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9.xml" ContentType="application/vnd.openxmlformats-officedocument.spreadsheetml.table+xml"/>
  <Override PartName="/xl/tables/table17.xml" ContentType="application/vnd.openxmlformats-officedocument.spreadsheetml.table+xml"/>
  <Override PartName="/xl/tables/table16.xml" ContentType="application/vnd.openxmlformats-officedocument.spreadsheetml.table+xml"/>
  <Override PartName="/xl/tables/table15.xml" ContentType="application/vnd.openxmlformats-officedocument.spreadsheetml.table+xml"/>
  <Override PartName="/xl/tables/table12.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Twitter Search Ntwrk Top Items" sheetId="9" r:id="rId9"/>
    <sheet name="Words" sheetId="10" r:id="rId10"/>
    <sheet name="Word Pairs" sheetId="11" r:id="rId11"/>
    <sheet name="Top Items" sheetId="12" r:id="rId12"/>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<sst xmlns="http://schemas.openxmlformats.org/spreadsheetml/2006/main" count="21449" uniqueCount="5006">
  <si>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</si>
  <si>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</si>
  <si>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</si>
  <si>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</si>
  <si>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</si>
  <si>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</si>
  <si>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</si>
  <si>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</si>
  <si>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</si>
  <si>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</si>
  <si>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</si>
  <si>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</si>
  <si>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</si>
  <si>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</si>
  <si>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</si>
  <si>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</si>
  <si>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</si>
  <si>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</si>
  <si>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</si>
  <si>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</si>
  <si>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</si>
  <si>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</si>
  <si>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</si>
  <si>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</si>
  <si>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</si>
  <si>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</si>
  <si>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</si>
  <si>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</si>
  <si>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</si>
  <si>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</si>
  <si>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</si>
  <si>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</si>
  <si>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</si>
  <si>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</si>
  <si>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</si>
  <si>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</si>
  <si>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</si>
  <si>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</si>
  <si>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</si>
  <si>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</si>
  <si>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</si>
  <si>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</si>
  <si>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</si>
  <si>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</si>
  <si>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</si>
  <si>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</si>
  <si>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</si>
  <si>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</si>
  <si>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</si>
  <si>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</si>
  <si>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</si>
  <si>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</si>
  <si>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</si>
  <si>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</si>
  <si>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</si>
  <si>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</si>
  <si>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</si>
  <si>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</si>
  <si>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</si>
  <si>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</si>
  <si>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</si>
  <si>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</si>
  <si>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</si>
  <si>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</si>
  <si>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</si>
  <si>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</si>
  <si>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</si>
  <si>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</si>
  <si>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</si>
  <si>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</si>
  <si>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</si>
  <si>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</si>
  <si>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</si>
  <si>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</si>
  <si>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</si>
  <si>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</si>
  <si>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</si>
  <si>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</si>
  <si>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</si>
  <si>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</si>
  <si>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</si>
  <si>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</si>
  <si>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</si>
  <si>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</si>
  <si>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</si>
  <si>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</si>
  <si>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</si>
  <si>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</si>
  <si>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</si>
  <si>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</si>
  <si>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</si>
  <si>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</si>
  <si>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</si>
  <si>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</si>
  <si>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</si>
  <si>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</si>
  <si>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</si>
  <si>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</si>
  <si>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</si>
  <si>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</si>
  <si>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</si>
  <si>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</si>
  <si>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</si>
  <si>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</si>
  <si>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</si>
  <si>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</si>
  <si>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</si>
  <si>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</si>
  <si>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</si>
  <si>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</si>
  <si>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</si>
  <si>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</si>
  <si>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</si>
  <si>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</si>
  <si>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</si>
  <si>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</si>
  <si>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</si>
  <si>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</si>
  <si>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</si>
  <si>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</si>
  <si>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</si>
  <si>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</si>
  <si>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</si>
  <si>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</si>
  <si>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</si>
  <si>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</si>
  <si>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</si>
  <si>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</si>
  <si>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</si>
  <si>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</si>
  <si>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</si>
  <si>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</si>
  <si>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</si>
  <si>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</si>
  <si>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</si>
  <si>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</si>
  <si>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</si>
  <si>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</si>
  <si>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</si>
  <si>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</si>
  <si>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</si>
  <si>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</si>
  <si>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</si>
  <si>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</si>
  <si>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</si>
  <si>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</si>
  <si>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</si>
  <si>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</si>
  <si>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</si>
  <si>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</si>
  <si>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</si>
  <si>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</si>
  <si>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</si>
  <si>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</si>
  <si>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</si>
  <si>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</si>
  <si>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</si>
  <si>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</si>
  <si>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</si>
  <si>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</si>
  <si>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</si>
  <si>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</si>
  <si>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</si>
  <si>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</si>
  <si>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</si>
  <si>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</si>
  <si>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</si>
  <si>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</si>
  <si>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</si>
  <si>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</si>
  <si>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</si>
  <si>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</si>
  <si>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</si>
  <si>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</si>
  <si>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</si>
  <si>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</si>
  <si>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</si>
  <si>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</si>
  <si>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</si>
  <si>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</si>
  <si>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</si>
  <si>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</si>
  <si>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</si>
  <si>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</si>
  <si>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</si>
  <si>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</si>
  <si>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</si>
  <si>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</si>
  <si>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</si>
  <si>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</si>
  <si>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</si>
  <si>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</si>
  <si>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</si>
  <si>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</si>
  <si>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</si>
  <si>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</si>
  <si>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</si>
  <si>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</si>
  <si>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</si>
  <si>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</si>
  <si>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</si>
  <si>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</si>
  <si>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</si>
  <si>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</si>
  <si>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</si>
  <si>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</si>
  <si>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</si>
  <si>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</si>
  <si>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</si>
  <si>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</si>
  <si>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</si>
  <si>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</si>
  <si>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surreyjobs_uk</t>
  </si>
  <si>
    <t>anncaswell2</t>
  </si>
  <si>
    <t>ley_poleguns</t>
  </si>
  <si>
    <t>europcar_be</t>
  </si>
  <si>
    <t>europcar</t>
  </si>
  <si>
    <t>europcar_ire</t>
  </si>
  <si>
    <t>europcar_uk</t>
  </si>
  <si>
    <t>ilford_jobs</t>
  </si>
  <si>
    <t>pfblackburn</t>
  </si>
  <si>
    <t>lancashare1</t>
  </si>
  <si>
    <t>europcar_pt</t>
  </si>
  <si>
    <t>rmi_trucking</t>
  </si>
  <si>
    <t>csljobs</t>
  </si>
  <si>
    <t>expresssalem</t>
  </si>
  <si>
    <t>barking_jobs</t>
  </si>
  <si>
    <t>cityofwoodbury</t>
  </si>
  <si>
    <t>rokyjones</t>
  </si>
  <si>
    <t>castlefordjobs</t>
  </si>
  <si>
    <t>dumfriesjobs</t>
  </si>
  <si>
    <t>essex_jobs_uk</t>
  </si>
  <si>
    <t>freight_guide</t>
  </si>
  <si>
    <t>joshtemple123</t>
  </si>
  <si>
    <t>alan_ridgley</t>
  </si>
  <si>
    <t>rothwell_scott</t>
  </si>
  <si>
    <t>dougwalker43</t>
  </si>
  <si>
    <t>maldon_jobs</t>
  </si>
  <si>
    <t>lichfield_jobs</t>
  </si>
  <si>
    <t>jay_recruiting</t>
  </si>
  <si>
    <t>e0ppok</t>
  </si>
  <si>
    <t>buckingham_jobs</t>
  </si>
  <si>
    <t>dmregister</t>
  </si>
  <si>
    <t>dmrcyclones</t>
  </si>
  <si>
    <t>dmrsports</t>
  </si>
  <si>
    <t>hawkcentral</t>
  </si>
  <si>
    <t>presscitizen</t>
  </si>
  <si>
    <t>alliowa</t>
  </si>
  <si>
    <t>matthewbain_</t>
  </si>
  <si>
    <t>icpcsports</t>
  </si>
  <si>
    <t>europcardubai</t>
  </si>
  <si>
    <t>sc3350nyp</t>
  </si>
  <si>
    <t>sthelensjobs</t>
  </si>
  <si>
    <t>jcpinwestwales</t>
  </si>
  <si>
    <t>bookerwholesale</t>
  </si>
  <si>
    <t>fwdwholesale</t>
  </si>
  <si>
    <t>dundeeandangus</t>
  </si>
  <si>
    <t>myhriday</t>
  </si>
  <si>
    <t>cumbrianjobs</t>
  </si>
  <si>
    <t>legendsofibrox</t>
  </si>
  <si>
    <t>jobsbarnsley1</t>
  </si>
  <si>
    <t>employse1</t>
  </si>
  <si>
    <t>logie80</t>
  </si>
  <si>
    <t>aryaaint</t>
  </si>
  <si>
    <t>ptijobs</t>
  </si>
  <si>
    <t>aceappointments</t>
  </si>
  <si>
    <t>heritagewills</t>
  </si>
  <si>
    <t>m8staffing</t>
  </si>
  <si>
    <t>logie10</t>
  </si>
  <si>
    <t>michael91517632</t>
  </si>
  <si>
    <t>shellenicholson</t>
  </si>
  <si>
    <t>tmj_grn_recruit</t>
  </si>
  <si>
    <t>ginalmossburg</t>
  </si>
  <si>
    <t>wisesouthwest</t>
  </si>
  <si>
    <t>rosedalefuneral</t>
  </si>
  <si>
    <t>crusenorwich</t>
  </si>
  <si>
    <t>idarsaal</t>
  </si>
  <si>
    <t>movers_guide</t>
  </si>
  <si>
    <t>cardifftweeter</t>
  </si>
  <si>
    <t>gwynedd_jobs</t>
  </si>
  <si>
    <t>opus_gwynedd</t>
  </si>
  <si>
    <t>stagecoachnscot</t>
  </si>
  <si>
    <t>itsjustjadee</t>
  </si>
  <si>
    <t>midhants</t>
  </si>
  <si>
    <t>orwakeasi</t>
  </si>
  <si>
    <t>north_westjobs</t>
  </si>
  <si>
    <t>adtransportexp</t>
  </si>
  <si>
    <t>driverjobs</t>
  </si>
  <si>
    <t>salford_jobs</t>
  </si>
  <si>
    <t>dccphilcain</t>
  </si>
  <si>
    <t>daanwseattle</t>
  </si>
  <si>
    <t>daventry_jobs</t>
  </si>
  <si>
    <t>nyp_teamtalent</t>
  </si>
  <si>
    <t>northyorkspfcc</t>
  </si>
  <si>
    <t>firstcymru</t>
  </si>
  <si>
    <t>am2pmrec</t>
  </si>
  <si>
    <t>shonamackie</t>
  </si>
  <si>
    <t>mymrecruit</t>
  </si>
  <si>
    <t>shahnawaz185</t>
  </si>
  <si>
    <t>nejstevenson</t>
  </si>
  <si>
    <t>group2llc</t>
  </si>
  <si>
    <t>leeds_wood</t>
  </si>
  <si>
    <t>tpistaffing</t>
  </si>
  <si>
    <t>kirkgatemarket</t>
  </si>
  <si>
    <t>southleedslife</t>
  </si>
  <si>
    <t>newark_jobs_uk_</t>
  </si>
  <si>
    <t>southleedsradio</t>
  </si>
  <si>
    <t>iso_verisk</t>
  </si>
  <si>
    <t>jules_dolan01</t>
  </si>
  <si>
    <t>rainham_jobs</t>
  </si>
  <si>
    <t>aspirechris</t>
  </si>
  <si>
    <t>shivayprabhash</t>
  </si>
  <si>
    <t>scrapleeds</t>
  </si>
  <si>
    <t>driverhireglw</t>
  </si>
  <si>
    <t>tcdleeds</t>
  </si>
  <si>
    <t>rahilahussain1</t>
  </si>
  <si>
    <t>peelsolutions</t>
  </si>
  <si>
    <t>driverhire_liv</t>
  </si>
  <si>
    <t>bluelinencl</t>
  </si>
  <si>
    <t>foley_services</t>
  </si>
  <si>
    <t>recruiterguide</t>
  </si>
  <si>
    <t>interservele</t>
  </si>
  <si>
    <t>jfrecruiting</t>
  </si>
  <si>
    <t>grayconnolly</t>
  </si>
  <si>
    <t>sfexaminer</t>
  </si>
  <si>
    <t>piltdownlad</t>
  </si>
  <si>
    <t>lyoshki</t>
  </si>
  <si>
    <t>c_a_lott</t>
  </si>
  <si>
    <t>guidancedc</t>
  </si>
  <si>
    <t>nickauston</t>
  </si>
  <si>
    <t>sftaxicabs</t>
  </si>
  <si>
    <t>randallreilly</t>
  </si>
  <si>
    <t>torivojobs</t>
  </si>
  <si>
    <t>ridesafeworld</t>
  </si>
  <si>
    <t>jobs_humberside</t>
  </si>
  <si>
    <t>brightonjobsnet</t>
  </si>
  <si>
    <t>recruiter_guide</t>
  </si>
  <si>
    <t>liverpooljobsuk</t>
  </si>
  <si>
    <t>eugenejobs2</t>
  </si>
  <si>
    <t>jcpinwestyorks</t>
  </si>
  <si>
    <t>lufcbeerlover</t>
  </si>
  <si>
    <t>rocwnyjobs</t>
  </si>
  <si>
    <t>b2sroc</t>
  </si>
  <si>
    <t>soguayodeji</t>
  </si>
  <si>
    <t>magodolagos</t>
  </si>
  <si>
    <t>trolls_queen</t>
  </si>
  <si>
    <t>pakirk53</t>
  </si>
  <si>
    <t>driverhire</t>
  </si>
  <si>
    <t>southenddh</t>
  </si>
  <si>
    <t>regispeople</t>
  </si>
  <si>
    <t>nhsmedwayccg</t>
  </si>
  <si>
    <t>emmacharlottel</t>
  </si>
  <si>
    <t>welling_jobs</t>
  </si>
  <si>
    <t>ukjobsalert</t>
  </si>
  <si>
    <t>trsontw</t>
  </si>
  <si>
    <t>truckyeahbltc</t>
  </si>
  <si>
    <t>michaelkitces</t>
  </si>
  <si>
    <t>tonyvidler</t>
  </si>
  <si>
    <t>walsall_jobs</t>
  </si>
  <si>
    <t>bradford_jobs</t>
  </si>
  <si>
    <t>jobs_lancashire</t>
  </si>
  <si>
    <t>wandsworth_jobs</t>
  </si>
  <si>
    <t>west_bromwich</t>
  </si>
  <si>
    <t>boassoglobal</t>
  </si>
  <si>
    <t>slartybardfarst</t>
  </si>
  <si>
    <t>muskermcintyre</t>
  </si>
  <si>
    <t>peterborough_wk</t>
  </si>
  <si>
    <t>boab9dru</t>
  </si>
  <si>
    <t>cdltruckjobs</t>
  </si>
  <si>
    <t>barnsley_jobs</t>
  </si>
  <si>
    <t>cdlatruckingjob</t>
  </si>
  <si>
    <t>jobs4_com</t>
  </si>
  <si>
    <t>smoothmove79</t>
  </si>
  <si>
    <t>horsfordwindow</t>
  </si>
  <si>
    <t>ageukmedway</t>
  </si>
  <si>
    <t>trimble2k</t>
  </si>
  <si>
    <t>hgrecruitment</t>
  </si>
  <si>
    <t>acorn_driving</t>
  </si>
  <si>
    <t>acorn_jobssw</t>
  </si>
  <si>
    <t>amazincareers</t>
  </si>
  <si>
    <t>morestaffltd</t>
  </si>
  <si>
    <t>toraafrica</t>
  </si>
  <si>
    <t>wendsss_</t>
  </si>
  <si>
    <t>auxillis</t>
  </si>
  <si>
    <t>job_northampton</t>
  </si>
  <si>
    <t>jcpinnorfolk</t>
  </si>
  <si>
    <t>mytimberwolf</t>
  </si>
  <si>
    <t>response_direct</t>
  </si>
  <si>
    <t>rosedaletrain</t>
  </si>
  <si>
    <t>jobsaurora1</t>
  </si>
  <si>
    <t>clwyd_jobs_uk</t>
  </si>
  <si>
    <t>coretransllc</t>
  </si>
  <si>
    <t>stagecoachescot</t>
  </si>
  <si>
    <t>jlpjobs</t>
  </si>
  <si>
    <t>bolclarke69</t>
  </si>
  <si>
    <t>harlowsservices</t>
  </si>
  <si>
    <t>burnley_jobs</t>
  </si>
  <si>
    <t>tmj_apa_hr</t>
  </si>
  <si>
    <t>cornerstonenor1</t>
  </si>
  <si>
    <t>rozgar_india</t>
  </si>
  <si>
    <t>rugby_jobs</t>
  </si>
  <si>
    <t>trabajolondres</t>
  </si>
  <si>
    <t>momentumwines</t>
  </si>
  <si>
    <t>brianbwhitaker</t>
  </si>
  <si>
    <t>fleetowner</t>
  </si>
  <si>
    <t>flugempire</t>
  </si>
  <si>
    <t>nyorkspolice</t>
  </si>
  <si>
    <t>uberinsupport</t>
  </si>
  <si>
    <t>uber_india</t>
  </si>
  <si>
    <t>uber_support</t>
  </si>
  <si>
    <t>sona2905</t>
  </si>
  <si>
    <t>craig_sandlin</t>
  </si>
  <si>
    <t>whitehouse</t>
  </si>
  <si>
    <t>slshares</t>
  </si>
  <si>
    <t>ncwrp</t>
  </si>
  <si>
    <t>leedsinfo19</t>
  </si>
  <si>
    <t>leedsfreegle</t>
  </si>
  <si>
    <t>lcc_employment</t>
  </si>
  <si>
    <t>tenstreet</t>
  </si>
  <si>
    <t>cory_iix</t>
  </si>
  <si>
    <t>olacabs</t>
  </si>
  <si>
    <t>stagecoachne</t>
  </si>
  <si>
    <t>lizremizowski</t>
  </si>
  <si>
    <t>wildechildbeer</t>
  </si>
  <si>
    <t>andrewrsorkin</t>
  </si>
  <si>
    <t>connectsnthlan</t>
  </si>
  <si>
    <t>pershing</t>
  </si>
  <si>
    <t>cornerstonescot</t>
  </si>
  <si>
    <t>norfolk_jobsuk</t>
  </si>
  <si>
    <t>truckersforum</t>
  </si>
  <si>
    <t>perfectcdljob</t>
  </si>
  <si>
    <t>Mentions</t>
  </si>
  <si>
    <t>Replies to</t>
  </si>
  <si>
    <t>#SurreyJobs Surrey Jobs: 3.5T Driver, Redhill: JOB TITLE 3.5T Driver SALARY £9.50ph days, LTD Company Pay rates £10.50ph LOCATION Redhill THE ROLE We are currently recruiting for a quality 3.5T Driver for various… https://t.co/Ex6tiRpRuy For More Jobs &amp;gt;&amp;gt;&amp;gt; Please Go2 Our Page!</t>
  </si>
  <si>
    <t>#SurreyJobs Surrey Jobs: Driver Mate/Warehouse Operative, Redhill: JOB TITLE Driver Mate/Warehouse Operative SALARY £8.50/£9.50 depending on experience LOCATION Redhill THE ROLE We are currently recruiting for a… https://t.co/hKHRjr6Hdv For More Jobs &amp;gt;&amp;gt;&amp;gt; Please Go2 Our Page!</t>
  </si>
  <si>
    <t>Metro is recruiting its next train drivers - and the pay is great 
 https://t.co/srqJHfb5ce</t>
  </si>
  <si>
    <t>Metro is recruiting its next train drivers - and the pay is great https://t.co/W4nleYBkDb</t>
  </si>
  <si>
    <t>Part of being a good #FleetManager is recruiting and retaining the best drivers in the biz. Just how do you do that? @fleetowner has the answers ⤵️ #SME #Business 
https://t.co/mxVFXdNLbY https://t.co/jJqFGPrxQM</t>
  </si>
  <si>
    <t>Part of being a good #FleetManager is recruiting and retaining the best drivers in the biz. Just how do you do that? @fleetowner has the answers ⤵️ #SME #Business 
https://t.co/YyQ9P8Yiqt https://t.co/EOpoH3Aafu</t>
  </si>
  <si>
    <t>Part of being a good #FleetManager is recruiting and retaining the best drivers in the biz. Just how do you do that? @fleetowner has the answers ⤵️ #SME #Business 
https://t.co/m8uOmhnnEr https://t.co/KFWNkonOoN</t>
  </si>
  <si>
    <t>Part of being a good #FleetManager is recruiting and retaining the best drivers in the biz. Just how do you do that? @fleetowner has the answers ⤵️ #SME #Business 
https://t.co/a154Fj3FCc https://t.co/xqy6Iaf6ki</t>
  </si>
  <si>
    <t>#IlfordJobs Ilford Jobs: 7.5T CatC1 Driver START ASAP!, Ilford: Are you a suitable professional 7.5T Driver looking for fantastic a new job opportunity? We are recruiting for professional, qualified and… https://t.co/LMwkWMOpDh For More Jobs &amp;gt;&amp;gt;&amp;gt; Please Go2 Our Page!</t>
  </si>
  <si>
    <t>We're recruiting! :-) Are you a caring person who could support a lovely lady in the Blackburn area with her daily living? Must a driver with access to own vehicle (mileage paid) and comfortable around pet animals &amp;gt;&amp;gt; https://t.co/7KCiZwH9VS
#Blackburn #Darwen #Jobs #carers #BwD https://t.co/bouFfQZS9R</t>
  </si>
  <si>
    <t>RT @pfblackburn: We're recruiting! :-) Are you a caring person who could support a lovely lady in the Blackburn area with her daily living?…</t>
  </si>
  <si>
    <t>Parte de ser um bom gestor de #frotas é conseguir recrutar e manter os melhores condutores no negócio. A @fleetowner conta como e partilha algumas #dicas ⤵️ #PME #Negócios 
https://t.co/JQhVdNZXpu https://t.co/zqORoGR958</t>
  </si>
  <si>
    <t>Our Department of Labor approved Apprenticeship is the only paid program in the area. Our first year driver are grossing over $52K annually, with a full benefit package. Contact our recruiting team at 855-JOBS-RMI for more details.</t>
  </si>
  <si>
    <t>Secure Driver, London https://t.co/ReWyjEv4Hr #Jobs #Recruiting</t>
  </si>
  <si>
    <t>Express Employment Professionals is recruiting for a Forklift Driver for a local distribution company in Salem, OR. https://t.co/jStEiEDcgE #SalemOR #ForkliftDriver https://t.co/wLSA72O3NR</t>
  </si>
  <si>
    <t>Barking Jobs: HGV2 Class 2 TEMP TO PERM! START ASAP!, Barking: Are you a suitable professional Class 2 Driver looking for fantastic a new job opportunity in Purfleet? We are recruiting for professional, qualified… https://t.co/T8AVDXJOXJ For More Jobs &amp;gt;&amp;gt;&amp;gt; Please Go2 Our Page!</t>
  </si>
  <si>
    <t>Public Safety is recruiting for paid-on-call firefighters! Applicants must be 18+ years old, possess a valid Minnesota driver's license, and be able to respond to one of the fire stations within four minutes from your residence. Learn more and apply at https://t.co/3kwjeb8r2o https://t.co/P4IJAgs4oL</t>
  </si>
  <si>
    <t>RT @rothwell_scott: How much is Uber subsidising each ride?
How much is the driver subsidising each ride?
What does it cost to recruit each…</t>
  </si>
  <si>
    <t>Counterbalance FLT Driver
Counter Balance Fork Lift Driver  We are recruiting for Counter Balance Fork Lift Drivers working 5 days between Monday and Friday, for our client based in Whitwood, Castleford. Yo... #Castleford #CastlefordJobs #UKJobs
https://t.co/AnAmDqsmZF</t>
  </si>
  <si>
    <t>FLT REACH DRIVER
We are recruiting Reach Forklift Driver roles rotating shifts days and afternoons either Mon-Fri or Tue-Sat for our client based in Whitwood Castleford. You will be working for a Global dis... #Castleford #CastlefordJobs #UKJobs
https://t.co/9H0POqSY3a</t>
  </si>
  <si>
    <t>CLASS 2 HIAB Driver
Driver Hire Dumfries are recruiting Class 2 HIAB Drivers for contracts throughout the summer. There are various clients requiring cover for candidates with this skill set, generally Monday t... #Dumfries #DumfriesJobs #UKJobs
https://t.co/ucSSsvoCQO</t>
  </si>
  <si>
    <t>Head of Repairs
Driver Hire Dumfries are delighted to be recruiting a Head of Repairs (an initial 1-year fixed term period) for one of their clients.
The successful candidate will lead and develop the Repairs.... #Dumfries #DumfriesJobs #UKJobs
https://t.co/SEOy3mxaTs</t>
  </si>
  <si>
    <t>#EssexJobs Essex Jobs: HGV Class 2 HIAB Driver, Essex: ProRec are an agency that provides excellence, honesty, transparency and simplicity to the Driving sector nationwide and we are currenting recruiting for HGV… https://t.co/SdQHT9Y1ID For More Jobs &amp;gt;&amp;gt;&amp;gt; Please Go2 Our Page!</t>
  </si>
  <si>
    <t>West Valley City United States - Class A CDL Linehaul Driver - Old Dominion Freight Line is currentl: Old Dominion Freight Line is currently recruiting for a Linehaul Driver to join our OD Family Culture. Our Drivers succe JOBS #DRIVING https://t.co/WEycvZBCMl</t>
  </si>
  <si>
    <t>RT @FirstCymru: Bus driving is not just about driving a bus - it's about people. Why not come and join us - we're still recruiting bus driv…</t>
  </si>
  <si>
    <t>How much is Uber subsidising each ride?
How much is the driver subsidising each ride?
What does it cost to recruit each driver?
What is driver turnover? 
How long must a driver stay with Uber to return profit to cover the cost of recruiting said driver? https://t.co/rEUpPwcn46</t>
  </si>
  <si>
    <t>#MaldonJobs Maldon Jobs: Counterbalance FLT Driver, Maldon: Temp To Perm Counterbalance FLT Maldon £9-£10/hour Split Shift Pattern Our Maldon based client is recruiting for a counterbalance FLT licensed driver.… https://t.co/WShXjjvuAU For More Jobs &amp;gt;&amp;gt;&amp;gt; Please Go2 Our Page!</t>
  </si>
  <si>
    <t>#LichfieldJobs Lichfield Jobs: HGV Class 1 Driver (Night - 4 On 4 Off), Lichfield: We are recruiting for a permanent HGV Class 1 driver to work for our customer based in Lichfield. The role will involve working… https://t.co/0weztNYcR2 For More Jobs &amp;gt;&amp;gt;&amp;gt; Please Go2 Our Page!</t>
  </si>
  <si>
    <t>#PizzaHut is looking for a #Driver in #OLATHE, apply now! #job https://t.co/SHI07NRapi</t>
  </si>
  <si>
    <t>@flugempire None would have guessed tv markets
would give way to content being a big
driver moving forward but it is while 
adds of Rutgers/Maryland was needed to 
add new recruiting turf/ it hurt the football
a bit, 50% of B1G now has lower attendance
than Oklahoma State, 100 miles from OU</t>
  </si>
  <si>
    <t>#BucksJobs Buckinghamshire Job: 7.5 Tonne Driver, Milton Keynes: We are currently recruiting for a 7.5 Tonne Driver to work for our expanding customer that is located in Milton Keynes. Shift pattern: Monday to… https://t.co/9AdryarWit For More Jobs &amp;gt;&amp;gt;&amp;gt; Please Go2 Our Page!</t>
  </si>
  <si>
    <t>RT @MatthewBain_: That time of week: Send in your recruiting mailbag questions, if you've got any. Comment, DM me, email me, be my GrubHub…</t>
  </si>
  <si>
    <t>That time of week: Send in your recruiting mailbag questions, if you've got any. Comment, DM me, email me, be my GrubHub driver tonight and ask me at my door. Iowa State, Iowa, Drake, UNI, in-state talent, etc.</t>
  </si>
  <si>
    <t>Part of being a good #FleetManager is recruiting and retaining the best drivers in the biz. Just how do you do that? @fleetowner has the answers ⤵️ #SME #Business https://t.co/kqpMltAUu0 https://t.co/GxLUUqexpA</t>
  </si>
  <si>
    <t>RT @NYP_TeamTalent: We're recruiting drivers! 
Do you have some availability during the week to help with @NYorksPolice logistics? Would yo…</t>
  </si>
  <si>
    <t>HGV Class 1 Driver
Job Description  We are currently recruiting a HGV Class 2 driver to work for a 3rd party logistics company based in the St Helens area. This is long term ongoing work. Hours &amp;amp; Pay: * Monday ... #StHelens #StHelensJobs #UKJobs
https://t.co/87MBHRIDxv</t>
  </si>
  <si>
    <t>Are you looking for a varied driving job and enjoy building relationships with regular customers? If so, @BookerWholesale in #Haverfordwest are recruiting for a 3.5T Delivery Driver (P/T) Closing date 03/05/19 #PembsJobs
For Details: https://t.co/f1oYKXl2PO https://t.co/PhmkPETqlP</t>
  </si>
  <si>
    <t>RT @JCPinWestWales: Are you looking for a varied driving job and enjoy building relationships with regular customers? If so, @BookerWholesa…</t>
  </si>
  <si>
    <t>RT @StagecoachEScot: Do you have the drive to work for us? We're currently recruiting for:
_xD83D__xDE8C_ PCV Drivers
_xD83C__xDFEB_ Trainee PCV Drivers
_xD83D__xDD27_ Mechanics…</t>
  </si>
  <si>
    <t>@sona2905 @Uber_Support @Uber_India @UberINSupport if this is the stance of ur driver stop recruiting muslims. else do thorough background check and psychological of such people before hiring them.</t>
  </si>
  <si>
    <t>EcoCabs is recruiting for a Passenger Transport Assistant, Telephone Operator and a Part-Time Driver (Daytime). Click the link for more details. 
 https://t.co/snOhPUfgPO</t>
  </si>
  <si>
    <t>Marshall Farmer Group is recruiting for a HGV Class 2 Driver in Dumfries, Dumfries &amp;amp; Galloway. Click the link to apply.  https://t.co/2a0idoc2mR</t>
  </si>
  <si>
    <t>RT @M8Staffing: M8 staffing a recruiting a class 1 driver for our client based in Falkirk. You must also hold a FLT counterbalance licence.…</t>
  </si>
  <si>
    <t>7.5 t Driver – Barsley ( £10.30 – £11.70) (2) – Barnsley – Gi Group –...: Job Description: We are currently recruiting for reliable 7.5 tonne drivers to join a well-established heavy goods company in Barnsley. This role will consist of heavy lifting, the… https://t.co/uCpWPyDFGt</t>
  </si>
  <si>
    <t>#Vacancies.
We are currently recruiting for a #WarehouseManager. You need to be a seasoned driver and should be able to manage a team. Visit https://t.co/XK0QezTs1A for more information and to apply. #LocalRecruitment #Jobs #Southwark #Lambeth #SE1 #Employse1 https://t.co/lTcs873xps</t>
  </si>
  <si>
    <t>Requirement Of Car Driver For Office.
Duty Hours : 10 To 7 ( Flexible ), Driving Experience In Maharashtra &amp;amp; Near.
Contact Us : +91 2241273322 / +91 7400143753
#overseas #placement #abroadjobs #recruiting #consultancy #gulfjobs #jobsingulf #overseasoplacement #placementagency https://t.co/qNE5gKPpwC</t>
  </si>
  <si>
    <t>This week, our recruiting team is making the rounds in Ohio! Stop by and visit us at Butler Tech, Ohio Business College, &amp;amp; Napier Truck Driver Training! Can't stop by, no problem, visit https://t.co/8yJ7mttZYx for more info on the jobs we have available! #recruitingroadtrip #PTI https://t.co/zJsR5Kijr3</t>
  </si>
  <si>
    <t>I'm recruiting for: Class 2 Refuse Driver at https://t.co/UJ69oE5iow</t>
  </si>
  <si>
    <t>I'm recruiting for: HGV Driver – Waste Materials at https://t.co/Tctlk0whMl</t>
  </si>
  <si>
    <t>RT @RosedaleFuneral: Rosedale Funeral Home, where quality &amp;amp; care are paramount, are recruiting staff across all levels of the business from…</t>
  </si>
  <si>
    <t>M8 staffing a recruiting a class 1 driver for our client based in Falkirk. You must also hold a FLT counterbalance licence. £12:50ph. Please call 01236 439424</t>
  </si>
  <si>
    <t>@Craig_Sandlin Let’s focus on the biggest revenue driver sports for the University. Men’s and Women’s Basketball need sustainability success (NCAA Tournaments) win recruiting wars, win coaching, win games!</t>
  </si>
  <si>
    <t>Have you ever had a role like "Driver Recruiter"? What did you like most about that job? #Recruiting #Greer, SC</t>
  </si>
  <si>
    <t>@WhiteHouse Recruiting immigrants to be US truckers a hush-hush topic - Fleet Owner
https://t.co/GkhEGFp1Vv...
Jun 11, 2017 - &amp;lt;p&amp;gt;While there&amp;amp;#39;s a high demand for truck drivers, not a whole lot of native-born U.S. are entering into the industry, noted Justin Lowry,</t>
  </si>
  <si>
    <t>Looking for a #driving #job in Swindon? Wise are #recruiting for a multi drop driver. Permanent position with an immediate start.</t>
  </si>
  <si>
    <t>Rosedale Funeral Home, where quality &amp;amp; care are paramount, are recruiting staff across all levels of the business from driver bearer to management.
Check out https://t.co/m3YjE0GJe9 to download an application form.
Shortlisted candidates will be invited to an Open Day in May. https://t.co/9f9muauVGL</t>
  </si>
  <si>
    <t>Taxi Driver Jobs in New Gulf Pak Recruiting Agency in Abu Dhabi - Apr 16, 2019.
 https://t.co/D5R9s8vgc4 
 #Jobs_In_Pakistan https://t.co/g44LETilit</t>
  </si>
  <si>
    <t>JOB: - Class B Truck Driver - Local Recruiting Fair Dispatchers onsite to answer questions Monday 3 - 25: Local Recruiting Fair Dispatchers onsite to answer questions Monday 3 - 25 - Friday 3 - 27 800am to 400pm Truckmovers De JOBS TRUCK MOVERS https://t.co/bJKyXRGgBe</t>
  </si>
  <si>
    <t>RT @RegisPeople: We are currently recruiting experience #HGV driver's in the #Newport and #Cardiff areas. 
All licences valid
Over the age…</t>
  </si>
  <si>
    <t>RT @RegisPeople: We are currently recruiting experience #7.5t driver's in the #Newport and #Cardiff areas. 
All licences valid
Over the age…</t>
  </si>
  <si>
    <t>Gwynedd Jobs: Class 2 ADR Driver, Caernarfon: Major Logistics are recruiting for HGV Class 2 ADR Drivers to work on a long term ongoing basis for one of our clients , who are based in Caernarfon. This is an… https://t.co/woVA12zTXq For More Jobs &amp;gt;&amp;gt;&amp;gt; Please Go2 our Page!</t>
  </si>
  <si>
    <t>RT @Gwynedd_Jobs: Gwynedd Jobs: Class 2 ADR Driver, Caernarfon: Major Logistics are recruiting for HGV Class 2 ADR Drivers to work on a lon…</t>
  </si>
  <si>
    <t>Get your career into gear! We're recruiting in Aberdeen, Buchan and Inverness, find out more about becoming a bus driver! &amp;gt; https://t.co/lnO1YWcvZU https://t.co/zlffS1rzGZ</t>
  </si>
  <si>
    <t>RT @StagecoachNScot: Get your career into gear! We're recruiting in Aberdeen, Buchan and Inverness, find out more about becoming a bus driv…</t>
  </si>
  <si>
    <t>We are recruiting for new colleagues to work at our Fawley quarry - take a look at our Facebook page for more info re Loader Driver, Trainee Fitter and a Transport Administrator role https://t.co/vDy7SVk8Vi #transportadmin #loaderdriver #fitter #jobs #hampshire</t>
  </si>
  <si>
    <t>We're hiring!
Do have an engineering/ mechanical background and know your way around a map?
Then this job could be for you.
For more details see here; https://t.co/Bph0AUU06Y
#hiring #job #recruiting #work #driver #installer #engineering #mechanical #balers #installation</t>
  </si>
  <si>
    <t>RJ Mitten &amp;amp; Sons are recruiting a Full Time Digger Driver/Quarry Operative Based at Magheradunbar Quarry near Enniskillen. Experience in operation and maintenance of heavy plant desirable but not essential. Contact (028) 66 326 275 or email karen@rjmittens.co.uk for more  ... https://t.co/WaPooOLMUb</t>
  </si>
  <si>
    <t>We are #hiring Recruiting Clerical Assistant in Canton, MI https://t.co/ONMmzy93dg #jobs #Canton #Trucking #Transport #Driver</t>
  </si>
  <si>
    <t>Drivers
**Drivers
**Leicester
£8.21 Per Hour** **
We are currently recruiting minibus/van drivers to work around Leicester.
Working Monday to Friday you will be responsible picking up and dropping off...... #Driver #DriverJobs #UKJobs
https://t.co/y4EAbZr1fj</t>
  </si>
  <si>
    <t>Van Driver
Here at Drivers Direct Recruitment we are currently recruiting for wide range of 3.5T drivers for in and around the Middlesex area.   We are looking for people who enjoy a varied working life... wish to ... #Driver #DriverJobs #UKJobs
https://t.co/xF04twrt7r</t>
  </si>
  <si>
    <t>Salford Jobs: Class 1 Driver, Salford: CHECK THE GATE, CALL TIME, BEST BOY, CUT! THE LANGUAGE OF MAKING MOVIES!! We are still actively recruiting for a Class 1 Driver to assist our customer with the movement of… https://t.co/Aopumpwnry For More Jobs &amp;gt;&amp;gt;&amp;gt; Please Go2 our Page!</t>
  </si>
  <si>
    <t>DAA Seattle is currently recruiting flexible, responsible, hardworking individuals for the position of Detail Specialist. Successful candidates must be at least 18 years of age with a valid driver’s license, a good... https://t.co/KpF1NeXxDE</t>
  </si>
  <si>
    <t>#DaventryJobs Daventry Jobs: HGV 2 Driver, Daventry: We are currently recruiting for a class 2 day driver for our busy customer in Daventry. Your typical shift will be starting at 06:00 and working on average 10… https://t.co/WngYZvOBxf For More Jobs &amp;gt;&amp;gt;&amp;gt; Please Go2 Our Page!</t>
  </si>
  <si>
    <t>We're recruiting drivers! 
Do you have some availability during the week to help with @NYorksPolice logistics? Would you like to gain some experience or simply give something back?
 Apply today _xD83D__xDC49_ https://t.co/8yx6SllpLm 
_xD83D__xDE97_#NorthYorkshirePolice #Volunteer #Driver #NationalCip https://t.co/rHGGUqNsB8</t>
  </si>
  <si>
    <t>Bus driving is not just about driving a bus - it's about people. Why not come and join us - we're still recruiting bus drivers in Swansea. Full details at https://t.co/hmHTSLAGa8 |PT| https://t.co/ud0lp5XcOw</t>
  </si>
  <si>
    <t>Bus driving is not just about driving a bus - it's about people. Why not come and join us - we're still recruiting bus drivers in Swansea. Full details at https://t.co/hmHTSLAGa8 |PT| https://t.co/k4mHF3ikwZ</t>
  </si>
  <si>
    <t>AM2PM are recruiting for experience #HGV Class 1 Drivers to join one of our regular clients who specialise in manufacture and distribution of palletised goods based in #Maccesfield
Pay Rate: £11-£16 per hour 
Apply here: https://t.co/XZpHGmlkBy https://t.co/Z08x6xBuaf</t>
  </si>
  <si>
    <t>RT @am2pmrec: AM2PM are recruiting for experience #HGV Class 1 Drivers to join one of our regular clients who specialise in manufacture and…</t>
  </si>
  <si>
    <t>MYM Recruitment are delighted to be working with our Twin Towns based client to recruit for the following role:
#jobs #makeyourmove #jobfairy #twintowns #manufacturing #production #forkliftdriver #recruiting 
David O'Hagan ツ MYM Recruitment https://t.co/JQpUcOWZPd</t>
  </si>
  <si>
    <t>Urgently Required Trailer Driver with KSA License (Saudi Arabia Driving License) for a Annasban Company in Riyadh, Saudi Arabia. Salary 1500+Food+ Trip Allowance.
kgnoffice50@gmail.com
Mobile 9821266066
#jobsearch #hiring #recruiting #saudiarabia #riyadh #interview #required</t>
  </si>
  <si>
    <t>We are currently recruiting for a Van Driver/General Assistant
Visit our website for further details:
https://t.co/CdRb8TJMOJ
#joinourteam #generalassistant</t>
  </si>
  <si>
    <t>Pepperdine University #Malibu #California is #Recruiting a Shuttle Driver to transport stucents, faculty, staff, and people with disabilities.  #Transportation #Drivers #transport https://t.co/6daSm12YTe https://t.co/sGzyO8H6Ew</t>
  </si>
  <si>
    <t>We're recruiting! 6 month placement, driver/ collections assistant. T&amp;amp;C's apply Check out https://t.co/uDZ1SEkM7m #jobsleeds #recycling @LCC_Employment @leedsfreegle @Leedsinfo19 @ncwrp @Southleedsradio @SLShares @SouthLeedsLife</t>
  </si>
  <si>
    <t>#TPIStaffing is hiring an Industrial Recruiter to join our Operations Team!
Must have 1+ years of experience recruiting in a staffing environment and a Valid Driver’s License.
Send Resumes to KristinaK@tpistaffing.com! https://t.co/QNiUYsh3oH</t>
  </si>
  <si>
    <t>RT @leeds_wood: We're recruiting! 6 month placement, driver/ collections assistant. T&amp;amp;C's apply Check out https://t.co/uDZ1SEkM7m #jobsleed…</t>
  </si>
  <si>
    <t>#NewarkJobs 7.5T Driver, Newark: 7.5 Tonne Driver / Multi Drops / Temp to Perm We are recruiting immediately for a 7.5T driver to work at our client based in Newark. Our client is working alongside a leading… https://t.co/j5JMBJWOrQ For More Jobs &amp;gt;&amp;gt;&amp;gt; Please Go2 Our Page!</t>
  </si>
  <si>
    <t>Meet Aaron Wise and @Cory_iiX at the @tenstreet 2019 User Conference in Las Vegas; they'll be at Booth 18. See how to access our MVR, driver screening, and monitoring tools through Tenstreet’s recruiting and management platform. https://t.co/unBTk0fZ9A #TenStreetUC2019 https://t.co/3bwfeKtatR</t>
  </si>
  <si>
    <t>RT @ISO_Verisk: Meet Aaron Wise and @Cory_iiX at the @tenstreet 2019 User Conference in Las Vegas; they'll be at Booth 18. See how to acces…</t>
  </si>
  <si>
    <t>Rainham Jobs: Class 2 HGV Driver £12P/H + OVERTIME MON-FRI ASAP START!, Rainham: Are you a suitable professional Class 2 Driver looking for fantastic a new job opportunity in Purfleet? We are recruiting for… https://t.co/NVVWA43mDs For More Jobs &amp;gt;&amp;gt;&amp;gt; Please Go2 our Page!</t>
  </si>
  <si>
    <t>Rainham Jobs: 7.5T CatC1 Driver £12P/H + OVERTIME! TEMP TO PERM!, Rainham: Are you a suitable professional 7.5T Driver looking for fantastic a new job opportunity in Purfleet? We are recruiting for professional,… https://t.co/wOpwbDUe3C For More Jobs &amp;gt;&amp;gt;&amp;gt; Please Go2 our Page!</t>
  </si>
  <si>
    <t>Rainham Jobs: 7.5T CatC1 Drivers £12P/H + OVERTIME! START ASAP!, Rainham: Are you a suitable professional 7.5T Driver looking for fantastic a new job opportunity in Purfleet? We are recruiting for professional,… https://t.co/aWcctvGmQj For More Jobs &amp;gt;&amp;gt;&amp;gt; Please Go2 our Page!</t>
  </si>
  <si>
    <t>Rainham Jobs: Class 2 HGV Pallet Delivery Driver, Rainham: Are you a professional HGV2 driver looking for a fantastic opportunity in Rainham, Essex? We are recruiting for professional, qualified Class 2 HGV drivers… https://t.co/MH3evBhuPS For More Jobs &amp;gt;&amp;gt;&amp;gt; Please Go2 our Page!</t>
  </si>
  <si>
    <t>Trailer Driver at Sinoma Cargo International Nigeria Limited
#Jobs Sinoma Cargo International Nigeria Limited is recruiting to fill the position of: Trailer Driver. The position is located in Sagamu, Ogun State. Interested… https://t.co/54mZpJhZWq https://t.co/et94pdqxIE</t>
  </si>
  <si>
    <t>@Olacabs Have you started recruiting goons and idiots as your Driver ? How disgusting your services have become in Delhi ? I booked share cabs thrice and all the three times they shouted on me and forced me to cancel it. Whats wrong with you ? Ola Driver 1 https://t.co/351shPay64</t>
  </si>
  <si>
    <t>RT @DriverHire: We're always recruiting quality, experienced and dedicated Drivers. But what's great about working for Driver Hire? Take a…</t>
  </si>
  <si>
    <t>We are currently recruiting an Internal Dispatch Driver based in in #Kidlington for TVP. This is an AD HOC vacancy on a rolling contract. Read more and apply here: https://t.co/NBZLlkrELq #PoliceJobs https://t.co/PT8ynA2Pa2</t>
  </si>
  <si>
    <t>We are currently recruiting an Internal Dispatch Driver based in in #Kidlington for TVP. This is an AD HOC vacancy on a rolling contract. Read more and apply here: https://t.co/NBZLlkrELq #PoliceJobs https://t.co/CM27PMGyrm</t>
  </si>
  <si>
    <t>We are currently recruiting an Internal Dispatch Driver based in in #Kidlington for TVP. This is an AD HOC vacancy on a rolling contract. Read more and apply here: https://t.co/NBZLlkrELq #PoliceJobs https://t.co/ARLqpP1wGh</t>
  </si>
  <si>
    <t>Looking for a change of career? We’re recruiting drivers right now in HARTLEPOOL at Blueline Taxis Group.
✅ Choose your own hours
✅ Uncapped earnings
Interested in becoming a driver for us? Simply message our page to find out more. https://t.co/B22LK3T32A</t>
  </si>
  <si>
    <t>Do you want to know how you can keep #drivers in the driver seat longer? Following these simple steps can give you important insight and help reduce your driver #turnover. #recruiting  https://t.co/mkrD4X4Bnf</t>
  </si>
  <si>
    <t>JOB: Houston TX USA - Driver Recruiter- Virtual - Independent Business Opportunity - Driver Recruiter Com: Independent Business Opportunity - Driver Recruiter Commission-Based Driver Recruiting Business Opportunity. Work .. JOBS RECRUITER #HR HIRING https://t.co/NtO1Oh3bHH</t>
  </si>
  <si>
    <t>JOB: Houston TX USA - Driver Recruiter- Virtual - Independent Business Opportunity - Driver Recruiter Com: Independent Business Opportunity - Driver Recruiter Commission-Based Driver Recruiting Business Opportunity. Work .. JOBS RECRUITER HR HIRING https://t.co/GRTHTHK6HF</t>
  </si>
  <si>
    <t>Stagecoach Bus is also recruiting in the #NorthEast! If you're in #Hartlepool, you can now train with one of the biggest bus operators in the #UK! Becoming a #Bus #Driver now: @StagecoachNE #Durham #Middlesbrough https://t.co/hjq9z2PeRa https://t.co/44dx6aqVJf</t>
  </si>
  <si>
    <t>Experienced Tender Driver  https://t.co/jj6x7Pm8mz</t>
  </si>
  <si>
    <t>@LizRemizowski This was the recruiting poster for the British Army Auxiliary Transport Service, in which the Queen served as a mechanic and driver. https://t.co/Jedrw3yUPS</t>
  </si>
  <si>
    <t>I Drive S.F.: Unlike taxi companies, one of the major “innovations” Uber and Lyft have unleashed is a low barrier of entry in recruiting drivers, via @piltdownlad.
https://t.co/DXBikkHZBc https://t.co/1eY9kWRju5</t>
  </si>
  <si>
    <t>RT @sfexaminer: I Drive S.F.: Unlike taxi companies, one of the major “innovations” Uber and Lyft have unleashed is a low barrier of entry…</t>
  </si>
  <si>
    <t>Metro is recruiting its next train drivers - and the pay is great https://t.co/NuVS7VWwpH</t>
  </si>
  <si>
    <t>Nick Auston Design is recruiting.
DRIVER/GENERAL ASSISTANT 
The role has been posted here on our page - and in Facebook Jobs. #SpreadTheWord #Jobs #Recruiting #NickAustonDesign 
Please share... https://t.co/RUPu1NBZCc</t>
  </si>
  <si>
    <t>Is there a driver trait that drivers who tends to hang around share? Whatever that common theme is you need to find it and target more drivers that share that characteristic.
https://t.co/ir8Fh38y2a
#recruiting #drivers #trucking https://t.co/um6Jg4oUf9</t>
  </si>
  <si>
    <t>Look to the drivers in your fleet who have stayed with you. If a driver stays with you for a year or more there has to be a reason. What can you do to get more drivers like them?  
https://t.co/jfIqYCFRbJ
#recruiting #drivers #trucking https://t.co/iwVlePYrBN</t>
  </si>
  <si>
    <t>RT @cdltruckjobs: We are #hiring Class A CDL Truck Driver- $285/Day Home Weekends in Newark, NJ https://t.co/P4Btzsu6y2 #jobs #Newark #Truc…</t>
  </si>
  <si>
    <t>RT @cdltruckjobs: We are #hiring Class A CDL Driver Local- Hourly in Fort Wayne, IN https://t.co/KsT30sVGvr #jobs #FortWayne #Trucking #Tra…</t>
  </si>
  <si>
    <t>#HumbersideJobs Humberside Jobs: HGV1 / CAT C+E Driver, SL3: Our client, a leading global air freight haulier are recruiting to expand its team of Cat C+E Drivers. This is a full-time employment opportunity… https://t.co/nTDQC3HimY For More Jobs &amp;gt;&amp;gt;&amp;gt; Please Go2 Our Page!</t>
  </si>
  <si>
    <t>Multi-drop Van Driver: EJ366 – Multi-drop Van DriverLocation: BrightonSalary: £20,000 per annum + overtim Military Recruitment are currently recruiting for a multi-drop van driver. The ideal candidate is required for a food distributor based in Brighton.… https://t.co/3wB6AVAgWO</t>
  </si>
  <si>
    <t>Multi-drop Van Driver: EJ366 – Multi-drop Van DriverLocation: BrightonSalary: £20,000 per annum + overtim Military Recruitment are currently recruiting for a multi-drop van driver. The ideal candidate is required for a food distributor based in Brighton.… https://t.co/cBg2Ogw6E8</t>
  </si>
  <si>
    <t>JOB; Dallas TX USA - Driver Recruiter- Virtual - Independent Business Opportunity - Driver Recruiter Comm: Independent Business Opportunity - Driver Recruiter Commission-Based Driver Recruiting Business Opportunity. Work from JOBS WORK #RECRUITMENT https://t.co/uJaRVKQ3fh</t>
  </si>
  <si>
    <t>JOB; Houston TX USA - Driver Recruiter- Virtual - Independent Business Opportunity - Driver Recruiter Com: Independent Business Opportunity - Driver Recruiter Commission-Based Driver Recruiting Business Opportunity. Work from JOBS WORK #RECRUITMENT https://t.co/lGYvzGQZQt</t>
  </si>
  <si>
    <t>JOB; Houston TX USA - Driver Recruiter- Virtual - Independent Business Opportunity - Driver Recruiter Com: Independent Business Opportunity - Driver Recruiter Commission-Based Driver Recruiting Business Opportunity. Work from JOBS WORK #RECRUITMENT https://t.co/6h2kMuRCBz</t>
  </si>
  <si>
    <t>Liverpool Jobs: FLT Reach and Counterbalance Driver: Cordant People - Liverpool - We are Currently recruiting for Reach and Counterbalance Drivers for our rapidly expanding client based in Aintree. Duties will… https://t.co/bpxPBxmz2C For More Jobs &amp;gt;&amp;gt;&amp;gt; Please Go2 our Page!</t>
  </si>
  <si>
    <t>Eugene OR USA - TRUCK DRIVER - Flat Bed Class A - Company Description Client of JB Consulting System: Company Description Client of JB Consulting Systems an HR consulting firm. We assist local businesses with recruiting bu #OREGON JOBS https://t.co/kJQVrszBrv</t>
  </si>
  <si>
    <t>Delivery Driver / Brewery Assistant in Leeds @WildeChildBeer #LeedsJobs 
See: https://t.co/Y5wROzINU2 https://t.co/Wn503AmX2q</t>
  </si>
  <si>
    <t>RT @JCPinWestYorks: Delivery Driver / Brewery Assistant in Leeds @WildeChildBeer #LeedsJobs 
See: https://t.co/Y5wROzINU2 https://t.co/Wn50…</t>
  </si>
  <si>
    <t>Career Start is recruiting for the following positions: CDL A Driver, Forklift Operator, Registered Nurse, &amp;amp; Machine Operators. Apply today on https://t.co/ZtgMLiiGRz: https://t.co/9OxKpYOg4f #RN #Manufacturing #Jobs #Drivers https://t.co/eWRltdP9k8</t>
  </si>
  <si>
    <t>RT @RocWNYJobs: Career Start is recruiting for the following positions: CDL A Driver, Forklift Operator, Registered Nurse, &amp;amp; Machine Operat…</t>
  </si>
  <si>
    <t>RT @magodolagos: *Urgently recruiting for a Driver*
Location: (Ibago, Mowe axis) 
Job Details
We seek a corporate driver that resides aro…</t>
  </si>
  <si>
    <t>*Urgently recruiting for a Driver*
Location: (Ibago, Mowe axis) 
Job Details
We seek a corporate driver that resides around Ibafo- Mowe axis.
Salary: 50k
Application Closing Date
25th... https://t.co/gg2fu9GNHp</t>
  </si>
  <si>
    <t>@andrewrsorkin We are in transformational economy  my state PA Dept Of Corrections is recruiting minorites which requires HSG if woman appplies and her mate gets truck driver  they can be 100K family by year two .  Challenge is getting Low incometo take these action steps</t>
  </si>
  <si>
    <t>We're always recruiting quality, experienced and dedicated Drivers. But what's great about working for Driver Hire? Take a look at what over 900 candidates said about us on our most recent survey https://t.co/Y3YIZkRk31 #FridayFeeling https://t.co/8oMC2CS90Z</t>
  </si>
  <si>
    <t>We R recruiting #HGV Driver's for Newport &amp;amp; Cardiff areas.
Do u have your full CPC ,DIGI Taco
Do u have 1 years + exp in your current driving role
Do u have less than 6 points on your licence 
Are u aged 25yrs+
send your updated CV to  driving@regisrecruitment.co.uk https://t.co/sxsCgfvOY0</t>
  </si>
  <si>
    <t>We are recruiting experienced Class 2 HIAB Driver's in the Cardiff area.
Do U have previous experience?
Do U have upto date licences?
Are U over the Age of 25yrs?
Do U have more than 1 yrs exp in HGV driving
To apply send your updated CV  driving@regisrecruitment.co.uk https://t.co/nETHkslQId</t>
  </si>
  <si>
    <t>We are recruiting experienced #Class 2 Driver's in the #Cardiff area.
Do U have previous experience?
Do U have upto date licences?
Are U over the Age of 25yrs?
Do U have 1 yrs plus exp in #HGV driving
To apply send your updated CV  #driving@regisrecruitment.co.uk https://t.co/pEx2egDvPA</t>
  </si>
  <si>
    <t>We are currently recruiting experience #HGV driver's in the #Newport and #Cardiff areas. 
All licences valid
Over the age of 25yrs
1 years plus experience
No more than 6 points on your licence
Apply by sending your updated CV to #driving@regisrecruitment.co.uk https://t.co/nIG58v7fN4</t>
  </si>
  <si>
    <t>We are currently recruiting experience #7.5t driver's in the #Newport and #Cardiff areas. 
All licences valid
Over the age of 25yrs
1 years plus experience
No more than 6 points on your licence
Apply by sending your updated CV to #driving@regisrecruitment.co.uk https://t.co/0uUrJF7nRL</t>
  </si>
  <si>
    <t>RT @ageukmedway: We are recruiting for an EXECUTIVE ASSISTANT TO THE CEO, PART TIME MEAL DELIVERY SQUAD DRIVER and COMMUNITY CARERS in #Med…</t>
  </si>
  <si>
    <t>Are you looking for a job where you can #makeadifference every day? @CornerstoneNor1 @CornerstoneScot are recruiting a Relief Support Worker / #Minibus #Driver for our @connectsnthlan service! Salary: £8.75 per hour.
Find out more and apply:
https://t.co/I5gQc8LvBz https://t.co/Lh4TeUvwAO</t>
  </si>
  <si>
    <t>#WellingboroughJobs Wellingborough Jobs HGV 1 Tipper Driver, Wellingborough: We are recruiting for an experienced Class 1 Tipper Driver for a well-known company based in the Wellingborough area. Shift Pattern will… https://t.co/Pakqxt52Jh For More Jobs &amp;gt;&amp;gt;&amp;gt; Please Go2 Our Page!</t>
  </si>
  <si>
    <t>#WellingboroughJobs Wellingborough Jobs HGV 2 Driver, Wellingborough: More Driver Solutions are currently recruiting for class 2 day drivers to work for multiple customers in and around the Wellingborough area.… https://t.co/pKspkNGji1 For More Jobs &amp;gt;&amp;gt;&amp;gt; Please Go2 Our Page!</t>
  </si>
  <si>
    <t>#WellingboroughJobs 7.5T Driver, Wellingborough: StaffCo Direct are currently recruiting for Day 7.5T Multi Drop Delivery Drivers for our Client based in the Wellingborough Area. The ideal candidate will have a… https://t.co/Rpa4jez4vE For More Jobs &amp;gt;&amp;gt;&amp;gt; Please Go2 Our Page!</t>
  </si>
  <si>
    <t>TVR Express Ltd. Location : Knowsley ENG GB Multi Drop Drivers Required Urgently. We are currently recruiting for multi drop drivers (No experience needed but desirable) to work on one of our contracts... More &amp;gt;&amp;gt;... https://t.co/lxaGiPj5ip</t>
  </si>
  <si>
    <t>Total Recruitment Solutions are recruiting on behalf of a our client in Basingstoke for a 7.5 tonne driver. We have adhoc and ongoing vacancies available.</t>
  </si>
  <si>
    <t>Your preferred trucking partners specializing in safety and driver recruiting.  https://t.co/1aeIHcFRR2 https://t.co/0vUrBiErnS</t>
  </si>
  <si>
    <t>Driver Recruiting and Trucking Safety! 
800-926-0148
https://t.co/1aeIHcFRR2 https://t.co/MzG687DYle</t>
  </si>
  <si>
    <t>Striking. #1 top concern of large advisory firms in recent @Pershing poll: hiring &amp;amp; developing talent. 
This is an underappreciated driver of advisory industry M&amp;amp;A volume &amp;amp; high valuations. Lots of large firms aren't just buying AUM. They're acqui-hiring. https://t.co/k24Eb7fioj</t>
  </si>
  <si>
    <t>MT @MichaelKitces
Striking. #1 top concern of large advisory firms in recent @Pershing poll: hiring &amp;amp; developing talent. 
This is an underappreciated driver of advisory industry M&amp;amp;A volume &amp;amp; high valuations. Lots of large firms are acqui-hiring. https://t.co/rldpdDBNm6</t>
  </si>
  <si>
    <t>#WalsallJobs Walsall Jobs LGV1, HGV1, Class 1 Driver, Walsall: LGV1, HGV1, Class 1 Driver, Category CE, LGV 1, HGV 1 (ON-GOING) We are currently recruiting LGV 1 drivers for our WALSALL based client VARIOUS… https://t.co/lmUwmH1CpY For More Jobs &amp;gt;&amp;gt;&amp;gt; Please Go2 Our Page!</t>
  </si>
  <si>
    <t>#BradfordJobs Bradford Jobs: Class 2 Driver, Bradford: Primestaff are currently recruiting for Class 2 Drivers for one of our clients based in the BD4 area of Bradford. You will be required to work Monday to… https://t.co/JsQ3P2sChK For More Jobs &amp;gt;&amp;gt;&amp;gt; Please Go2 Our Page!</t>
  </si>
  <si>
    <t>Lancashire Jobs: Fork Lift Truck Driver!!!, Morecambe: We are currently recruiting on behalf of our client based in the Morecambe area for an experienced FLT driver. Due to the type of material you will be lifting… https://t.co/kLQWSFoRYG For More Jobs &amp;gt;&amp;gt;&amp;gt; Please Go2 our Page!</t>
  </si>
  <si>
    <t>Wandsworth Jobs: NON PCV DRIVER - MULTI-DROP COURIER, Wandsworth: Adecco are currently recruiting for a NON PCV DRIVER to work within a Local Authority in WANDSWORTH. NON PCV DRIVER - MULTI-DROP COURIER WANDSWORTH CONTRACT (3 MONTHS.… https://t.co/WIebSejpl7 For More Jobs &amp;gt;&amp;gt;&amp;gt;</t>
  </si>
  <si>
    <t>#WestBromJobs West Brom Jobs: LGV1, HGV1, Class 1 Driver, DRIVER, West Bromwich: LGV1, HGV1, Class 1 Driver, C+E, LGV 1, HGV 1 We are currently recruiting LGV1 drivers for our West Bromwich based client. As LGV1… https://t.co/YTKzlktGKy For More Jobs &amp;gt;&amp;gt;&amp;gt; Please Go2 Our Page!</t>
  </si>
  <si>
    <t>#WestBromJobs West Brom Jobs: LGV2, HGV2, Class 2 Driver, Category C,LG 2,HGV 2(Temp to Perm), West Bromwich: LGV2, HGV2, Class 2 Driver, Category C, LGV 2, HGV 2 (On-Going) We are currently recruiting LGV2… https://t.co/ozL5FgPBi0 For More Jobs &amp;gt;&amp;gt;&amp;gt; Please Go2 Our Page!</t>
  </si>
  <si>
    <t>If you're not a driver, we still have a position for you at Boasso Global. Whether you're a Terminal Support Coordinator, Mechanic, or Sales Manager you matter to us. See all of our open positions here at https://t.co/XU3RQ08DMN https://t.co/8CMbrBgmzD</t>
  </si>
  <si>
    <t>RT @SmoothMove79: **We Are Hiring** **Please Share** 
We are currently recruiting for a 3.5 tonne driver/porter to join us from May 2019.…</t>
  </si>
  <si>
    <t>#PeterboroughJobs Class 2 ADR Drivers, Peterborough: D&amp;amp;A Recruitment We are currently recruiting for a Driver, a key customer facing role essential to providing high quality service. In this role you will ensure… https://t.co/ryAfJ3bpaq For More Jobs &amp;gt;&amp;gt;&amp;gt; Please Go2 Our Page!</t>
  </si>
  <si>
    <t>#PeterboroughJobs Peterborough Jobs: Class 1 Driver Nights, Peterborough: CLASS 1 DRIVERS - NIGHTS ! First Call Workforce Solutions are recruiting for our reputable client based in Peterborough who are looking for… https://t.co/CX4EIVw5It For More Jobs &amp;gt;&amp;gt;&amp;gt; Please Go2 Our Page!</t>
  </si>
  <si>
    <t>RT @emmacharlottel: Are you looking for a job where you can #makeadifference every day? @CornerstoneNor1 @CornerstoneScot are recruiting a…</t>
  </si>
  <si>
    <t>We are #hiring Class A CDL Driver - Dedicated P&amp;amp;G in Philadelphia, PA https://t.co/E7uuoDuZeP #jobs #Philadelphia #Trucking</t>
  </si>
  <si>
    <t>We are #hiring Local Class A CDL Truck Driver in Henderson, NC https://t.co/m50LK1tUzt #jobs #Henderson #Trucking #Transport</t>
  </si>
  <si>
    <t>We are #hiring Class A CDL Truck Driver Atlantic Salary Home Weekends https://t.co/wtPIHzRkjO #jobs #Wilmington #Trucking</t>
  </si>
  <si>
    <t>We are #hiring Local Class A CDL Truck Driver in Birmingham, AL https://t.co/uw2UGjt0JN #jobs #Birmingham #Trucking #Transport</t>
  </si>
  <si>
    <t>We are #hiring Class A CDL Driver Local in Dayton, OH https://t.co/hI9ySvJkfB #jobs #Dayton #Trucking #Transport #Driver</t>
  </si>
  <si>
    <t>We are #hiring Dedicated Ecolab Class A CDL Truck Driver Flex Home Time Options https://t.co/nH4sX7juGb #jobs #Minneapolis</t>
  </si>
  <si>
    <t>We are #hiring Class A CDL Driver - Mon- Friday Days in Indianapolis, IN https://t.co/pBkGV9yyIO #jobs #Indianapolis #Trucking</t>
  </si>
  <si>
    <t>We are #hiring Class A CDL Driver - Dedicated Home Weekends + in Knoxville, TN https://t.co/6iC9qLY1Aa #jobs #Knoxville</t>
  </si>
  <si>
    <t>We are #hiring Class A CDL Driver - Dedicated P&amp;amp;G Home Weekly in Philadelphia, PA https://t.co/lgIzrcimHw #jobs #Philadelphia</t>
  </si>
  <si>
    <t>We are #hiring Class A CDL Driver - Dedicated P&amp;amp;G in Philadelphia, PA https://t.co/jjfcJMgWUJ #jobs #Philadelphia #Trucking</t>
  </si>
  <si>
    <t>We are #hiring Class A CDL Truck Driver Atlantic Salary Home Weekends https://t.co/ikqNMAktcX #jobs #Wilmington #Trucking</t>
  </si>
  <si>
    <t>We are #hiring Class A CDL Truck Driver- $285/Day Home Weekly in Columbus, OH https://t.co/kaguEEWv7N #jobs #Columbus #Trucking</t>
  </si>
  <si>
    <t>We are #hiring Class A CDL Truck Driver- $285/Day Home Weekends in Baltimore, MD https://t.co/bQh2CuiBFX #jobs #Baltimore</t>
  </si>
  <si>
    <t>We are #hiring Class A CDL Truck Driver- $285/Day Home Weekends in Philadelphia, PA https://t.co/DeJlXMD0GV #jobs #Philadelphia</t>
  </si>
  <si>
    <t>We are #hiring Class A CDL Truck Driver- $285/Day Home Weekends in Newark, NJ https://t.co/P4Btzsu6y2 #jobs #Newark #Trucking</t>
  </si>
  <si>
    <t>We are #hiring Class A CDL Driver - Dedicated P&amp;amp;G in Syracuse, NY https://t.co/rjc44qMfHC #jobs #Syracuse #Trucking #Transport</t>
  </si>
  <si>
    <t>We are #hiring Class A CDL Driver - Dedicated P&amp;amp;G in New York, NY https://t.co/N1bG834Pv7 #jobs #NewYork #Trucking #Transport</t>
  </si>
  <si>
    <t>We are #hiring Class A CDL Driver - Dedicated P&amp;amp;G in Harrisburg, PA https://t.co/JBdaC6Zhu3 #jobs #Harrisburg #Trucking</t>
  </si>
  <si>
    <t>We are #hiring Driver Class A CDL (Local) in Indianapolis, IN https://t.co/9636DAhNo8 #jobs #Indianapolis #Trucking #Transport</t>
  </si>
  <si>
    <t>We are #hiring Class A CDL Driver Local in Dayton, OH https://t.co/kvNHWTBd0u #jobs #Dayton #Trucking #Transport #Driver</t>
  </si>
  <si>
    <t>We are #hiring Class A CDL Driver Local- Hourly Days in Fort Wayne, IN https://t.co/SSvTgVs3nF #jobs #FortWayne #Trucking</t>
  </si>
  <si>
    <t>We are #hiring Class A CDL Driver - Home Daily in Nashville, TN https://t.co/9cD8ubHF1X #jobs #Nashville #Trucking #Transport</t>
  </si>
  <si>
    <t>We are #hiring Class A CDL Driver - Home Daily in Nashville, TN https://t.co/bjcQFxiMGB #jobs #Nashville #Trucking #Transport</t>
  </si>
  <si>
    <t>We are #hiring Class A CDL Driver Local- Hourly in Fort Wayne, IN https://t.co/KsT30sVGvr #jobs #FortWayne #Trucking #Transport</t>
  </si>
  <si>
    <t>We are #hiring Class A CDL Driver Local in Dayton, OH https://t.co/EBBak0hxdt #jobs #Dayton #Trucking #Transport #Driver</t>
  </si>
  <si>
    <t>We are #hiring Driver Class A CDL Local in Indianapolis, IN https://t.co/1VTSavH64F #jobs #Indianapolis #Trucking #Transport</t>
  </si>
  <si>
    <t>We are #hiring Class A CDL Driver - Dedicated P&amp;amp;G in Harrisburg, PA https://t.co/ckE7zQRS5i #jobs #Harrisburg #Trucking</t>
  </si>
  <si>
    <t>We are #hiring Class A CDL Truck Driver- $285/Day Home Weekends in Philadelphia, PA https://t.co/ftrv2x7IJh #jobs #Philadelphia</t>
  </si>
  <si>
    <t>We are #hiring Class A CDL Truck Driver- $285/Day Home Weekends in Baltimore, MD https://t.co/sjvmTk2kfo #jobs #Baltimore</t>
  </si>
  <si>
    <t>We are #hiring Class A CDL Truck Driver- $285/Day Home Weekly in Columbus, OH https://t.co/7wvvtY5zdv #jobs #Columbus #Trucking</t>
  </si>
  <si>
    <t>We are #hiring Local Class A CDL Truck Driver in Birmingham, AL https://t.co/HLXy4JlaP7 #jobs #Birmingham #Trucking #Transport</t>
  </si>
  <si>
    <t>We are #hiring Local Class A CDL Truck Driver in Henderson, NC https://t.co/BhjYAWSVbo #jobs #Henderson #Trucking #Transport</t>
  </si>
  <si>
    <t>We are #hiring Class A CDL Truck Driver- $285/Day Home Weekly in Cleveland, OH https://t.co/Ky0tZRgum7 #jobs #Cleveland</t>
  </si>
  <si>
    <t>We are #hiring Class A CDL Driver - Dedicated in Knoxville, TN https://t.co/CQdZVxQMjI #jobs #Knoxville #Trucking #Transport</t>
  </si>
  <si>
    <t>We are #hiring CLASS A CDL DRIVER - DEDICATED in New Castle, PA https://t.co/TOUOJBnlFw #jobs #NewCastle #Trucking #Transport</t>
  </si>
  <si>
    <t>We are #hiring Class A CDL Driver Local in Auburn, IN https://t.co/mmkmRdDFmw #jobs #Auburn #Trucking #Transport #Driver</t>
  </si>
  <si>
    <t>We are #hiring Driver Class A CDL Local - Day Shift in Marion, IN https://t.co/aAa9Kiqq3W #jobs #Marion #Trucking #Transport</t>
  </si>
  <si>
    <t>We are #hiring Class A CDL TEAMS (Home Weekly) in Denver, CO https://t.co/gPyurP1Hpt #jobs #Denver #Trucking #Transport #Driver</t>
  </si>
  <si>
    <t>We are #hiring Class A CDL TEAMS (Home Weekly) in Lincoln, NE https://t.co/9kBgUuDLLi #jobs #Lincoln #Trucking #Transport #Driver</t>
  </si>
  <si>
    <t>We are #hiring Driver Class A CDL Local - Day Shift in Cleveland, OH https://t.co/yLLq0r3kop #jobs #Cleveland #Trucking</t>
  </si>
  <si>
    <t>We are #hiring Local Class A CDL Truck Driver in Rotterdam, NY https://t.co/jXacPvkObl #jobs #Rotterdam #Trucking #Transport</t>
  </si>
  <si>
    <t>We are #hiring Local Class A CDL Truck Driver in Birmingham, AL https://t.co/vdegtrCtLG #jobs #Birmingham #Trucking #Transport</t>
  </si>
  <si>
    <t>We are #hiring Class A CDL Driver - Home Daily in Nashville, TN https://t.co/06kXbuSnoe #jobs #Nashville #Trucking #Transport</t>
  </si>
  <si>
    <t>We are #hiring Class A CDL Driver Local in Dayton, OH https://t.co/AahV0PeAg8 #jobs #Dayton #Trucking #Transport #Driver</t>
  </si>
  <si>
    <t>We are #hiring Driver Class A CDL Local in Indianapolis, IN https://t.co/KRGNDg0zXF #jobs #Indianapolis #Trucking #Transport</t>
  </si>
  <si>
    <t>We are #hiring Class A CDL Driver Local- Hourly in Fort Wayne, IN https://t.co/uHDql7H8ds #jobs #FortWayne #Trucking #Transport</t>
  </si>
  <si>
    <t>We are #hiring Local Class A CDL Driver in Palmyra, PA https://t.co/UMptQ38FJR #jobs #Palmyra #Trucking #Transport #Driver</t>
  </si>
  <si>
    <t>We are #hiring Class A CDL Truck Driver- $285/Day Home Weekends in Philadelphia, PA https://t.co/G8Ive3ek9e #jobs #Philadelphia</t>
  </si>
  <si>
    <t>We are #hiring Class A CDL Truck Driver- Home Weekends in Philadelphia, PA https://t.co/BLoqbR6Vkr #jobs #Philadelphia #Trucking</t>
  </si>
  <si>
    <t>We are #hiring Class A CDL Truck Driver- Home Weekends in Columbus, OH https://t.co/e5O5u7solk #jobs #Columbus #Trucking</t>
  </si>
  <si>
    <t>We are #hiring Class A CDL Truck Driver- Home Weekends in Chester, VA https://t.co/rs2u4Txrrm #jobs #Chester #Trucking #Transport</t>
  </si>
  <si>
    <t>We are #hiring Class A CDL Truck Driver- Home Weekends in Kingsport, TN https://t.co/OsiSYcmvZg #jobs #Kingsport #Trucking</t>
  </si>
  <si>
    <t>We are #hiring Class A CDL Truck Driver- Home Weekends in Boise, ID https://t.co/QuLhGiXgq2 #jobs #Boise #Trucking #Transport</t>
  </si>
  <si>
    <t>We are #hiring Class A CDL Truck Driver- Home Weekends in Phoenix, AZ https://t.co/jtBy4ovfhw #jobs #Phoenix #Trucking #Transport</t>
  </si>
  <si>
    <t>We are #hiring Class A CDL Truck Driver- Home Weekends in Iowa City, IA https://t.co/TnEpua0sE2 #jobs #IowaCity #Trucking</t>
  </si>
  <si>
    <t>We are #hiring Class A CDL Truck Driver- Home Weekends in Dallas, TX https://t.co/32hzxh4LL3 #jobs #Dallas #Trucking #Transport</t>
  </si>
  <si>
    <t>We are #hiring Class A CDL Truck Driver- Home Weekends in Jacksonville, FL https://t.co/DHbDjgACTz #jobs #Jacksonville #Trucking</t>
  </si>
  <si>
    <t>#BarnsleyJobs Barnsley Jobs: Engineering Operative, Barnsley: IMH Recruitment are currently recruiting for 2 x Granulating Operative / FLT Driver working for our global client based in the Barnsley area. Our… https://t.co/xo6lK2EOdB For More Jobs &amp;gt;&amp;gt;&amp;gt; Please Go2 Our Page!</t>
  </si>
  <si>
    <t>We are #hiring Class A CDL Truck Driver-Higher Pay-Home Weekly-$12,000 Sign On Bonu https://t.co/ogtz838R4R #jobs #Philadelphia</t>
  </si>
  <si>
    <t>We are #hiring Class B Truck Drivers-Local-Hourly Pay in Kent, WA https://t.co/pDB1RpX0Q8 #jobs #Kent #Trucking #Transport #Driver</t>
  </si>
  <si>
    <t>We are #hiring Class A CDL Truck Driver-Home Weekly in Atlanta, GA https://t.co/xIqUYIAsYk #jobs #Atlanta #Trucking #Transport</t>
  </si>
  <si>
    <t>We are #hiring Class A CDL Truck Driver-Higher Pay-Home Weekly-$12,000 Sign On Bonus https://t.co/bcjsKyKXqh #jobs #Washington</t>
  </si>
  <si>
    <t>We are #hiring Class A CDL Truck Driver-Home Weekly-Higher Pay-Regional-Dedicated https://t.co/IZwkChPmhf #jobs #Dallas</t>
  </si>
  <si>
    <t>We are #hiring Class A CDL Truck Driver-Higher Pay-Home Weekly-$12,000 Sign On Bonus https://t.co/0IsBkvOXKu #jobs #Baltimore</t>
  </si>
  <si>
    <t>We are #hiring Class A CDL Truck Driver-Home Weekly-Higher Pay-Regional-Dedicated https://t.co/Olyumr1MUW #jobs #Shreveport</t>
  </si>
  <si>
    <t>Job Alert: Manpower are recruiting for Class 2 Driver https://t.co/JYIu9bMrPd https://t.co/ptETlQNxmi</t>
  </si>
  <si>
    <t>**We Are Hiring** **Please Share** 
We are currently recruiting for a 3.5 tonne driver/porter to join us from May 2019. 
Required experience: 
Full clean driving licence. 
Previous removals experience preferable, but full training will be provided. 
Apply via email https://t.co/pRYvlyNVUl</t>
  </si>
  <si>
    <t>We are recruiting for a PART TIME MEAL DELIVERY SQUAD DRIVER to add to our growing meal delivery service!
To apply, please contact us on the details below, or download an application pack here: https://t.co/iFvr2NMchZ
#JobsInKent #JobsInMedway #CharityJobs https://t.co/CxuMRvz1nO</t>
  </si>
  <si>
    <t>We are recruiting for a PART TIME MEAL DELIVERY SQUAD DRIVER, a COMMUNITY CARE TEAM LEADER, and COMMUNITY CARERS in #Medway and #Faversham! _xD83D__xDE00_
Visit our website to download an application pack: https://t.co/iFvr2NMchZ  
#JobsInKent #CharityJobs #JobsInMedway</t>
  </si>
  <si>
    <t>We are recruiting for a PART TIME MEAL DELIVERY SQUAD DRIVER and COMMUNITY CARERS in #Medway and #Faversham! _xD83D__xDE00_
Visit our website to download an application pack: https://t.co/iFvr2NMchZ   
#JobsInKent #CharityJobs #JobsInMedway</t>
  </si>
  <si>
    <t>We are recruiting for an EXECUTIVE ASSISTANT TO THE CEO, PART TIME MEAL DELIVERY SQUAD DRIVER and COMMUNITY CARERS in #Medway and #Faversham! _xD83D__xDE00_
Visit our website to download an application pack: https://t.co/iFvr2NMchZ    
#JobsInKent #CharityJobs #JobsInMedway</t>
  </si>
  <si>
    <t>We are recruiting for an EXECUTIVE ASSISTANT TO THE CEO, PART TIME CHARITY SHOP ASSISTANT, PART TIME MEAL DELIVERY SQUAD DRIVER and COMMUNITY CARERS in #Medway and #Faversham! _xD83D__xDE00_
Download an application pack: https://t.co/iFvr2NMchZ
#JobsInKent #CharityJobs #JobsInMedway</t>
  </si>
  <si>
    <t>RT @JLPJobs: From B-class home installation #vans, right through to Class-1 #articulated #lorries, all of our #Drivers play a pivotal role…</t>
  </si>
  <si>
    <t>Looking for a #HGV driving job? We’re recruiting HGV Class 1 Drivers to join our client in #Northampton for night shifts. Call 01788 494050 or apply online. https://t.co/cRwJulaB3z https://t.co/nUsX7JwLfV</t>
  </si>
  <si>
    <t>HGV Class 1 Tipper Driver in #Neath #PortTalbot
Up to £10 p/h + Overtime rates
Contract
Acorn is currently recruiting for Class 1 HGV Drivers with tipper experience for a contractor at Port Talbot Steelworks.
Apply here: https://t.co/DxwAtgReDG https://t.co/2pSoo08TTY</t>
  </si>
  <si>
    <t>Van Driver required in Truro, Cornwall
Salary: Negotiable 
Temporary - Immediate start. 
Acorn is currently recruiting a Driver in the Truro area, to deliver goods to sites and customers throughout the county. 
Apply here: https://t.co/V6RQ02gCrF https://t.co/NvYU6M3xXy</t>
  </si>
  <si>
    <t>RT @Acorn_Driving: Van Driver required in Truro, Cornwall
Salary: Negotiable 
Temporary - Immediate start. 
Acorn is currently recruiting…</t>
  </si>
  <si>
    <t>*Job For Transportation Manager at Garden Brown*
Garden Brown is recruiting suitably qualified candidates to fill the position below:
Location: Lagos 
Requirements: 
Maintain Driver… https://t.co/SNhxM3oNFj</t>
  </si>
  <si>
    <t>Class 2 Driver | Dunstable
11.50 - £12.50 Per Hour
Morestaff are currently recruiting for an experienced Class 2 Skip Driver to work on behalf of our Client based in Duntable.
Apply now - https://t.co/s4KVNqDAwb
For more info please call 01582 477111.
#Class2 #HGV2 #Dunstable https://t.co/oFmbAiKzsE</t>
  </si>
  <si>
    <t>Class 1 Driver - Hemel
£15 - £18 Per Hour
Morestaff are recruiting for a Class 1 Driver to work  afternoon shifts on behalf of our client based in Hemel.
Apply - https://t.co/fVgJAMACNK
For more info, please call 01582 477111.
#HGV1 #Class1 #Transport #Driving #TTP https://t.co/0AUMCGWW5R</t>
  </si>
  <si>
    <t>Class 2 Driver - roll on / roll off
Luton | £14 Per Hour
Morestaff are currently recruiting for an experienced Class 2 roll on/  roll off Driver to work on behalf of our Client based in Luton. 
Apply- https://t.co/xSsUboqU3q
For more info, please call 01582 477111.
#HGV2 #HGV https://t.co/Ne1MvxClsa</t>
  </si>
  <si>
    <t>Don't go for just any truck driver. Go for a #torastandard truck driver. 
Recruiting new truck drivers soon? Talk to us now on: 080-3389-0237. https://t.co/JrtGg3OxXI</t>
  </si>
  <si>
    <t>RT @TORAAfrica: Don't go for just any truck driver. Go for a #torastandard truck driver. 
Recruiting new truck drivers soon? Talk to us no…</t>
  </si>
  <si>
    <t>Have you got previous experience in a customer-facing driving role? 
We’re recruiting for a Service Delivery Driver based at our #Oxford branch. 
So, what are you waiting for – apply today! https://t.co/Gjr7rZZiGK  
#Auxillis https://t.co/JAqR8oTPe4</t>
  </si>
  <si>
    <t>Northampton Jobs: Dumper/Roller driver with SEQOHS - Leicester, Leicester: Forward Tipping Dumper and Roller Driver with SEQOHS Venture Contracts are currently recruiting for a Dumper/Roller Driver based in Leicester… https://t.co/NGZsbhAVqt For More Jobs &amp;gt;&amp;gt;&amp;gt; For More Jobs &amp;gt;&amp;gt;&amp;gt;</t>
  </si>
  <si>
    <t>RT @Norfolk_JobsUK: #NorfolkJobs Norfolk Jobs: Trade Counter Assistant, Great Yarmouth: Thorn Baker Industrial Recruitment are currently recruiting for a permanent experienced Trade Counter Warehouse Assistant &amp;amp; Delivery Driver https://t.co/jO1Ma0lIhR</t>
  </si>
  <si>
    <t>Join the Pack! _xD83D__xDC3A_ 
We're recruiting for a Driver and a Mechanical Engineering Apprentice
Find out more at https://t.co/W10zfgZjN5
...
#jobs #suffolkjobs #norfolkjobs #apprenticeships #engineering  #drivingjobs #driver #lorrydriver https://t.co/V3WrjRms6r</t>
  </si>
  <si>
    <t>RT @MyTimberwolf: Join the Pack! _xD83D__xDC3A_ 
We're recruiting for a Driver and a Mechanical Engineering Apprentice
Find out more at https://t.co/wifcqDINp1
...
#jobs #suffolkjobs #norfolkjobs #apprenticeships #engineering  #drivingjobs #driver #lorrydriver https://t.co/YczNHtwRLE</t>
  </si>
  <si>
    <t>We are recruiting for an experienced #Bulktanker driver to start working for our client in #Westbury. This is an exciting opportunity for someone to join on an ongoing position. Full training will be provided. The ideal person would have at least 2 yrs experience delivering bulk</t>
  </si>
  <si>
    <t>Rosedale Funeral Home, where quality &amp;amp; care are paramount, are recruiting staff across all levels of the business from driver bearer to management.
Check out https://t.co/uziPPMCYpc to download an application form.
Shortlisted candidates will be invited to an Open Day in May. https://t.co/LJ71efPihv</t>
  </si>
  <si>
    <t>RT @RosedaleTrain: Rosedale Funeral Home, where quality &amp;amp; care are paramount, are recruiting staff across all levels of the business from d…</t>
  </si>
  <si>
    <t>CDL/A Driver Trainer OTR (TOP PAY) – NTR (National Truck Driver Recruiting) – Aurora https://t.co/S8dcpZLcmH Job Aurora</t>
  </si>
  <si>
    <t>#ClwydJobs Clwyd Jobs: FLT Driver - Nights, LL11: Proactive Personnel are currently recruiting for a number of skilled and experienced FLT DRIVERS to start at a prestigious and growing company based in the… https://t.co/LYZVwCaUAr For More Jobs &amp;gt;&amp;gt;&amp;gt; Please Go2 Our Page!</t>
  </si>
  <si>
    <t>Coretrans has Great Company Driver Positions Available!  Including a MINIMUM WEEKLY GUARANTEE PAY!
*Rider/pet policy
*$500 paid orientation
*$2000 sign on bonus
*Dry Van
*No Touch Freight
Call Tonya or Joni in Recruiting 1-800-422-4799 !
@PerfectCDLJob @TruckersForum</t>
  </si>
  <si>
    <t>Do you have the drive to work for us? We're currently recruiting for:
_xD83D__xDE8C_ PCV Drivers
_xD83C__xDFEB_ Trainee PCV Drivers
_xD83D__xDD27_ Mechanics
⚡️ Electricians
Find out more and apply online now &amp;gt; https://t.co/U4u15UIk9f https://t.co/l2EzoVcJJZ</t>
  </si>
  <si>
    <t>Do you have the drive to work for us? We're currently recruiting for:
_xD83D__xDE8C_ PCV Drivers
_xD83C__xDFEB_ Trainee PCV Drivers
_xD83D__xDD27_ Mechanics
Find out more and apply online now &amp;gt; https://t.co/p4AYRaIs0c https://t.co/w5MutQmGn5</t>
  </si>
  <si>
    <t>From B-class home installation #vans, right through to Class-1 #articulated #lorries, all of our #Drivers play a pivotal role for the Partnership and our customers. We're currently #recruiting: https://t.co/BFyVD7sUoZ https://t.co/7Gj8ipvgUA</t>
  </si>
  <si>
    <t>_xD83D__xDCA5_ Hello Bismarck, North Dakota ‼️ Your individualized training to become a Harlow's School Bus Driver begins now! Make an impact on your community and APPLY TODAY! #GoHarlows #team... https://t.co/1xKSoJHKYm</t>
  </si>
  <si>
    <t>Burnley Jobs: Reach / VNA FLT Driver, Burnley: Rapid Recruit are currently recruiting for the position of a VNA Driver or a Reach FLT Driver willing to be trained for our client based in Burnley. We ask that the… https://t.co/lAKpaRqUGU For More Jobs &amp;gt;&amp;gt;&amp;gt; Please Go2 our Page!</t>
  </si>
  <si>
    <t>Don't submit then quit. Apply for jobs like "Recruiting Supervisor – Driver Hiring Center" at Penske Logistics, then look for people you might know at the company. You might be able to reach out to HR directly. Ready to apply? Check out the link in our bio.</t>
  </si>
  <si>
    <t>Indian Coast Guard Hiring: Engine Driver
Last Date:30 Jun 2019
Location:Kerala
https://t.co/oni0oSG4t1
#Jobs #recrutement #recruiting101 #Recruiting #jobsearch #JobSeekersWednesday #jobseekers https://t.co/4hPB9lCQlp</t>
  </si>
  <si>
    <t>#RugbyJobs Rugby Jobs: PPT Driver, Rugby: We are recruiting for PPT Drivers in the Rugby area. You will be working at a large distribution company to support their growing team. A valid PPT licence is essential… https://t.co/MbbiDH0V05 For More Jobs &amp;gt;&amp;gt;&amp;gt; Please Go2 Our Page!</t>
  </si>
  <si>
    <t>https://t.co/2Q4oyfFHG1 GreatBritainCars Recruiting PCO Driver Open Shift/ Part Time/MPV/ Saloon /Executive for Busy Airpot https://t.co/5i146qUoC7</t>
  </si>
  <si>
    <t>https://t.co/2Q4oyfFHG1 Great Britain Cars Recruiting PCO Driver Full Time/ Part Time/ MPV/Saloon /Executive for Busy Airpot https://t.co/NYmElfVGqX</t>
  </si>
  <si>
    <t>Looking for part-time work?
Momentum Wines are recruiting...you'll be joining a small but very friendly and welcoming team.
We have a part-time multi-drop driver/warehouseman position to fill.
Two days a week... https://t.co/6A59yCw3lM</t>
  </si>
  <si>
    <t>Momentum Wines are recruiting. We have a part-time multi-drop driver/warehouseman position to fill.
Two days a week (Tuesday &amp;amp; Wednesday) plus holiday cover and additional hours at Christmas.
Enquiries to: Mark Braithwaite on 01691 654499 or via email mark@momentumwines.co.uk https://t.co/lhaaA4CQZV</t>
  </si>
  <si>
    <t>Momentum Wines are recruiting.
We have a part-time multi-drop driver/warehouseman position to fill.
Two days a week (Tuesday &amp;amp; Wednesday) plus holiday cover and additional hours at Christmas.
Enquiries to: Mark Braithwaite on 01691 654499 or email on mark@momentumwines.co.uk https://t.co/kVKAcjN0Ka</t>
  </si>
  <si>
    <t>Good Morning Coretrans Fleet! Remember our Driver Referral Program.  $2K Paid Out at 90 Days of the Referrals Hire Date.  
$500     10 Days
$500     30 Days
$1000   90 Days
Take Advantage this Easy Cash! Call Recruiting @ 800-422-4799.</t>
  </si>
  <si>
    <t>RT @CoreTransLLC: Coretrans has Great Company Driver Positions Available!  Including a MINIMUM WEEKLY GUARANTEE PAY!
*Rider/pet policy
*$5…</t>
  </si>
  <si>
    <t>https://www.cv-library.co.uk/job/209670270/3-5T-Driver?s=100340&amp;utm_source=dlvr.it&amp;utm_medium=twitter</t>
  </si>
  <si>
    <t>https://www.cv-library.co.uk/job/209670136/Driver-Mate-Warehouse-Operative?s=100340&amp;utm_source=dlvr.it&amp;utm_medium=twitter</t>
  </si>
  <si>
    <t>https://www.chroniclelive.co.uk/news/north-east-news/you-want-metro-train-driver-16119898</t>
  </si>
  <si>
    <t>https://www.fleetowner.com/driver-management/how-are-haulers-recruiting-and-retaining-drivers</t>
  </si>
  <si>
    <t>https://www.cv-library.co.uk/job/209863195/7-5T-CatC1-Driver-START-ASAP?s=100340&amp;utm_source=dlvr.it&amp;utm_medium=twitter</t>
  </si>
  <si>
    <t>https://findajob.dwp.gov.uk/details/1959737</t>
  </si>
  <si>
    <t>https://careers.g4s.com/en/jobs/secure-driver-park-royal-or-nine-elms/15563</t>
  </si>
  <si>
    <t>https://jobs.expresspros.com/job/details?jobControlNum=13332944</t>
  </si>
  <si>
    <t>https://www.cv-library.co.uk/job/209862839/HGV2-Class-2-TEMP-TO-PERM-START-ASAP?s=100340&amp;utm_source=dlvr.it&amp;utm_medium=twitter</t>
  </si>
  <si>
    <t>https://www.woodburymn.gov/firejobs</t>
  </si>
  <si>
    <t>http://www.allthetopbananas.com/JobSummary.aspx?jobid=127518926&amp;highlighted=true</t>
  </si>
  <si>
    <t>http://www.allthetopbananas.com/JobSummary.aspx?jobid=127518927&amp;highlighted=true</t>
  </si>
  <si>
    <t>http://www.allthetopbananas.com/JobSummary.aspx?jobid=127512021&amp;highlighted=true</t>
  </si>
  <si>
    <t>http://www.allthetopbananas.com/JobSummary.aspx?jobid=127471425&amp;highlighted=true</t>
  </si>
  <si>
    <t>https://www.cv-library.co.uk/job/209863260/HGV-Class-2-HIAB-Driver?s=100340&amp;utm_source=dlvr.it&amp;utm_medium=twitter</t>
  </si>
  <si>
    <t>http://www.verticalyellow.com/jobs/?q=Class+A+CDL+Linehaul+Driver&amp;l=West+Valley+City+United+States&amp;z=&amp;tw=&amp;k=</t>
  </si>
  <si>
    <t>https://www.inc.com/jessica-stillman/why-ubers-ipo-is-for-suckers.html</t>
  </si>
  <si>
    <t>https://www.cv-library.co.uk/job/209868597/Counterbalance-FLT-Driver?s=100340&amp;utm_source=dlvr.it&amp;utm_medium=twitter</t>
  </si>
  <si>
    <t>https://www.cv-library.co.uk/job/209409692/HGV-Class-1-Driver-Night-4-On-4-Off?s=100340&amp;utm_source=dlvr.it&amp;utm_medium=twitter</t>
  </si>
  <si>
    <t>https://app.work4labs.com/w4d/job-redirect/6053772414/120604661?data=slashref___post_id%2F296f95169da4de6a1a7b22f434d51079849724d0%2Fjob_distributor_id%2F79298%2Fuid%2F166255204178490%2Flanguage%2Fen%2Fnetwork%2Ftwitter&amp;ref=distributor_share&amp;no_card=1</t>
  </si>
  <si>
    <t>https://www.cv-library.co.uk/job/209869017/7-5-Tonne-Driver?s=100340&amp;utm_source=dlvr.it&amp;utm_medium=twitter</t>
  </si>
  <si>
    <t>http://www.allthetopbananas.com/JobSummary.aspx?jobid=128057502&amp;highlighted=true</t>
  </si>
  <si>
    <t>https://applybookercareers.com/members/modules/job/detail.php?record=1071</t>
  </si>
  <si>
    <t>https://www.cn-jobs.co.uk/search-results.aspx?query=djAuMXxSVjpRdWlja2xpc3Rpbmd8U086UmVsZXZhbnN8UFM6MTB8Q1I6RnJlZXRleHQ6RUNPQ0FCU3xDUjphcmVhOkhleGhhbXx2MC4x&amp;params=c2VhcmNoc3RhcnRkYXRlOjF8Z2Vvc2VhcmNoOjF8cXVlcnlmaWx0ZXI6fHdvcmthcmVhOjB8d29ya2FyZWFfbW9yZTowfEpvYmxvY2F0aW9uNDowfEpvYmxvY2F0aW9uNF9tb3JlOjB8Sm9ibG9jYXRpb241OjF8Sm9ibG9jYXRpb241X21vcmU6MHxKb2J0eXBlOjB8Sm9idHlwZV9tb3JlOjB8d2FnZWZyb206MHx3YWdlZnJvbV9tb3JlOjB8d2FnZXR5cGU6MHx3YWdldHlwZV9tb3JlOjA=</t>
  </si>
  <si>
    <t>https://www.cn-jobs.co.uk/search-results/hgv-class-2-diver-330004648.aspx?jobId=330004648&amp;list=SearchResultsJobsIds&amp;index=1&amp;querydesc=SearchJobQueryDescription&amp;viewedfrom=1</t>
  </si>
  <si>
    <t>https://alljobsintheuk.eu/7-5-t-driver-barsley-10-30-11-70-2-barnsley-gi-group-barnsley/?utm_source=dlvr.it&amp;utm_medium=twitter</t>
  </si>
  <si>
    <t>https://www.employ-se1.co.uk/job/warehouse-manager-0</t>
  </si>
  <si>
    <t>https://papertransport.avature.net/jobs</t>
  </si>
  <si>
    <t>https://www.aceappointments.co.uk/job/ace-appointments-leicester-array-class-2-refuse-driver/</t>
  </si>
  <si>
    <t>https://www.aceappointments.co.uk/job/ace-appointments-leicester-array-hgv-driver-waste-materials/</t>
  </si>
  <si>
    <t>https://www.fleetowner.com/driver.../immigrant-truck-drivers-shhhh-we-don-t-talk-ab</t>
  </si>
  <si>
    <t>https://www.rosedalefuneralhome.co.uk/</t>
  </si>
  <si>
    <t>https://www.darsaal.com/j/301366</t>
  </si>
  <si>
    <t>http://www.buildersyellow.com/jobs/?q=Class+B+Truck+Driver&amp;l=&amp;z=&amp;tw=&amp;k=</t>
  </si>
  <si>
    <t>https://www.cv-library.co.uk/job/209875949/Class-2-ADR-Driver?s=100340&amp;utm_source=dlvr.it&amp;utm_medium=twitter</t>
  </si>
  <si>
    <t>http://stge.co/vyWW30lYwE9</t>
  </si>
  <si>
    <t>https://www.facebook.com/MidhantsLtd</t>
  </si>
  <si>
    <t>https://www.orwakeasi.co.uk/jobs/flatbed-truck-driver-non-hgv-installer-required/</t>
  </si>
  <si>
    <t>https://www.ziprecruiter.com/tja/28fc0d12</t>
  </si>
  <si>
    <t>http://www.allthetopbananas.com/JobSummary.aspx?jobid=127508058&amp;highlighted=true</t>
  </si>
  <si>
    <t>http://www.allthetopbananas.com/JobSummary.aspx?jobid=128375848&amp;highlighted=true</t>
  </si>
  <si>
    <t>https://www.cv-library.co.uk/job/209881712/Class-1-Driver?s=100340&amp;utm_source=dlvr.it&amp;utm_medium=twitter</t>
  </si>
  <si>
    <t>https://www.facebook.com/daanwseattle/posts/1997037873758570</t>
  </si>
  <si>
    <t>https://www.cv-library.co.uk/job/209880813/HGV-2-Driver?s=100340&amp;utm_source=dlvr.it&amp;utm_medium=twitter</t>
  </si>
  <si>
    <t>https://northyorkshirepolice.tal.net/vx/lang-en-GB/mobile-0/appcentre-3/brand-3/user-2/xf-145b2ce64396/wid-1/candidate/so/pm/6/pl/1/opp/1245-Driver-Police-Support-Volunteers/en-GB/posting/1626</t>
  </si>
  <si>
    <t>https://uk.firstgroupcareers.com/vacancy/first-uk-bus-bus-driver-trainee-or-qualified---swansea-9166-uk-bus---swansea/9195/description/</t>
  </si>
  <si>
    <t>https://www.am2pm.uk.com/job/hgv-class-i-driver-macc/</t>
  </si>
  <si>
    <t>https://lnkd.in/gTYJZsr</t>
  </si>
  <si>
    <t>https://nejstevenson.co.uk/jobs/general-assistant-driving/</t>
  </si>
  <si>
    <t>https://www.facebook.com/Career-Central-20-530366607137185/</t>
  </si>
  <si>
    <t>http://www.pathyorkshire.co.uk/wp-content/uploads/2019/04/Leeds-Wood-Recycling-Driver-Collections-Person.pdf</t>
  </si>
  <si>
    <t>https://www.cv-library.co.uk/job/209887550/7-5T-Driver?s=100340&amp;utm_source=dlvr.it&amp;utm_medium=twitter</t>
  </si>
  <si>
    <t>http://verisk.com/iiX</t>
  </si>
  <si>
    <t>https://www.cv-library.co.uk/job/209862800/Class-2-HGV-Driver-12P-H-OVERTIME-MON-FRI-ASAP-START?s=100340&amp;utm_source=dlvr.it&amp;utm_medium=twitter</t>
  </si>
  <si>
    <t>https://www.cv-library.co.uk/job/209863274/7-5T-CatC1-Driver-12P-H-OVERTIME-TEMP-TO-PERM?s=100340&amp;utm_source=dlvr.it&amp;utm_medium=twitter</t>
  </si>
  <si>
    <t>https://www.cv-library.co.uk/job/209886770/7-5T-CatC1-Drivers-12P-H-OVERTIME-START-ASAP?s=100340&amp;utm_source=dlvr.it&amp;utm_medium=twitter</t>
  </si>
  <si>
    <t>https://www.cv-library.co.uk/job/209890985/Class-2-HGV-Pallet-Delivery-Driver?s=100340&amp;utm_source=dlvr.it&amp;utm_medium=twitter</t>
  </si>
  <si>
    <t>https://legitjobs.com.ng/job/trailer-driver-at-sinoma-cargo-international-nigeria-limited/</t>
  </si>
  <si>
    <t>https://peelsolutions.co.uk/job/internal-dispatch-driver/</t>
  </si>
  <si>
    <t>https://www.foleyservices.com/news/how-post-hire-data-can-help-you-retain-more-drivers/?utm_campaign=Retain_Drivers&amp;utm_content=89812297&amp;utm_medium=social&amp;utm_source=twitter&amp;hss_channel=tw-24700591</t>
  </si>
  <si>
    <t>http://www.buildersyellow.com/jobs/?q=Driver+Recruiter-+Virtual&amp;l=Houston+TX+USA&amp;z=&amp;tw=&amp;k=</t>
  </si>
  <si>
    <t>http://www.verticalyellow.com/jobs/?q=Driver+Recruiter-+Virtual&amp;l=Houston+TX+USA&amp;z=&amp;tw=&amp;k=</t>
  </si>
  <si>
    <t>https://learning-employment.com/stagecoach-bus-driver-apprenticeship/?hootPostID=1cca6f9823099fe58e471066a9791cbf</t>
  </si>
  <si>
    <t>https://www.jf-recruiting.com/Jobs-Board/East-Coast-Usa/Experienced-Tender-Driver/17149</t>
  </si>
  <si>
    <t>https://www.sfexaminer.com/news-columnists/how-to-become-a-taxi-driver/</t>
  </si>
  <si>
    <t>https://www.facebook.com/permalink.php?story_fbid=1516169315179766&amp;id=231357920327585</t>
  </si>
  <si>
    <t>https://www.randallreilly.com/what-can-you-learn-from-driver-turnover/?utm_campaign=Blog%20Posts&amp;utm_content=89595910&amp;utm_medium=social&amp;utm_source=twitter&amp;hss_channel=tw-66781485</t>
  </si>
  <si>
    <t>https://www.randallreilly.com/what-can-you-learn-from-driver-turnover/?utm_campaign=Blog%20Posts&amp;utm_content=89595907&amp;utm_medium=social&amp;utm_source=twitter&amp;hss_channel=tw-66781485</t>
  </si>
  <si>
    <t>https://www.ziprecruiter.com/tja/879a7125</t>
  </si>
  <si>
    <t>https://www.ziprecruiter.com/tja/2b58c4d7</t>
  </si>
  <si>
    <t>https://www.cv-library.co.uk/job/209896049/HGV1-CAT-C-E-Driver?s=100340&amp;utm_source=dlvr.it&amp;utm_medium=twitter</t>
  </si>
  <si>
    <t>https://1066jobs.net/clickthru.php?Brighton-UKhttps://adview.online/dispatch/job/publisher/multi-drop-van-driver-559?pid=421&amp;psrc=textlink&amp;pchl=1066jobs.net&amp;ptkn=fe6be7948b39c3713e87d029fadb1a3b4cd362b6&amp;ptms=eyJpdiI6IjNCUEszXC9GbjR3c2ZwMWdoOE44b253PT0iLCJ2YWx1ZSI6IkVuSTV3dW1jSVBvdHBtRWtOUW5lOXc9PSIsIm1hYyI6Ijc1ZDQ1YzA2NzlkNDY3ZmNkZTI2NDg2Y2RjZDRjYWQ3ZjJkZWYyYjIxYTRlMGFlMDkxOWI1NDMxMDMxNzgzMDEifQ%3D%3D&amp;utm_source=publisher-421&amp;utm_medium=textlink</t>
  </si>
  <si>
    <t>https://1066jobs.net/clickthru.php?Brighton-UKhttps://adview.online/dispatch/job/publisher/multi-drop-van-driver-559?pid=421&amp;psrc=textlink&amp;pchl=1066jobs.net&amp;ptkn=1ad711487254c8931fd79f41b78b9220fc79f182&amp;ptms=eyJpdiI6IjBBQnhTTXFaenJtQlFBbjVnV2JNQ0E9PSIsInZhbHVlIjoiQVIzSFU5d2tQSFlIdkRDSFNBZDR1QT09IiwibWFjIjoiYzA3Njg3Nzc0NWJhMDhmMTIwMGFmYWM1MGZmMTU4YWNhZDk2MzFiMTgyYzIwZDBhMmNjNmM2ZTM2ZWY5OGVjNyJ9&amp;utm_source=publisher-421&amp;utm_medium=textlink</t>
  </si>
  <si>
    <t>http://www.jobsyellow.com/jobs/?q=Driver+Recruiter-+Virtual&amp;l=Dallas+TX+USA&amp;z=&amp;tw=&amp;k=</t>
  </si>
  <si>
    <t>http://www.jobsyellow.com/jobs/?q=Driver+Recruiter-+Virtual&amp;l=Houston+TX+USA&amp;z=&amp;tw=&amp;k=</t>
  </si>
  <si>
    <t>http://jobviewtrack.com/en-gb/job-131f416b61304f2d48014e170d130c0609411a0b0c534b45590d7f010e0d4f54641101170b156766383c4930455e535948160d0f4b154e000d412a150c56111a6b35667f1d7f48050c060730520a1e041c65236c20482a1c5f4549485f060e02461a430648330b060648762e25270a6f4f445b011d6f1640125b5057/e486083e64b0dd088771eeccc91ac7a6.html?affid=7b2e27d9738a79f5&amp;utm_source=dlvr.it&amp;utm_medium=twitter</t>
  </si>
  <si>
    <t>http://www.candidatehunter.com/jobs/?q=TRUCK+DRIVER+-+Flat+Bed+Class+A&amp;l=Eugene+OR+USA&amp;z=&amp;tw=&amp;k=</t>
  </si>
  <si>
    <t>https://www.wildechildbrewing.co.uk/recruiting-brewery-assistant/</t>
  </si>
  <si>
    <t>https://www.rochesterwnyjobs.com/ https://www.wnyjobs.com/Postings.aspx?r=1&amp;kw=career%20start&amp;z=</t>
  </si>
  <si>
    <t>https://www.facebook.com/story.php?story_fbid=2333793450232763&amp;id=1541343192811130</t>
  </si>
  <si>
    <t>https://www.youtube.com/watch?v=BRTpOkeC-XI</t>
  </si>
  <si>
    <t>https://recruitment.cornerstone.org.uk/index.php?q=recruitment/vacancy/2A949FC7-04E9-4060-901F-8647470C877B</t>
  </si>
  <si>
    <t>https://www.cv-library.co.uk/job/209871476/HGV-1-Tipper-Driver?s=100340&amp;utm_source=dlvr.it&amp;utm_medium=twitter</t>
  </si>
  <si>
    <t>https://www.cv-library.co.uk/job/209882144/HGV-2-Driver?s=100340&amp;utm_source=dlvr.it&amp;utm_medium=twitter</t>
  </si>
  <si>
    <t>https://www.cv-library.co.uk/job/209897875/7-5T-Driver?s=100340&amp;utm_source=dlvr.it&amp;utm_medium=twitter</t>
  </si>
  <si>
    <t>https://www.worldwidenetjobs.com/unitedkingdom/courier-driver/</t>
  </si>
  <si>
    <t>https://www.fmcsaconsulting.com/</t>
  </si>
  <si>
    <t>https://www.fa-mag.com/news/recruiting-talent--diversity-remain-major-challenges-for-large-advisory-firms-44307.html</t>
  </si>
  <si>
    <t>https://www.cv-library.co.uk/job/209898065/LGV1-HGV1-Class-1-Driver?s=100340&amp;utm_source=dlvr.it&amp;utm_medium=twitter</t>
  </si>
  <si>
    <t>https://www.cv-library.co.uk/job/209898295/Class-2-Driver?s=100340&amp;utm_source=dlvr.it&amp;utm_medium=twitter</t>
  </si>
  <si>
    <t>https://www.cv-library.co.uk/job/209610992/Fork-Lift-Truck-Driver?s=100340&amp;utm_source=dlvr.it&amp;utm_medium=twitter</t>
  </si>
  <si>
    <t>https://www.cv-library.co.uk/job/209899131/NON-PCV-DRIVER-MULTI-DROP-COURIER?s=100340&amp;utm_source=dlvr.it&amp;utm_medium=twitter</t>
  </si>
  <si>
    <t>https://www.cv-library.co.uk/job/209900188/LGV1-HGV1-Class-1-Driver-DRIVER?s=100340&amp;utm_source=dlvr.it&amp;utm_medium=twitter</t>
  </si>
  <si>
    <t>https://www.cv-library.co.uk/job/209900824/LGV2-HGV2-Class-2-Driver-Category-C-LG-2-HGV-2-Temp-to-Perm?s=100340&amp;utm_source=dlvr.it&amp;utm_medium=twitter</t>
  </si>
  <si>
    <t>https://recruiting.ultipro.com/QUA1004QDI/JobBoard/36df8f29-4f60-4a56-872d-9ea7592f9c7e/?q=&amp;o=postedDateAsc</t>
  </si>
  <si>
    <t>https://www.cv-library.co.uk/job/209896768/Class-2-ADR-Drivers?s=100340&amp;utm_source=dlvr.it&amp;utm_medium=twitter</t>
  </si>
  <si>
    <t>https://www.cv-library.co.uk/job/209899430/Class-1-Driver-Nights?s=100340&amp;utm_source=dlvr.it&amp;utm_medium=twitter</t>
  </si>
  <si>
    <t>https://www.ziprecruiter.com/tja/e74b36ae</t>
  </si>
  <si>
    <t>https://www.ziprecruiter.com/tja/b9422365</t>
  </si>
  <si>
    <t>https://www.ziprecruiter.com/tja/0f30590d</t>
  </si>
  <si>
    <t>https://www.ziprecruiter.com/tja/34ad13b7</t>
  </si>
  <si>
    <t>https://www.ziprecruiter.com/tja/fdf4b5e7</t>
  </si>
  <si>
    <t>https://www.ziprecruiter.com/tja/b18797a9</t>
  </si>
  <si>
    <t>https://www.ziprecruiter.com/tja/9b49a3eb</t>
  </si>
  <si>
    <t>https://www.ziprecruiter.com/tja/fa278169</t>
  </si>
  <si>
    <t>https://www.ziprecruiter.com/tja/f1fc1b83</t>
  </si>
  <si>
    <t>https://www.ziprecruiter.com/tja/b2879d2c</t>
  </si>
  <si>
    <t>https://www.ziprecruiter.com/tja/f6795142</t>
  </si>
  <si>
    <t>https://www.ziprecruiter.com/tja/f5f8ae49</t>
  </si>
  <si>
    <t>https://www.ziprecruiter.com/tja/dbb6f6f8</t>
  </si>
  <si>
    <t>https://www.ziprecruiter.com/tja/cca2249e</t>
  </si>
  <si>
    <t>https://www.ziprecruiter.com/tja/b66248be</t>
  </si>
  <si>
    <t>https://www.ziprecruiter.com/tja/c18e960d</t>
  </si>
  <si>
    <t>https://www.ziprecruiter.com/tja/80a9170b</t>
  </si>
  <si>
    <t>https://www.ziprecruiter.com/tja/ab58c002</t>
  </si>
  <si>
    <t>https://www.ziprecruiter.com/tja/aefb3e70</t>
  </si>
  <si>
    <t>https://www.ziprecruiter.com/tja/3c0c96ed</t>
  </si>
  <si>
    <t>https://www.ziprecruiter.com/tja/1a45b4f4</t>
  </si>
  <si>
    <t>https://www.ziprecruiter.com/tja/50137531</t>
  </si>
  <si>
    <t>https://www.ziprecruiter.com/tja/cff192af</t>
  </si>
  <si>
    <t>https://www.ziprecruiter.com/tja/b075ff24</t>
  </si>
  <si>
    <t>https://www.ziprecruiter.com/tja/3781aab3</t>
  </si>
  <si>
    <t>https://www.ziprecruiter.com/tja/1245ba70</t>
  </si>
  <si>
    <t>https://www.ziprecruiter.com/tja/988a6d6e</t>
  </si>
  <si>
    <t>https://www.ziprecruiter.com/tja/e6d1bb51</t>
  </si>
  <si>
    <t>https://www.ziprecruiter.com/tja/37744393</t>
  </si>
  <si>
    <t>https://www.ziprecruiter.com/tja/f163c749</t>
  </si>
  <si>
    <t>https://www.ziprecruiter.com/tja/ea14c3d3</t>
  </si>
  <si>
    <t>https://www.ziprecruiter.com/tja/d2e9eadb</t>
  </si>
  <si>
    <t>https://www.ziprecruiter.com/tja/215eaa4e</t>
  </si>
  <si>
    <t>https://www.ziprecruiter.com/tja/bf158692</t>
  </si>
  <si>
    <t>https://www.ziprecruiter.com/tja/200d5f0f</t>
  </si>
  <si>
    <t>https://www.ziprecruiter.com/tja/28091164</t>
  </si>
  <si>
    <t>https://www.ziprecruiter.com/tja/6b417c18</t>
  </si>
  <si>
    <t>https://www.ziprecruiter.com/tja/9ef67b8a</t>
  </si>
  <si>
    <t>https://www.ziprecruiter.com/tja/991f9d8a</t>
  </si>
  <si>
    <t>https://www.ziprecruiter.com/tja/53726e68</t>
  </si>
  <si>
    <t>https://www.ziprecruiter.com/tja/dd86c83e</t>
  </si>
  <si>
    <t>https://www.ziprecruiter.com/tja/e1f63eb4</t>
  </si>
  <si>
    <t>https://www.ziprecruiter.com/tja/75108dc7</t>
  </si>
  <si>
    <t>https://www.ziprecruiter.com/tja/13805316</t>
  </si>
  <si>
    <t>https://www.ziprecruiter.com/tja/03df13e6</t>
  </si>
  <si>
    <t>https://www.ziprecruiter.com/tja/9214c662</t>
  </si>
  <si>
    <t>https://www.ziprecruiter.com/tja/04e280c0</t>
  </si>
  <si>
    <t>https://www.ziprecruiter.com/tja/534e796c</t>
  </si>
  <si>
    <t>https://www.ziprecruiter.com/tja/8f19f557</t>
  </si>
  <si>
    <t>https://www.ziprecruiter.com/tja/c940eb2b</t>
  </si>
  <si>
    <t>https://www.ziprecruiter.com/tja/6963aea8</t>
  </si>
  <si>
    <t>https://www.ziprecruiter.com/tja/727d83dc</t>
  </si>
  <si>
    <t>https://www.ziprecruiter.com/tja/c5be178f</t>
  </si>
  <si>
    <t>https://www.ziprecruiter.com/tja/3715524b</t>
  </si>
  <si>
    <t>https://www.ziprecruiter.com/tja/a18aad54</t>
  </si>
  <si>
    <t>https://www.cv-library.co.uk/job/209901286/Engineering-Operative?s=100340&amp;utm_source=dlvr.it&amp;utm_medium=twitter</t>
  </si>
  <si>
    <t>https://www.ziprecruiter.com/tja/cd37f4ef</t>
  </si>
  <si>
    <t>https://www.ziprecruiter.com/tja/42e539c8</t>
  </si>
  <si>
    <t>https://www.ziprecruiter.com/tja/1ca84e85</t>
  </si>
  <si>
    <t>https://www.ziprecruiter.com/tja/4e57f1b5</t>
  </si>
  <si>
    <t>https://www.ziprecruiter.com/tja/4ee7edba</t>
  </si>
  <si>
    <t>https://www.ziprecruiter.com/tja/2f199f95</t>
  </si>
  <si>
    <t>https://www.ziprecruiter.com/tja/78befc50</t>
  </si>
  <si>
    <t>https://jobs4.com/view/tw/358268</t>
  </si>
  <si>
    <t>https://www.ageuk.org.uk/medway/get-involved/job-and-apprentice-opportunities/</t>
  </si>
  <si>
    <t>https://h-g-recruitment.com/job/hgv-ce-class-1-night-driver-3/</t>
  </si>
  <si>
    <t>https://www.acornpeople.com/job-search/job/199038_1554453839</t>
  </si>
  <si>
    <t>https://www.acornpeople.com/job-search/job/195219_1556096459</t>
  </si>
  <si>
    <t>https://www.instagram.com/p/BwokyWeFpBO/?utm_source=ig_twitter_share&amp;igshid=xoewohpoobu8</t>
  </si>
  <si>
    <t>https://www.totaljobs.com/job/hgv-class-2-driver/morestaff-limited-job85885533</t>
  </si>
  <si>
    <t>https://www.totaljobs.com/job/class-1-driver/morestaff-limited-job86205518</t>
  </si>
  <si>
    <t>https://www.totaljobs.com/job/hgv-2-driver/morestaff-limited-job86205037</t>
  </si>
  <si>
    <t>https://www.auxillis.com/Careers-branches.aspx</t>
  </si>
  <si>
    <t>https://www.cv-library.co.uk/job/209898879/Dumper-Roller-driver-with-SEQOHS-Leicester?s=100340&amp;utm_source=dlvr.it&amp;utm_medium=twitter</t>
  </si>
  <si>
    <t>https://www.cv-library.co.uk/job/209858466/Trade-Counter-Assistant?s=100340&amp;utm_source=dlvr.it&amp;utm_medium=twitter</t>
  </si>
  <si>
    <t>https://www.timberwolf-uk.com/about/careers/</t>
  </si>
  <si>
    <t>https://alljobsintheusa.com/site/2019/04/24/cdl-a-driver-trainer-otr-top-pay-ntr-national-truck-driver-recruiting-aurora/?utm_source=dlvr.it&amp;utm_medium=twitter</t>
  </si>
  <si>
    <t>https://www.cv-library.co.uk/job/209901556/FLT-Driver-Nights?s=100340&amp;utm_source=dlvr.it&amp;utm_medium=twitter</t>
  </si>
  <si>
    <t>http://stge.co/OZub50pEfuj</t>
  </si>
  <si>
    <t>https://www.jlpjobs.com/search-jobs/?search_keywords=driver&amp;utm_source=Twitter&amp;utm_medium=social&amp;utm_campaign=Benefits</t>
  </si>
  <si>
    <t>https://recruiting.myapps.paychex.com/appone/MainInfoReq.asp?R_ID=2444718</t>
  </si>
  <si>
    <t>https://www.cv-library.co.uk/job/209901931/Reach-VNA-FLT-Driver?s=100340&amp;utm_source=dlvr.it&amp;utm_medium=twitter</t>
  </si>
  <si>
    <t>https://www.rozgar.com/government-job/indian-coast-guard-hiring---engine-driver-junqxfsb</t>
  </si>
  <si>
    <t>https://www.cv-library.co.uk/job/209907105/PPT-Driver?s=100340&amp;utm_source=dlvr.it&amp;utm_medium=twitter</t>
  </si>
  <si>
    <t>http://el32.com/index.php http://fetchrss.com/jobs/job/1396673802/greatbritaincars-recruiting-pco-driver-open-shift-part-time-mpv-saloon-executive-for-busy-airpot/?utm_source=dlvr.it&amp;utm_medium=twitter</t>
  </si>
  <si>
    <t>http://el32.com/index.php http://fetchrss.com/jobs/job/1396660636/great-britain-cars-recruiting-pco-driver-full-time-part-time-mpv-saloon-executive-for-busy-airpot/?utm_source=dlvr.it&amp;utm_medium=twitter</t>
  </si>
  <si>
    <t>https://www.facebook.com/MomentumWines/posts/1484909198315520</t>
  </si>
  <si>
    <t>co.uk</t>
  </si>
  <si>
    <t>fleetowner.com</t>
  </si>
  <si>
    <t>gov.uk</t>
  </si>
  <si>
    <t>g4s.com</t>
  </si>
  <si>
    <t>expresspros.com</t>
  </si>
  <si>
    <t>woodburymn.gov</t>
  </si>
  <si>
    <t>allthetopbananas.com</t>
  </si>
  <si>
    <t>verticalyellow.com</t>
  </si>
  <si>
    <t>inc.com</t>
  </si>
  <si>
    <t>work4labs.com</t>
  </si>
  <si>
    <t>applybookercareers.com</t>
  </si>
  <si>
    <t>alljobsintheuk.eu</t>
  </si>
  <si>
    <t>avature.net</t>
  </si>
  <si>
    <t>darsaal.com</t>
  </si>
  <si>
    <t>buildersyellow.com</t>
  </si>
  <si>
    <t>stge.co</t>
  </si>
  <si>
    <t>facebook.com</t>
  </si>
  <si>
    <t>ziprecruiter.com</t>
  </si>
  <si>
    <t>tal.net</t>
  </si>
  <si>
    <t>firstgroupcareers.com</t>
  </si>
  <si>
    <t>uk.com</t>
  </si>
  <si>
    <t>lnkd.in</t>
  </si>
  <si>
    <t>verisk.com</t>
  </si>
  <si>
    <t>com.ng</t>
  </si>
  <si>
    <t>foleyservices.com</t>
  </si>
  <si>
    <t>learning-employment.com</t>
  </si>
  <si>
    <t>jf-recruiting.com</t>
  </si>
  <si>
    <t>sfexaminer.com</t>
  </si>
  <si>
    <t>randallreilly.com</t>
  </si>
  <si>
    <t>1066jobs.net</t>
  </si>
  <si>
    <t>jobsyellow.com</t>
  </si>
  <si>
    <t>jobviewtrack.com</t>
  </si>
  <si>
    <t>candidatehunter.com</t>
  </si>
  <si>
    <t>rochesterwnyjobs.com wnyjobs.com</t>
  </si>
  <si>
    <t>youtube.com</t>
  </si>
  <si>
    <t>org.uk</t>
  </si>
  <si>
    <t>worldwidenetjobs.com</t>
  </si>
  <si>
    <t>fmcsaconsulting.com</t>
  </si>
  <si>
    <t>fa-mag.com</t>
  </si>
  <si>
    <t>ultipro.com</t>
  </si>
  <si>
    <t>jobs4.com</t>
  </si>
  <si>
    <t>h-g-recruitment.com</t>
  </si>
  <si>
    <t>acornpeople.com</t>
  </si>
  <si>
    <t>instagram.com</t>
  </si>
  <si>
    <t>totaljobs.com</t>
  </si>
  <si>
    <t>auxillis.com</t>
  </si>
  <si>
    <t>timberwolf-uk.com</t>
  </si>
  <si>
    <t>alljobsintheusa.com</t>
  </si>
  <si>
    <t>jlpjobs.com</t>
  </si>
  <si>
    <t>paychex.com</t>
  </si>
  <si>
    <t>rozgar.com</t>
  </si>
  <si>
    <t>el32.com fetchrss.com</t>
  </si>
  <si>
    <t>surreyjobs</t>
  </si>
  <si>
    <t>fleetmanager sme business</t>
  </si>
  <si>
    <t>ilfordjobs</t>
  </si>
  <si>
    <t>blackburn darwen jobs carers bwd</t>
  </si>
  <si>
    <t>frotas dicas pme negócios</t>
  </si>
  <si>
    <t>jobs recruiting</t>
  </si>
  <si>
    <t>salemor forkliftdriver</t>
  </si>
  <si>
    <t>castleford castlefordjobs ukjobs</t>
  </si>
  <si>
    <t>dumfries dumfriesjobs ukjobs</t>
  </si>
  <si>
    <t>essexjobs</t>
  </si>
  <si>
    <t>driving</t>
  </si>
  <si>
    <t>maldonjobs</t>
  </si>
  <si>
    <t>lichfieldjobs</t>
  </si>
  <si>
    <t>pizzahut driver olathe job</t>
  </si>
  <si>
    <t>bucksjobs</t>
  </si>
  <si>
    <t>sthelens sthelensjobs ukjobs</t>
  </si>
  <si>
    <t>haverfordwest pembsjobs</t>
  </si>
  <si>
    <t>vacancies warehousemanager localrecruitment jobs southwark lambeth se1 employse1</t>
  </si>
  <si>
    <t>overseas placement abroadjobs recruiting consultancy gulfjobs jobsingulf overseasoplacement placementagency</t>
  </si>
  <si>
    <t>recruitingroadtrip pti</t>
  </si>
  <si>
    <t>recruiting greer</t>
  </si>
  <si>
    <t>driving job recruiting</t>
  </si>
  <si>
    <t>jobs_in_pakistan</t>
  </si>
  <si>
    <t>hgv newport cardiff</t>
  </si>
  <si>
    <t>newport cardiff</t>
  </si>
  <si>
    <t>transportadmin loaderdriver fitter jobs hampshire</t>
  </si>
  <si>
    <t>hiring job recruiting work driver installer engineering mechanical balers installation</t>
  </si>
  <si>
    <t>hiring jobs canton trucking transport driver</t>
  </si>
  <si>
    <t>driver driverjobs ukjobs</t>
  </si>
  <si>
    <t>daventryjobs</t>
  </si>
  <si>
    <t>northyorkshirepolice volunteer driver nationalcip</t>
  </si>
  <si>
    <t>hgv maccesfield</t>
  </si>
  <si>
    <t>hgv</t>
  </si>
  <si>
    <t>jobs makeyourmove jobfairy twintowns manufacturing production forkliftdriver recruiting</t>
  </si>
  <si>
    <t>jobsearch hiring recruiting saudiarabia riyadh interview required</t>
  </si>
  <si>
    <t>joinourteam generalassistant</t>
  </si>
  <si>
    <t>malibu california recruiting transportation drivers transport</t>
  </si>
  <si>
    <t>jobsleeds recycling</t>
  </si>
  <si>
    <t>newarkjobs</t>
  </si>
  <si>
    <t>tenstreetuc2019</t>
  </si>
  <si>
    <t>jobs</t>
  </si>
  <si>
    <t>kidlington policejobs</t>
  </si>
  <si>
    <t>drivers turnover recruiting</t>
  </si>
  <si>
    <t>hr</t>
  </si>
  <si>
    <t>northeast hartlepool uk bus driver durham middlesbrough</t>
  </si>
  <si>
    <t>spreadtheword jobs recruiting nickaustondesign</t>
  </si>
  <si>
    <t>recruiting drivers trucking</t>
  </si>
  <si>
    <t>hiring jobs newark</t>
  </si>
  <si>
    <t>hiring jobs fortwayne trucking</t>
  </si>
  <si>
    <t>humbersidejobs</t>
  </si>
  <si>
    <t>recruitment</t>
  </si>
  <si>
    <t>oregon</t>
  </si>
  <si>
    <t>leedsjobs</t>
  </si>
  <si>
    <t>rn manufacturing jobs drivers</t>
  </si>
  <si>
    <t>fridayfeeling</t>
  </si>
  <si>
    <t>class cardiff hgv driving</t>
  </si>
  <si>
    <t>hgv newport cardiff driving</t>
  </si>
  <si>
    <t>newport cardiff driving</t>
  </si>
  <si>
    <t>makeadifference minibus driver</t>
  </si>
  <si>
    <t>wellingboroughjobs</t>
  </si>
  <si>
    <t>walsalljobs</t>
  </si>
  <si>
    <t>bradfordjobs</t>
  </si>
  <si>
    <t>westbromjobs</t>
  </si>
  <si>
    <t>peterboroughjobs</t>
  </si>
  <si>
    <t>makeadifference</t>
  </si>
  <si>
    <t>hiring jobs philadelphia trucking</t>
  </si>
  <si>
    <t>hiring jobs henderson trucking transport</t>
  </si>
  <si>
    <t>hiring jobs wilmington trucking</t>
  </si>
  <si>
    <t>hiring jobs birmingham trucking transport</t>
  </si>
  <si>
    <t>hiring jobs dayton trucking transport driver</t>
  </si>
  <si>
    <t>hiring jobs minneapolis</t>
  </si>
  <si>
    <t>hiring jobs indianapolis trucking</t>
  </si>
  <si>
    <t>hiring jobs knoxville</t>
  </si>
  <si>
    <t>hiring jobs philadelphia</t>
  </si>
  <si>
    <t>hiring jobs columbus trucking</t>
  </si>
  <si>
    <t>hiring jobs baltimore</t>
  </si>
  <si>
    <t>hiring jobs newark trucking</t>
  </si>
  <si>
    <t>hiring jobs syracuse trucking transport</t>
  </si>
  <si>
    <t>hiring jobs newyork trucking transport</t>
  </si>
  <si>
    <t>hiring jobs harrisburg trucking</t>
  </si>
  <si>
    <t>hiring jobs indianapolis trucking transport</t>
  </si>
  <si>
    <t>hiring jobs nashville trucking transport</t>
  </si>
  <si>
    <t>hiring jobs fortwayne trucking transport</t>
  </si>
  <si>
    <t>hiring jobs cleveland</t>
  </si>
  <si>
    <t>hiring jobs knoxville trucking transport</t>
  </si>
  <si>
    <t>hiring jobs newcastle trucking transport</t>
  </si>
  <si>
    <t>hiring jobs auburn trucking transport driver</t>
  </si>
  <si>
    <t>hiring jobs marion trucking transport</t>
  </si>
  <si>
    <t>hiring jobs denver trucking transport driver</t>
  </si>
  <si>
    <t>hiring jobs lincoln trucking transport driver</t>
  </si>
  <si>
    <t>hiring jobs cleveland trucking</t>
  </si>
  <si>
    <t>hiring jobs rotterdam trucking transport</t>
  </si>
  <si>
    <t>hiring jobs palmyra trucking transport driver</t>
  </si>
  <si>
    <t>hiring jobs chester trucking transport</t>
  </si>
  <si>
    <t>hiring jobs kingsport trucking</t>
  </si>
  <si>
    <t>hiring jobs boise trucking transport</t>
  </si>
  <si>
    <t>hiring jobs phoenix trucking transport</t>
  </si>
  <si>
    <t>hiring jobs iowacity trucking</t>
  </si>
  <si>
    <t>hiring jobs dallas trucking transport</t>
  </si>
  <si>
    <t>hiring jobs jacksonville trucking</t>
  </si>
  <si>
    <t>barnsleyjobs</t>
  </si>
  <si>
    <t>hiring jobs kent trucking transport driver</t>
  </si>
  <si>
    <t>hiring jobs atlanta trucking transport</t>
  </si>
  <si>
    <t>hiring jobs washington</t>
  </si>
  <si>
    <t>hiring jobs dallas</t>
  </si>
  <si>
    <t>hiring jobs shreveport</t>
  </si>
  <si>
    <t>jobsinkent jobsinmedway charityjobs</t>
  </si>
  <si>
    <t>medway faversham jobsinkent charityjobs jobsinmedway</t>
  </si>
  <si>
    <t>vans articulated lorries drivers</t>
  </si>
  <si>
    <t>hgv northampton</t>
  </si>
  <si>
    <t>neath porttalbot</t>
  </si>
  <si>
    <t>class2 hgv2 dunstable</t>
  </si>
  <si>
    <t>hgv1 class1 transport driving ttp</t>
  </si>
  <si>
    <t>hgv2 hgv</t>
  </si>
  <si>
    <t>torastandard</t>
  </si>
  <si>
    <t>oxford auxillis</t>
  </si>
  <si>
    <t>norfolkjobs</t>
  </si>
  <si>
    <t>jobs suffolkjobs norfolkjobs apprenticeships engineering drivingjobs driver lorrydriver</t>
  </si>
  <si>
    <t>bulktanker westbury</t>
  </si>
  <si>
    <t>clwydjobs</t>
  </si>
  <si>
    <t>vans articulated lorries drivers recruiting</t>
  </si>
  <si>
    <t>goharlows team</t>
  </si>
  <si>
    <t>jobs recrutement recruiting101 recruiting jobsearch jobseekerswednesday jobseekers</t>
  </si>
  <si>
    <t>rugbyjobs</t>
  </si>
  <si>
    <t>https://pbs.twimg.com/media/D4MUXwAWkAAEKSM.jpg</t>
  </si>
  <si>
    <t>https://pbs.twimg.com/media/D4MUdWaXsAAR5mH.jpg</t>
  </si>
  <si>
    <t>https://pbs.twimg.com/media/D4MUdcrW0AI6Kld.jpg</t>
  </si>
  <si>
    <t>https://pbs.twimg.com/media/D4MUeKtXoAACEx3.jpg</t>
  </si>
  <si>
    <t>https://pbs.twimg.com/media/D38SmpGUYAAuIMB.jpg</t>
  </si>
  <si>
    <t>https://pbs.twimg.com/media/D4Mv4c9XsAAQU-j.jpg</t>
  </si>
  <si>
    <t>https://pbs.twimg.com/media/D4M7kOgXoAAXvXK.png</t>
  </si>
  <si>
    <t>https://pbs.twimg.com/media/D4NBJQvXsAEli9U.jpg</t>
  </si>
  <si>
    <t>https://pbs.twimg.com/media/D4P38y7W4AUIhXl.jpg</t>
  </si>
  <si>
    <t>https://pbs.twimg.com/media/D4MwNGGW4AIgjS5.jpg</t>
  </si>
  <si>
    <t>https://pbs.twimg.com/media/D4Rn-9-XsAUOMqT.jpg</t>
  </si>
  <si>
    <t>https://pbs.twimg.com/media/D4Rq8u0WAAA5Mb5.jpg</t>
  </si>
  <si>
    <t>https://pbs.twimg.com/media/D4R0b9eX4AEnEcS.jpg</t>
  </si>
  <si>
    <t>https://pbs.twimg.com/media/D4RagRrW4AAYspy.jpg</t>
  </si>
  <si>
    <t>https://pbs.twimg.com/media/D4TZkPwUwAAu4yB.jpg</t>
  </si>
  <si>
    <t>https://pbs.twimg.com/media/D4WFSAbWAAAddTg.jpg</t>
  </si>
  <si>
    <t>https://pbs.twimg.com/media/D4XIRp4XsAUJTfD.png</t>
  </si>
  <si>
    <t>https://pbs.twimg.com/media/D4QlGCXWwAA1vQJ.jpg</t>
  </si>
  <si>
    <t>https://pbs.twimg.com/media/D4MUt2MWkAAGTO5.png</t>
  </si>
  <si>
    <t>https://pbs.twimg.com/media/D4a9ck7WsAALdPW.png</t>
  </si>
  <si>
    <t>https://pbs.twimg.com/media/D4Qr1kZWkAEZbS_.jpg</t>
  </si>
  <si>
    <t>https://pbs.twimg.com/media/D4cFyT8XkAERlRI.jpg</t>
  </si>
  <si>
    <t>https://pbs.twimg.com/media/D4co9ORXkAEU_AH.jpg</t>
  </si>
  <si>
    <t>https://pbs.twimg.com/media/D4cg0TEXkAYpjrx.jpg</t>
  </si>
  <si>
    <t>https://pbs.twimg.com/media/D4eMxY_WwAEf6sm.png</t>
  </si>
  <si>
    <t>https://pbs.twimg.com/media/D4fbiWkU0AIHu2P.jpg</t>
  </si>
  <si>
    <t>https://pbs.twimg.com/media/D4XdpS1WsAUTXZW.jpg</t>
  </si>
  <si>
    <t>https://pbs.twimg.com/media/D4cVu8oW0AACE-O.jpg</t>
  </si>
  <si>
    <t>https://pbs.twimg.com/media/D4gXOaNXkAE0sY8.jpg</t>
  </si>
  <si>
    <t>https://pbs.twimg.com/media/D4hIPEUXkAA2Jxg.jpg</t>
  </si>
  <si>
    <t>https://pbs.twimg.com/media/D4h3WPKW0AAG2Jw.jpg</t>
  </si>
  <si>
    <t>https://pbs.twimg.com/media/D4j7GYSU4AEF2Nw.jpg</t>
  </si>
  <si>
    <t>https://pbs.twimg.com/media/D4eVkMUU4AAHh__.jpg</t>
  </si>
  <si>
    <t>https://pbs.twimg.com/media/D4Ytn4_WsAAojy4.jpg</t>
  </si>
  <si>
    <t>https://pbs.twimg.com/media/D4m81sGX4AEaiyO.jpg</t>
  </si>
  <si>
    <t>https://pbs.twimg.com/media/D34r0hNWwAAXyF1.png</t>
  </si>
  <si>
    <t>https://pbs.twimg.com/media/D4xM6JaWAAUkxq-.jpg</t>
  </si>
  <si>
    <t>https://pbs.twimg.com/media/D4gEFjdUwAAzYlv.jpg</t>
  </si>
  <si>
    <t>https://pbs.twimg.com/media/D4R2dSXXoAM3rRI.jpg</t>
  </si>
  <si>
    <t>https://pbs.twimg.com/media/D4Vr1H3WAAI1ZsB.jpg</t>
  </si>
  <si>
    <t>https://pbs.twimg.com/media/D4VsiQlX4AIenYL.jpg</t>
  </si>
  <si>
    <t>https://pbs.twimg.com/media/D4VuQ-sXkAIMTbF.jpg</t>
  </si>
  <si>
    <t>https://pbs.twimg.com/media/D4VvuWlWsAAnuWg.jpg</t>
  </si>
  <si>
    <t>https://pbs.twimg.com/media/D41ijejXsAAV3U1.jpg</t>
  </si>
  <si>
    <t>https://pbs.twimg.com/ext_tw_video_thumb/1119925270532820992/pu/img/F4A_FG_kUt3Kf-yM.jpg</t>
  </si>
  <si>
    <t>https://pbs.twimg.com/ext_tw_video_thumb/1120673789916995584/pu/img/I8CzzjkQ25yQuoW3.jpg</t>
  </si>
  <si>
    <t>https://pbs.twimg.com/media/D43Oob6XsAYDW5t.jpg</t>
  </si>
  <si>
    <t>https://pbs.twimg.com/media/D45WDN9WkAADU_9.png</t>
  </si>
  <si>
    <t>https://pbs.twimg.com/media/D42l8AKXsAE2wsx.jpg</t>
  </si>
  <si>
    <t>https://pbs.twimg.com/media/D4Qo8YBW0AApwmb.jpg</t>
  </si>
  <si>
    <t>https://pbs.twimg.com/media/D46BjsYW4AA1BPt.jpg</t>
  </si>
  <si>
    <t>https://pbs.twimg.com/media/D41qgFGWwAEkIh6.png</t>
  </si>
  <si>
    <t>https://pbs.twimg.com/media/D46GsyqW0AAdnz6.png</t>
  </si>
  <si>
    <t>https://pbs.twimg.com/media/D4bAky9XsAAN8NQ.jpg</t>
  </si>
  <si>
    <t>https://pbs.twimg.com/media/D46U9crW4AA4CeR.jpg</t>
  </si>
  <si>
    <t>https://pbs.twimg.com/media/D46Vwr7WsAEV37O.jpg</t>
  </si>
  <si>
    <t>https://pbs.twimg.com/media/D3s5RfTWsAEzTjT.jpg</t>
  </si>
  <si>
    <t>https://pbs.twimg.com/media/D46dQqTXkAEKa7w.jpg</t>
  </si>
  <si>
    <t>https://pbs.twimg.com/media/D42ySx6WAAQjmUE.jpg</t>
  </si>
  <si>
    <t>https://pbs.twimg.com/media/D4RbJbhX4AEL49w.jpg</t>
  </si>
  <si>
    <t>https://pbs.twimg.com/tweet_video_thumb/D4RCzGEWAAEW093.jpg</t>
  </si>
  <si>
    <t>https://pbs.twimg.com/tweet_video_thumb/D47iCH0WkAAN80b.jpg</t>
  </si>
  <si>
    <t>https://pbs.twimg.com/media/D45__2PWsAAauci.jpg</t>
  </si>
  <si>
    <t>https://pbs.twimg.com/media/D46un6dWAAAc0Oi.jpg</t>
  </si>
  <si>
    <t>https://pbs.twimg.com/media/D474PThXsAAsH8q.jpg</t>
  </si>
  <si>
    <t>https://pbs.twimg.com/media/D46w2fhXoAAR4vc.jpg</t>
  </si>
  <si>
    <t>http://pbs.twimg.com/profile_images/608862197423419392/sQ5WxW0d_normal.png</t>
  </si>
  <si>
    <t>http://pbs.twimg.com/profile_images/856898024852869121/E0KDQkut_normal.jpg</t>
  </si>
  <si>
    <t>http://pbs.twimg.com/profile_images/602477902890979329/ihbapo-i_normal.jpg</t>
  </si>
  <si>
    <t>http://pbs.twimg.com/profile_images/595892463996403712/mFhqGlnM_normal.png</t>
  </si>
  <si>
    <t>http://pbs.twimg.com/profile_images/755710559715229696/CX2Mwvq3_normal.jpg</t>
  </si>
  <si>
    <t>http://pbs.twimg.com/profile_images/2373581036/6vnfctzxxh3t8ajf18h0_normal.png</t>
  </si>
  <si>
    <t>http://pbs.twimg.com/profile_images/834038127673147392/wuzFUVfC_normal.jpg</t>
  </si>
  <si>
    <t>http://pbs.twimg.com/profile_images/595850173596758016/oYHqDW1z_normal.png</t>
  </si>
  <si>
    <t>http://pbs.twimg.com/profile_images/378800000375142464/5e08b25c7a7162429db908a3bf0a02c4_normal.jpeg</t>
  </si>
  <si>
    <t>http://pbs.twimg.com/profile_images/720191183788621828/DhgR_hnB_normal.jpg</t>
  </si>
  <si>
    <t>http://pbs.twimg.com/profile_images/720197485193490432/_uuM0qmH_normal.jpg</t>
  </si>
  <si>
    <t>http://pbs.twimg.com/profile_images/595849148982779904/84Ss1da-_normal.png</t>
  </si>
  <si>
    <t>http://pbs.twimg.com/profile_images/854494508305854465/M7pohKnY_normal.jpg</t>
  </si>
  <si>
    <t>http://pbs.twimg.com/profile_images/1106273558534213633/1l0KN2BS_normal.jpg</t>
  </si>
  <si>
    <t>http://pbs.twimg.com/profile_images/762542395397406720/CVTdez-K_normal.jpg</t>
  </si>
  <si>
    <t>http://pbs.twimg.com/profile_images/956258928341299200/4pWV7Eog_normal.jpg</t>
  </si>
  <si>
    <t>http://pbs.twimg.com/profile_images/378800000764217310/8d3118e858a23287b03814655b25036a_normal.jpeg</t>
  </si>
  <si>
    <t>http://pbs.twimg.com/profile_images/595901175280566272/uJdewxDh_normal.png</t>
  </si>
  <si>
    <t>http://pbs.twimg.com/profile_images/608856772573560832/XRiW3Lt9_normal.png</t>
  </si>
  <si>
    <t>http://pbs.twimg.com/profile_images/668903377716117504/ZI80swqi_normal.jpg</t>
  </si>
  <si>
    <t>http://pbs.twimg.com/profile_images/989395534233288704/ht7Ch5MS_normal.jpg</t>
  </si>
  <si>
    <t>http://pbs.twimg.com/profile_images/590741255350575104/u6qLpQgv_normal.png</t>
  </si>
  <si>
    <t>http://pbs.twimg.com/profile_images/923667780649357314/YTM1dNv6_normal.jpg</t>
  </si>
  <si>
    <t>http://pbs.twimg.com/profile_images/501874518659317763/hSfgwifn_normal.jpeg</t>
  </si>
  <si>
    <t>http://pbs.twimg.com/profile_images/76737757/DMRegisterIconSPORTS_normal.jpg</t>
  </si>
  <si>
    <t>http://pbs.twimg.com/profile_images/501876395945897984/ZuANlFTb_normal.jpeg</t>
  </si>
  <si>
    <t>http://pbs.twimg.com/profile_images/971470200997638144/QMseX-3V_normal.jpg</t>
  </si>
  <si>
    <t>http://pbs.twimg.com/profile_images/951544171600515072/FpvvYAkj_normal.jpg</t>
  </si>
  <si>
    <t>http://pbs.twimg.com/profile_images/1052670300318359552/OB2epH8J_normal.jpg</t>
  </si>
  <si>
    <t>http://pbs.twimg.com/profile_images/980908411079536640/KMQvV4ri_normal.jpg</t>
  </si>
  <si>
    <t>http://pbs.twimg.com/profile_images/3760369770/47a42381a206c33e96aa36e287f55070_normal.jpeg</t>
  </si>
  <si>
    <t>http://pbs.twimg.com/profile_images/720347580132126721/NGfE58bn_normal.jpg</t>
  </si>
  <si>
    <t>http://pbs.twimg.com/profile_images/554962490811887618/A-rDAx0n_normal.png</t>
  </si>
  <si>
    <t>http://pbs.twimg.com/profile_images/1039860590343278592/-rFRLX1X_normal.jpg</t>
  </si>
  <si>
    <t>http://pbs.twimg.com/profile_images/1064948929568083968/0FXnO4y2_normal.jpg</t>
  </si>
  <si>
    <t>http://pbs.twimg.com/profile_images/1020881150573719552/J918Am4-_normal.jpg</t>
  </si>
  <si>
    <t>http://pbs.twimg.com/profile_images/565910693832966144/QUHywJYi_normal.jpeg</t>
  </si>
  <si>
    <t>http://pbs.twimg.com/profile_images/1117871923432710144/SwwnaeBy_normal.jpg</t>
  </si>
  <si>
    <t>http://pbs.twimg.com/profile_images/3580083040/e5f17bdf5afced63de8dab863b670aca_normal.jpeg</t>
  </si>
  <si>
    <t>http://pbs.twimg.com/profile_images/504330772292321280/Dwpw5u0d_normal.jpeg</t>
  </si>
  <si>
    <t>http://pbs.twimg.com/profile_images/522755081381220352/tRYALVqE_normal.png</t>
  </si>
  <si>
    <t>http://pbs.twimg.com/profile_images/1023915623095648257/CjOW2XPA_normal.jpg</t>
  </si>
  <si>
    <t>http://pbs.twimg.com/profile_images/959012343664529408/qFzHoGEK_normal.jpg</t>
  </si>
  <si>
    <t>http://pbs.twimg.com/profile_images/642631091040452609/phjwwXuD_normal.jpg</t>
  </si>
  <si>
    <t>http://abs.twimg.com/sticky/default_profile_images/default_profile_normal.png</t>
  </si>
  <si>
    <t>http://pbs.twimg.com/profile_images/1090720043556618246/XYUGtMQV_normal.jpg</t>
  </si>
  <si>
    <t>http://pbs.twimg.com/profile_images/686961153721815040/3jW5p5wm_normal.jpg</t>
  </si>
  <si>
    <t>http://pbs.twimg.com/profile_images/1107680723086045184/3JoCJ7Pk_normal.jpg</t>
  </si>
  <si>
    <t>http://pbs.twimg.com/profile_images/1110957990704750598/4N7fW-qh_normal.jpg</t>
  </si>
  <si>
    <t>http://pbs.twimg.com/profile_images/511594002261360640/jyul7q5m_normal.jpeg</t>
  </si>
  <si>
    <t>http://pbs.twimg.com/profile_images/854780624808366080/hucvs5qM_normal.jpg</t>
  </si>
  <si>
    <t>http://pbs.twimg.com/profile_images/1113532120545280000/tjKLHlVF_normal.jpg</t>
  </si>
  <si>
    <t>http://pbs.twimg.com/profile_images/596247061860917248/en1rBnL6_normal.png</t>
  </si>
  <si>
    <t>http://pbs.twimg.com/profile_images/935827373190238208/Zywj-Oju_normal.jpg</t>
  </si>
  <si>
    <t>http://pbs.twimg.com/profile_images/1046684256519540737/_n-nTZzN_normal.jpg</t>
  </si>
  <si>
    <t>http://pbs.twimg.com/profile_images/1017008999324114944/Yj68wiQw_normal.jpg</t>
  </si>
  <si>
    <t>http://pbs.twimg.com/profile_images/831502849242718208/yf-COoR0_normal.jpg</t>
  </si>
  <si>
    <t>http://pbs.twimg.com/profile_images/461591109043355648/VsuUdyNy_normal.jpeg</t>
  </si>
  <si>
    <t>http://pbs.twimg.com/profile_images/719867893689774080/0YCQpyhg_normal.jpg</t>
  </si>
  <si>
    <t>http://pbs.twimg.com/profile_images/602371945645133824/GcDsU6Ge_normal.png</t>
  </si>
  <si>
    <t>http://pbs.twimg.com/profile_images/1112953379930734594/Z6l9reiL_normal.jpg</t>
  </si>
  <si>
    <t>http://pbs.twimg.com/profile_images/568528198518841344/6rZadKsE_normal.jpeg</t>
  </si>
  <si>
    <t>http://pbs.twimg.com/profile_images/608137404051013632/19Efy6df_normal.png</t>
  </si>
  <si>
    <t>http://pbs.twimg.com/profile_images/1062827423929131008/YQ1jUnLC_normal.jpg</t>
  </si>
  <si>
    <t>http://pbs.twimg.com/profile_images/1101196276631244801/93fCATWb_normal.jpg</t>
  </si>
  <si>
    <t>http://pbs.twimg.com/profile_images/1079714110332456960/MYbjPZ7X_normal.jpg</t>
  </si>
  <si>
    <t>http://pbs.twimg.com/profile_images/742875513002332160/rsDWhQFU_normal.jpg</t>
  </si>
  <si>
    <t>http://pbs.twimg.com/profile_images/378800000518550081/792d753cc2e205505c73ef9e345d09e4_normal.jpeg</t>
  </si>
  <si>
    <t>http://pbs.twimg.com/profile_images/1002891320476696579/ifRTec9y_normal.jpg</t>
  </si>
  <si>
    <t>http://pbs.twimg.com/profile_images/1093859266/faye-market-entrance_normal.jpg</t>
  </si>
  <si>
    <t>http://pbs.twimg.com/profile_images/884005775521308672/qBwLau_V_normal.jpg</t>
  </si>
  <si>
    <t>http://pbs.twimg.com/profile_images/608140753735458817/nyOLAiWG_normal.png</t>
  </si>
  <si>
    <t>http://pbs.twimg.com/profile_images/1103977105078059008/EsME_9Oy_normal.jpg</t>
  </si>
  <si>
    <t>http://pbs.twimg.com/profile_images/789056548022657025/0q8KIO0k_normal.jpg</t>
  </si>
  <si>
    <t>http://pbs.twimg.com/profile_images/599488439311048704/y7csZ5R5_normal.png</t>
  </si>
  <si>
    <t>http://pbs.twimg.com/profile_images/552228807437189120/U7DQg25J_normal.jpeg</t>
  </si>
  <si>
    <t>http://pbs.twimg.com/profile_images/535339724/driver_hire_logo_normal.jpg</t>
  </si>
  <si>
    <t>http://pbs.twimg.com/profile_images/1027111887606099968/_PZmNDzj_normal.jpg</t>
  </si>
  <si>
    <t>http://pbs.twimg.com/profile_images/378800000402622979/8d84396b96d09107c32cbe9866699d55_normal.jpeg</t>
  </si>
  <si>
    <t>http://pbs.twimg.com/profile_images/783995268454817792/5X715Iu5_normal.jpg</t>
  </si>
  <si>
    <t>http://pbs.twimg.com/profile_images/991417012499906560/ooR70guZ_normal.jpg</t>
  </si>
  <si>
    <t>http://pbs.twimg.com/profile_images/854787267776307200/KD9vNvWY_normal.jpg</t>
  </si>
  <si>
    <t>http://pbs.twimg.com/profile_images/419387356186042368/GDR2N0ic_normal.png</t>
  </si>
  <si>
    <t>http://pbs.twimg.com/profile_images/805468791299682304/ZXPXm9PV_normal.jpg</t>
  </si>
  <si>
    <t>http://pbs.twimg.com/profile_images/551981847714873344/qZiKzYOD_normal.jpeg</t>
  </si>
  <si>
    <t>http://pbs.twimg.com/profile_images/990764276041236482/QE8oY1OL_normal.jpg</t>
  </si>
  <si>
    <t>http://pbs.twimg.com/profile_images/734673948047081473/DCKd8UNm_normal.jpg</t>
  </si>
  <si>
    <t>http://pbs.twimg.com/profile_images/784741510344499200/MFRfcZqe_normal.jpg</t>
  </si>
  <si>
    <t>http://pbs.twimg.com/profile_images/752551421447245824/pufHmq4L_normal.jpg</t>
  </si>
  <si>
    <t>http://pbs.twimg.com/profile_images/462977067852627969/DqUKL5ru_normal.png</t>
  </si>
  <si>
    <t>http://pbs.twimg.com/profile_images/957541705796014081/d3cxhOuE_normal.jpg</t>
  </si>
  <si>
    <t>http://pbs.twimg.com/profile_images/599170394596212736/_mOV5QlM_normal.png</t>
  </si>
  <si>
    <t>http://pbs.twimg.com/profile_images/846727105513689088/zV05QT9f_normal.jpg</t>
  </si>
  <si>
    <t>http://pbs.twimg.com/profile_images/1257810479/recruiter2_normal.gif</t>
  </si>
  <si>
    <t>http://pbs.twimg.com/profile_images/600166230843097088/uBu2zdNy_normal.png</t>
  </si>
  <si>
    <t>http://pbs.twimg.com/profile_images/378800000680439584/605977150418c0ead2043abae3218466_normal.jpeg</t>
  </si>
  <si>
    <t>http://pbs.twimg.com/profile_images/1104497242189250561/xLWIAZmM_normal.jpg</t>
  </si>
  <si>
    <t>http://pbs.twimg.com/profile_images/892785058741862400/hlqUMjLK_normal.jpg</t>
  </si>
  <si>
    <t>http://pbs.twimg.com/profile_images/1077530343840845825/XmbDJHYN_normal.jpg</t>
  </si>
  <si>
    <t>http://pbs.twimg.com/profile_images/580363472749219840/T431yB1L_normal.jpg</t>
  </si>
  <si>
    <t>http://pbs.twimg.com/profile_images/662999835906285569/i-e4cjcu_normal.jpg</t>
  </si>
  <si>
    <t>http://pbs.twimg.com/profile_images/1004099369241645056/I3ccUBUQ_normal.jpg</t>
  </si>
  <si>
    <t>http://pbs.twimg.com/profile_images/850311565740060672/wo6rE25-_normal.jpg</t>
  </si>
  <si>
    <t>http://pbs.twimg.com/profile_images/999578220507758593/isC6Nf7K_normal.jpg</t>
  </si>
  <si>
    <t>http://pbs.twimg.com/profile_images/819489182297034753/5uptiPTa_normal.jpg</t>
  </si>
  <si>
    <t>http://pbs.twimg.com/profile_images/608138069880020992/ywjnGckE_normal.png</t>
  </si>
  <si>
    <t>http://pbs.twimg.com/profile_images/862172787603107840/UwfrJ4wO_normal.jpg</t>
  </si>
  <si>
    <t>http://pbs.twimg.com/profile_images/1026777597273927680/-7ztlZr9_normal.jpg</t>
  </si>
  <si>
    <t>http://pbs.twimg.com/profile_images/62275331/Kitces_Pic__1_normal.jpg</t>
  </si>
  <si>
    <t>http://pbs.twimg.com/profile_images/638221966160171009/4_RxvwdY_normal.jpg</t>
  </si>
  <si>
    <t>http://pbs.twimg.com/profile_images/590386960008634368/EMA54NS7_normal.png</t>
  </si>
  <si>
    <t>http://pbs.twimg.com/profile_images/612970356199043072/IOaY-PYu_normal.png</t>
  </si>
  <si>
    <t>http://pbs.twimg.com/profile_images/599491221149642752/f7MH7lTa_normal.png</t>
  </si>
  <si>
    <t>http://pbs.twimg.com/profile_images/601742799097171969/e-dlio-q_normal.png</t>
  </si>
  <si>
    <t>http://pbs.twimg.com/profile_images/590392096403693568/H6cMVHiL_normal.png</t>
  </si>
  <si>
    <t>http://pbs.twimg.com/profile_images/1094503512208228352/-heCmB-K_normal.jpg</t>
  </si>
  <si>
    <t>http://pbs.twimg.com/profile_images/1067166687303217152/qdMJvwcR_normal.jpg</t>
  </si>
  <si>
    <t>http://pbs.twimg.com/profile_images/591101554729549824/2u-qWaRv_normal.png</t>
  </si>
  <si>
    <t>http://pbs.twimg.com/profile_images/870901706325938176/R9U5PkZ4_normal.jpg</t>
  </si>
  <si>
    <t>http://pbs.twimg.com/profile_images/1011704573373878273/g96jwTP5_normal.jpg</t>
  </si>
  <si>
    <t>http://pbs.twimg.com/profile_images/612969588834349056/ACdrSegs_normal.png</t>
  </si>
  <si>
    <t>http://pbs.twimg.com/profile_images/2759494828/ae4161aef39e95d09da457ee78374fed_normal.jpeg</t>
  </si>
  <si>
    <t>http://pbs.twimg.com/profile_images/418691383503765504/c4Go7vm9_normal.jpeg</t>
  </si>
  <si>
    <t>http://pbs.twimg.com/profile_images/535462566466953216/LO4b62xQ_normal.jpeg</t>
  </si>
  <si>
    <t>http://pbs.twimg.com/profile_images/891963947833864193/fWwOK1D7_normal.jpg</t>
  </si>
  <si>
    <t>http://pbs.twimg.com/profile_images/663700061835165697/4xf9oDK9_normal.jpg</t>
  </si>
  <si>
    <t>http://pbs.twimg.com/profile_images/1077019069193355265/nTc188OY_normal.jpg</t>
  </si>
  <si>
    <t>http://pbs.twimg.com/profile_images/1116758405283291136/kyOTDjyR_normal.jpg</t>
  </si>
  <si>
    <t>http://pbs.twimg.com/profile_images/608136232061829120/EFEosWsk_normal.png</t>
  </si>
  <si>
    <t>http://pbs.twimg.com/profile_images/1061915469517594624/_3aN5Xl3_normal.jpg</t>
  </si>
  <si>
    <t>http://pbs.twimg.com/profile_images/1019937703738167296/zRMMGiwP_normal.jpg</t>
  </si>
  <si>
    <t>http://pbs.twimg.com/profile_images/974291672153587712/sSdM3eV5_normal.jpg</t>
  </si>
  <si>
    <t>http://pbs.twimg.com/profile_images/378800000735867271/8ad37be64e51a28b439b7fb3fd433437_normal.jpeg</t>
  </si>
  <si>
    <t>http://pbs.twimg.com/profile_images/592567662867283968/l8LfW8KK_normal.png</t>
  </si>
  <si>
    <t>http://pbs.twimg.com/profile_images/1103669893981974528/CH2cNbrl_normal.jpg</t>
  </si>
  <si>
    <t>http://pbs.twimg.com/profile_images/2706088351/f9bee529b00a631f5184b22f60c5a937_normal.jpeg</t>
  </si>
  <si>
    <t>http://pbs.twimg.com/profile_images/689176449215930368/zvMe0iDM_normal.png</t>
  </si>
  <si>
    <t>http://pbs.twimg.com/profile_images/599493952962699265/rZcfomQ9_normal.png</t>
  </si>
  <si>
    <t>http://pbs.twimg.com/profile_images/723361072111976448/E-bgrRHL_normal.jpg</t>
  </si>
  <si>
    <t>http://pbs.twimg.com/profile_images/1057342406587244544/BRVVKaGB_normal.jpg</t>
  </si>
  <si>
    <t>http://pbs.twimg.com/profile_images/612960089989873664/jrFIAVaX_normal.png</t>
  </si>
  <si>
    <t>http://pbs.twimg.com/profile_images/378800000084291050/a23edf17554343dfcc7423c82f4599fd_normal.png</t>
  </si>
  <si>
    <t>http://pbs.twimg.com/profile_images/712270594344144896/CO_7m5un_normal.jpg</t>
  </si>
  <si>
    <t>http://pbs.twimg.com/profile_images/829860623748063232/FV4ZqOlZ_normal.jpg</t>
  </si>
  <si>
    <t>https://twitter.com/#!/surreyjobs_uk/status/1117741494100643840</t>
  </si>
  <si>
    <t>https://twitter.com/#!/surreyjobs_uk/status/1117741495715389440</t>
  </si>
  <si>
    <t>https://twitter.com/#!/anncaswell2/status/1117757902616453120</t>
  </si>
  <si>
    <t>https://twitter.com/#!/ley_poleguns/status/1117758618747715584</t>
  </si>
  <si>
    <t>https://twitter.com/#!/europcar_be/status/1117759533529616385</t>
  </si>
  <si>
    <t>https://twitter.com/#!/europcar/status/1117759630019571713</t>
  </si>
  <si>
    <t>https://twitter.com/#!/europcar_ire/status/1117759631386927105</t>
  </si>
  <si>
    <t>https://twitter.com/#!/europcar_uk/status/1117759643844063237</t>
  </si>
  <si>
    <t>https://twitter.com/#!/ilford_jobs/status/1117765274432749568</t>
  </si>
  <si>
    <t>https://twitter.com/#!/pfblackburn/status/1117724242039144448</t>
  </si>
  <si>
    <t>https://twitter.com/#!/lancashare1/status/1117769872086269954</t>
  </si>
  <si>
    <t>https://twitter.com/#!/europcar_pt/status/1117789782388760576</t>
  </si>
  <si>
    <t>https://twitter.com/#!/rmi_trucking/status/1117793218245070848</t>
  </si>
  <si>
    <t>https://twitter.com/#!/csljobs/status/1117794746469109760</t>
  </si>
  <si>
    <t>https://twitter.com/#!/expresssalem/status/1117802628115828737</t>
  </si>
  <si>
    <t>https://twitter.com/#!/barking_jobs/status/1117806043063439360</t>
  </si>
  <si>
    <t>https://twitter.com/#!/cityofwoodbury/status/1117808783173070849</t>
  </si>
  <si>
    <t>https://twitter.com/#!/rokyjones/status/1117809115970048002</t>
  </si>
  <si>
    <t>https://twitter.com/#!/castlefordjobs/status/1117802147280838656</t>
  </si>
  <si>
    <t>https://twitter.com/#!/castlefordjobs/status/1117809696902123521</t>
  </si>
  <si>
    <t>https://twitter.com/#!/dumfriesjobs/status/1117765404728885250</t>
  </si>
  <si>
    <t>https://twitter.com/#!/dumfriesjobs/status/1117810702062891008</t>
  </si>
  <si>
    <t>https://twitter.com/#!/essex_jobs_uk/status/1117813340628115458</t>
  </si>
  <si>
    <t>https://twitter.com/#!/freight_guide/status/1117831573062258692</t>
  </si>
  <si>
    <t>https://twitter.com/#!/joshtemple123/status/1117834552397979648</t>
  </si>
  <si>
    <t>https://twitter.com/#!/alan_ridgley/status/1117840950150168578</t>
  </si>
  <si>
    <t>https://twitter.com/#!/rothwell_scott/status/1117222797200125952</t>
  </si>
  <si>
    <t>https://twitter.com/#!/dougwalker43/status/1117852094935883778</t>
  </si>
  <si>
    <t>https://twitter.com/#!/maldon_jobs/status/1117879274294263808</t>
  </si>
  <si>
    <t>https://twitter.com/#!/lichfield_jobs/status/1117897895103979520</t>
  </si>
  <si>
    <t>https://twitter.com/#!/jay_recruiting/status/1117899232373907458</t>
  </si>
  <si>
    <t>https://twitter.com/#!/e0ppok/status/1117907242567655424</t>
  </si>
  <si>
    <t>https://twitter.com/#!/buckingham_jobs/status/1117909470607101958</t>
  </si>
  <si>
    <t>https://twitter.com/#!/dmregister/status/1117948022502174720</t>
  </si>
  <si>
    <t>https://twitter.com/#!/dmrcyclones/status/1117948025870213120</t>
  </si>
  <si>
    <t>https://twitter.com/#!/dmrsports/status/1117948054840197120</t>
  </si>
  <si>
    <t>https://twitter.com/#!/hawkcentral/status/1117948067548934144</t>
  </si>
  <si>
    <t>https://twitter.com/#!/presscitizen/status/1117948071571226625</t>
  </si>
  <si>
    <t>https://twitter.com/#!/alliowa/status/1117948075211984898</t>
  </si>
  <si>
    <t>https://twitter.com/#!/matthewbain_/status/1117946289612832768</t>
  </si>
  <si>
    <t>https://twitter.com/#!/icpcsports/status/1117948078844039168</t>
  </si>
  <si>
    <t>https://twitter.com/#!/europcardubai/status/1118009782168969216</t>
  </si>
  <si>
    <t>https://twitter.com/#!/sc3350nyp/status/1118062958926548997</t>
  </si>
  <si>
    <t>https://twitter.com/#!/sthelensjobs/status/1118072580689268738</t>
  </si>
  <si>
    <t>https://twitter.com/#!/jcpinwestwales/status/1117790136606052353</t>
  </si>
  <si>
    <t>https://twitter.com/#!/bookerwholesale/status/1118080394128027648</t>
  </si>
  <si>
    <t>https://twitter.com/#!/fwdwholesale/status/1118084780065685504</t>
  </si>
  <si>
    <t>https://twitter.com/#!/dundeeandangus/status/1118092418358943744</t>
  </si>
  <si>
    <t>https://twitter.com/#!/myhriday/status/1118112504515661824</t>
  </si>
  <si>
    <t>https://twitter.com/#!/cumbrianjobs/status/1118089138899705862</t>
  </si>
  <si>
    <t>https://twitter.com/#!/cumbrianjobs/status/1118121863295700993</t>
  </si>
  <si>
    <t>https://twitter.com/#!/legendsofibrox/status/1118126142614065153</t>
  </si>
  <si>
    <t>https://twitter.com/#!/jobsbarnsley1/status/1118128163484082176</t>
  </si>
  <si>
    <t>https://twitter.com/#!/employse1/status/1118132941312409606</t>
  </si>
  <si>
    <t>https://twitter.com/#!/logie80/status/1118133378052759552</t>
  </si>
  <si>
    <t>https://twitter.com/#!/aryaaint/status/1118136431090622464</t>
  </si>
  <si>
    <t>https://twitter.com/#!/ptijobs/status/1118146632967774208</t>
  </si>
  <si>
    <t>https://twitter.com/#!/aceappointments/status/1118147129007050753</t>
  </si>
  <si>
    <t>https://twitter.com/#!/aceappointments/status/1118147132802912257</t>
  </si>
  <si>
    <t>https://twitter.com/#!/heritagewills/status/1118149738015150083</t>
  </si>
  <si>
    <t>https://twitter.com/#!/m8staffing/status/1118126047847956480</t>
  </si>
  <si>
    <t>https://twitter.com/#!/logie10/status/1118166871134621697</t>
  </si>
  <si>
    <t>https://twitter.com/#!/michael91517632/status/1118190904597188608</t>
  </si>
  <si>
    <t>https://twitter.com/#!/shellenicholson/status/1118202034656882692</t>
  </si>
  <si>
    <t>https://twitter.com/#!/tmj_grn_recruit/status/1118205640583704578</t>
  </si>
  <si>
    <t>https://twitter.com/#!/ginalmossburg/status/1118221466997350404</t>
  </si>
  <si>
    <t>https://twitter.com/#!/wisesouthwest/status/1118232265593622528</t>
  </si>
  <si>
    <t>https://twitter.com/#!/rosedalefuneral/status/1118118132156116997</t>
  </si>
  <si>
    <t>https://twitter.com/#!/crusenorwich/status/1118240724850487296</t>
  </si>
  <si>
    <t>https://twitter.com/#!/idarsaal/status/1118257825254236160</t>
  </si>
  <si>
    <t>https://twitter.com/#!/movers_guide/status/1118328439516348418</t>
  </si>
  <si>
    <t>https://twitter.com/#!/cardifftweeter/status/1118426195450834944</t>
  </si>
  <si>
    <t>https://twitter.com/#!/cardifftweeter/status/1118426646678261760</t>
  </si>
  <si>
    <t>https://twitter.com/#!/gwynedd_jobs/status/1118243674821816320</t>
  </si>
  <si>
    <t>https://twitter.com/#!/opus_gwynedd/status/1118446867774418944</t>
  </si>
  <si>
    <t>https://twitter.com/#!/stagecoachnscot/status/1118446628489322506</t>
  </si>
  <si>
    <t>https://twitter.com/#!/itsjustjadee/status/1118447554344235010</t>
  </si>
  <si>
    <t>https://twitter.com/#!/midhants/status/1118455055580127232</t>
  </si>
  <si>
    <t>https://twitter.com/#!/orwakeasi/status/1118510513011482627</t>
  </si>
  <si>
    <t>https://twitter.com/#!/north_westjobs/status/1118520289908920320</t>
  </si>
  <si>
    <t>https://twitter.com/#!/adtransportexp/status/1118520845842964480</t>
  </si>
  <si>
    <t>https://twitter.com/#!/driverjobs/status/1118074805033611264</t>
  </si>
  <si>
    <t>https://twitter.com/#!/driverjobs/status/1118535819072090112</t>
  </si>
  <si>
    <t>https://twitter.com/#!/salford_jobs/status/1118565798425923592</t>
  </si>
  <si>
    <t>https://twitter.com/#!/dccphilcain/status/1118576489082105857</t>
  </si>
  <si>
    <t>https://twitter.com/#!/daanwseattle/status/1118587314366816257</t>
  </si>
  <si>
    <t>https://twitter.com/#!/daventry_jobs/status/1118595745643257857</t>
  </si>
  <si>
    <t>https://twitter.com/#!/nyp_teamtalent/status/1118059947529519104</t>
  </si>
  <si>
    <t>https://twitter.com/#!/northyorkspfcc/status/1118782426489204736</t>
  </si>
  <si>
    <t>https://twitter.com/#!/firstcymru/status/1117759911826460672</t>
  </si>
  <si>
    <t>https://twitter.com/#!/firstcymru/status/1118789857395060736</t>
  </si>
  <si>
    <t>https://twitter.com/#!/am2pmrec/status/1118066817258414081</t>
  </si>
  <si>
    <t>https://twitter.com/#!/shonamackie/status/1118794301566222336</t>
  </si>
  <si>
    <t>https://twitter.com/#!/mymrecruit/status/1118808960750931968</t>
  </si>
  <si>
    <t>https://twitter.com/#!/shahnawaz185/status/1118813547688071169</t>
  </si>
  <si>
    <t>https://twitter.com/#!/nejstevenson/status/1118816732876083200</t>
  </si>
  <si>
    <t>https://twitter.com/#!/group2llc/status/1118869402437455872</t>
  </si>
  <si>
    <t>https://twitter.com/#!/leeds_wood/status/1118904052740501504</t>
  </si>
  <si>
    <t>https://twitter.com/#!/tpistaffing/status/1118908065926004738</t>
  </si>
  <si>
    <t>https://twitter.com/#!/kirkgatemarket/status/1118908278354972672</t>
  </si>
  <si>
    <t>https://twitter.com/#!/southleedslife/status/1118910760644751360</t>
  </si>
  <si>
    <t>https://twitter.com/#!/newark_jobs_uk_/status/1118911202178953216</t>
  </si>
  <si>
    <t>https://twitter.com/#!/southleedsradio/status/1118923038488240129</t>
  </si>
  <si>
    <t>https://twitter.com/#!/iso_verisk/status/1118899170469916673</t>
  </si>
  <si>
    <t>https://twitter.com/#!/jules_dolan01/status/1118935986896027648</t>
  </si>
  <si>
    <t>https://twitter.com/#!/rainham_jobs/status/1117764515142098944</t>
  </si>
  <si>
    <t>https://twitter.com/#!/rainham_jobs/status/1117764516782022659</t>
  </si>
  <si>
    <t>https://twitter.com/#!/rainham_jobs/status/1118863757831049216</t>
  </si>
  <si>
    <t>https://twitter.com/#!/rainham_jobs/status/1118955237060931584</t>
  </si>
  <si>
    <t>https://twitter.com/#!/aspirechris/status/1119017814319403010</t>
  </si>
  <si>
    <t>https://twitter.com/#!/shivayprabhash/status/1119104436062679040</t>
  </si>
  <si>
    <t>https://twitter.com/#!/scrapleeds/status/1119146953684598785</t>
  </si>
  <si>
    <t>https://twitter.com/#!/driverhireglw/status/1119158413219352579</t>
  </si>
  <si>
    <t>https://twitter.com/#!/tcdleeds/status/1119161187835367428</t>
  </si>
  <si>
    <t>https://twitter.com/#!/rahilahussain1/status/1119163059979706368</t>
  </si>
  <si>
    <t>https://twitter.com/#!/peelsolutions/status/1118543785699565569</t>
  </si>
  <si>
    <t>https://twitter.com/#!/peelsolutions/status/1118886930157068289</t>
  </si>
  <si>
    <t>https://twitter.com/#!/peelsolutions/status/1119170045186379776</t>
  </si>
  <si>
    <t>https://twitter.com/#!/driverhire_liv/status/1119195130798518273</t>
  </si>
  <si>
    <t>https://twitter.com/#!/bluelinencl/status/1119223936896700417</t>
  </si>
  <si>
    <t>https://twitter.com/#!/foley_services/status/1119255599710187520</t>
  </si>
  <si>
    <t>https://twitter.com/#!/recruiterguide/status/1118989031428247558</t>
  </si>
  <si>
    <t>https://twitter.com/#!/recruiterguide/status/1119271747004633090</t>
  </si>
  <si>
    <t>https://twitter.com/#!/interservele/status/1119275732918837248</t>
  </si>
  <si>
    <t>https://twitter.com/#!/jfrecruiting/status/1119277249033846784</t>
  </si>
  <si>
    <t>https://twitter.com/#!/grayconnolly/status/1119420746168537089</t>
  </si>
  <si>
    <t>https://twitter.com/#!/sfexaminer/status/1119390974361268225</t>
  </si>
  <si>
    <t>https://twitter.com/#!/piltdownlad/status/1119466470071648256</t>
  </si>
  <si>
    <t>https://twitter.com/#!/lyoshki/status/1119485915078877184</t>
  </si>
  <si>
    <t>https://twitter.com/#!/c_a_lott/status/1119491459932024832</t>
  </si>
  <si>
    <t>https://twitter.com/#!/guidancedc/status/1119531096788688896</t>
  </si>
  <si>
    <t>https://twitter.com/#!/nickauston/status/1119595730610675713</t>
  </si>
  <si>
    <t>https://twitter.com/#!/sftaxicabs/status/1119633104019214337</t>
  </si>
  <si>
    <t>https://twitter.com/#!/randallreilly/status/1118631722386698240</t>
  </si>
  <si>
    <t>https://twitter.com/#!/randallreilly/status/1119633614302580736</t>
  </si>
  <si>
    <t>https://twitter.com/#!/torivojobs/status/1118927557175459847</t>
  </si>
  <si>
    <t>https://twitter.com/#!/torivojobs/status/1119727843225812995</t>
  </si>
  <si>
    <t>https://twitter.com/#!/ridesafeworld/status/1119750861318762497</t>
  </si>
  <si>
    <t>https://twitter.com/#!/jobs_humberside/status/1119795403937828864</t>
  </si>
  <si>
    <t>https://twitter.com/#!/brightonjobsnet/status/1119909154720628736</t>
  </si>
  <si>
    <t>https://twitter.com/#!/brightonjobsnet/status/1120090095703322624</t>
  </si>
  <si>
    <t>https://twitter.com/#!/recruiter_guide/status/1118199786170195968</t>
  </si>
  <si>
    <t>https://twitter.com/#!/recruiter_guide/status/1119603907246862336</t>
  </si>
  <si>
    <t>https://twitter.com/#!/recruiter_guide/status/1120178645614628864</t>
  </si>
  <si>
    <t>https://twitter.com/#!/liverpooljobsuk/status/1120281351138111488</t>
  </si>
  <si>
    <t>https://twitter.com/#!/eugenejobs2/status/1120330438726361088</t>
  </si>
  <si>
    <t>https://twitter.com/#!/jcpinwestyorks/status/1116377940135153665</t>
  </si>
  <si>
    <t>https://twitter.com/#!/lufcbeerlover/status/1120335655324745728</t>
  </si>
  <si>
    <t>https://twitter.com/#!/rocwnyjobs/status/1120355122146627585</t>
  </si>
  <si>
    <t>https://twitter.com/#!/b2sroc/status/1120359033247084544</t>
  </si>
  <si>
    <t>https://twitter.com/#!/soguayodeji/status/1120416520155422722</t>
  </si>
  <si>
    <t>https://twitter.com/#!/magodolagos/status/1120416151996182528</t>
  </si>
  <si>
    <t>https://twitter.com/#!/trolls_queen/status/1120422699916984320</t>
  </si>
  <si>
    <t>https://twitter.com/#!/pakirk53/status/1120466166252736519</t>
  </si>
  <si>
    <t>https://twitter.com/#!/driverhire/status/1119149003088601093</t>
  </si>
  <si>
    <t>https://twitter.com/#!/southenddh/status/1120601908987744256</t>
  </si>
  <si>
    <t>https://twitter.com/#!/regispeople/status/1118148866925375489</t>
  </si>
  <si>
    <t>https://twitter.com/#!/regispeople/status/1118418648186675200</t>
  </si>
  <si>
    <t>https://twitter.com/#!/regispeople/status/1118419427870019585</t>
  </si>
  <si>
    <t>https://twitter.com/#!/regispeople/status/1118421324517584896</t>
  </si>
  <si>
    <t>https://twitter.com/#!/regispeople/status/1118422948002635776</t>
  </si>
  <si>
    <t>https://twitter.com/#!/regispeople/status/1120601983411531776</t>
  </si>
  <si>
    <t>https://twitter.com/#!/nhsmedwayccg/status/1120620275576528896</t>
  </si>
  <si>
    <t>https://twitter.com/#!/emmacharlottel/status/1120661056722960384</t>
  </si>
  <si>
    <t>https://twitter.com/#!/welling_jobs/status/1118209202738982913</t>
  </si>
  <si>
    <t>https://twitter.com/#!/welling_jobs/status/1118572847285145600</t>
  </si>
  <si>
    <t>https://twitter.com/#!/welling_jobs/status/1120667648851709952</t>
  </si>
  <si>
    <t>https://twitter.com/#!/ukjobsalert/status/1120670176507322368</t>
  </si>
  <si>
    <t>https://twitter.com/#!/trsontw/status/1120672295004123137</t>
  </si>
  <si>
    <t>https://twitter.com/#!/truckyeahbltc/status/1119925387939778561</t>
  </si>
  <si>
    <t>https://twitter.com/#!/truckyeahbltc/status/1120673874813816832</t>
  </si>
  <si>
    <t>https://twitter.com/#!/michaelkitces/status/1119935816262934528</t>
  </si>
  <si>
    <t>https://twitter.com/#!/tonyvidler/status/1120685068320694273</t>
  </si>
  <si>
    <t>https://twitter.com/#!/walsall_jobs/status/1120688032657526784</t>
  </si>
  <si>
    <t>https://twitter.com/#!/bradford_jobs/status/1120690801502085120</t>
  </si>
  <si>
    <t>https://twitter.com/#!/jobs_lancashire/status/1120710687590772737</t>
  </si>
  <si>
    <t>https://twitter.com/#!/wandsworth_jobs/status/1120722506879361024</t>
  </si>
  <si>
    <t>https://twitter.com/#!/west_bromwich/status/1120726789590929409</t>
  </si>
  <si>
    <t>https://twitter.com/#!/west_bromwich/status/1120726791323127808</t>
  </si>
  <si>
    <t>https://twitter.com/#!/boassoglobal/status/1120779077676404736</t>
  </si>
  <si>
    <t>https://twitter.com/#!/slartybardfarst/status/1120780122536148993</t>
  </si>
  <si>
    <t>https://twitter.com/#!/muskermcintyre/status/1120794269722214400</t>
  </si>
  <si>
    <t>https://twitter.com/#!/peterborough_wk/status/1120434361269215232</t>
  </si>
  <si>
    <t>https://twitter.com/#!/peterborough_wk/status/1120797503589208064</t>
  </si>
  <si>
    <t>https://twitter.com/#!/boab9dru/status/1120799916199165952</t>
  </si>
  <si>
    <t>https://twitter.com/#!/cdltruckjobs/status/1118317712483192834</t>
  </si>
  <si>
    <t>https://twitter.com/#!/cdltruckjobs/status/1118319734276145153</t>
  </si>
  <si>
    <t>https://twitter.com/#!/cdltruckjobs/status/1118320319138287617</t>
  </si>
  <si>
    <t>https://twitter.com/#!/cdltruckjobs/status/1118632685923127297</t>
  </si>
  <si>
    <t>https://twitter.com/#!/cdltruckjobs/status/1118633296164945925</t>
  </si>
  <si>
    <t>https://twitter.com/#!/cdltruckjobs/status/1118648092675514368</t>
  </si>
  <si>
    <t>https://twitter.com/#!/cdltruckjobs/status/1118649145424842752</t>
  </si>
  <si>
    <t>https://twitter.com/#!/cdltruckjobs/status/1118649671843569666</t>
  </si>
  <si>
    <t>https://twitter.com/#!/cdltruckjobs/status/1118650415405568001</t>
  </si>
  <si>
    <t>https://twitter.com/#!/cdltruckjobs/status/1118651037773070337</t>
  </si>
  <si>
    <t>https://twitter.com/#!/cdltruckjobs/status/1118677863585263616</t>
  </si>
  <si>
    <t>https://twitter.com/#!/cdltruckjobs/status/1118924687906672640</t>
  </si>
  <si>
    <t>https://twitter.com/#!/cdltruckjobs/status/1118926195645669384</t>
  </si>
  <si>
    <t>https://twitter.com/#!/cdltruckjobs/status/1118926530778947586</t>
  </si>
  <si>
    <t>https://twitter.com/#!/cdltruckjobs/status/1118927355580485633</t>
  </si>
  <si>
    <t>https://twitter.com/#!/cdltruckjobs/status/1118929991289298944</t>
  </si>
  <si>
    <t>https://twitter.com/#!/cdltruckjobs/status/1118941101883367425</t>
  </si>
  <si>
    <t>https://twitter.com/#!/cdltruckjobs/status/1118941443383529472</t>
  </si>
  <si>
    <t>https://twitter.com/#!/cdltruckjobs/status/1118962327909482497</t>
  </si>
  <si>
    <t>https://twitter.com/#!/cdltruckjobs/status/1118962627382841344</t>
  </si>
  <si>
    <t>https://twitter.com/#!/cdltruckjobs/status/1118963167491653632</t>
  </si>
  <si>
    <t>https://twitter.com/#!/cdltruckjobs/status/1118982402972561408</t>
  </si>
  <si>
    <t>https://twitter.com/#!/cdltruckjobs/status/1119726596598968321</t>
  </si>
  <si>
    <t>https://twitter.com/#!/cdltruckjobs/status/1119727126557745153</t>
  </si>
  <si>
    <t>https://twitter.com/#!/cdltruckjobs/status/1119728034884485121</t>
  </si>
  <si>
    <t>https://twitter.com/#!/cdltruckjobs/status/1119728663090683904</t>
  </si>
  <si>
    <t>https://twitter.com/#!/cdltruckjobs/status/1119729040263393281</t>
  </si>
  <si>
    <t>https://twitter.com/#!/cdltruckjobs/status/1119729419847897089</t>
  </si>
  <si>
    <t>https://twitter.com/#!/cdltruckjobs/status/1119729781732519937</t>
  </si>
  <si>
    <t>https://twitter.com/#!/cdltruckjobs/status/1119730241298206727</t>
  </si>
  <si>
    <t>https://twitter.com/#!/cdltruckjobs/status/1119732604238999553</t>
  </si>
  <si>
    <t>https://twitter.com/#!/cdltruckjobs/status/1119732999380176897</t>
  </si>
  <si>
    <t>https://twitter.com/#!/cdltruckjobs/status/1119733309028876288</t>
  </si>
  <si>
    <t>https://twitter.com/#!/cdltruckjobs/status/1119733617364697089</t>
  </si>
  <si>
    <t>https://twitter.com/#!/cdltruckjobs/status/1119734018252115973</t>
  </si>
  <si>
    <t>https://twitter.com/#!/cdltruckjobs/status/1119734373098708992</t>
  </si>
  <si>
    <t>https://twitter.com/#!/cdltruckjobs/status/1119736039063658497</t>
  </si>
  <si>
    <t>https://twitter.com/#!/cdltruckjobs/status/1119737344905699328</t>
  </si>
  <si>
    <t>https://twitter.com/#!/cdltruckjobs/status/1119738176774578182</t>
  </si>
  <si>
    <t>https://twitter.com/#!/cdltruckjobs/status/1120706331164467200</t>
  </si>
  <si>
    <t>https://twitter.com/#!/cdltruckjobs/status/1120758935089291264</t>
  </si>
  <si>
    <t>https://twitter.com/#!/cdltruckjobs/status/1120803887882153986</t>
  </si>
  <si>
    <t>https://twitter.com/#!/cdltruckjobs/status/1120804426376187905</t>
  </si>
  <si>
    <t>https://twitter.com/#!/cdltruckjobs/status/1120805125323481089</t>
  </si>
  <si>
    <t>https://twitter.com/#!/cdltruckjobs/status/1120808111424585729</t>
  </si>
  <si>
    <t>https://twitter.com/#!/cdltruckjobs/status/1120808747394306049</t>
  </si>
  <si>
    <t>https://twitter.com/#!/cdltruckjobs/status/1120809998202867713</t>
  </si>
  <si>
    <t>https://twitter.com/#!/cdltruckjobs/status/1120815996955131904</t>
  </si>
  <si>
    <t>https://twitter.com/#!/cdltruckjobs/status/1120816942099718144</t>
  </si>
  <si>
    <t>https://twitter.com/#!/cdltruckjobs/status/1120817852360155138</t>
  </si>
  <si>
    <t>https://twitter.com/#!/cdltruckjobs/status/1120818431215980549</t>
  </si>
  <si>
    <t>https://twitter.com/#!/cdltruckjobs/status/1120819112433864704</t>
  </si>
  <si>
    <t>https://twitter.com/#!/cdltruckjobs/status/1120819691130425348</t>
  </si>
  <si>
    <t>https://twitter.com/#!/cdltruckjobs/status/1120820389268029446</t>
  </si>
  <si>
    <t>https://twitter.com/#!/cdltruckjobs/status/1120822996090986498</t>
  </si>
  <si>
    <t>https://twitter.com/#!/cdltruckjobs/status/1120823749182410752</t>
  </si>
  <si>
    <t>https://twitter.com/#!/cdltruckjobs/status/1120824233301561344</t>
  </si>
  <si>
    <t>https://twitter.com/#!/barnsley_jobs/status/1120844824683302912</t>
  </si>
  <si>
    <t>https://twitter.com/#!/cdlatruckingjob/status/1119638689280344064</t>
  </si>
  <si>
    <t>https://twitter.com/#!/cdlatruckingjob/status/1120722769887547394</t>
  </si>
  <si>
    <t>https://twitter.com/#!/cdlatruckingjob/status/1120820223714656257</t>
  </si>
  <si>
    <t>https://twitter.com/#!/cdlatruckingjob/status/1120820827732238336</t>
  </si>
  <si>
    <t>https://twitter.com/#!/cdlatruckingjob/status/1120822381814194176</t>
  </si>
  <si>
    <t>https://twitter.com/#!/cdlatruckingjob/status/1120825103766433793</t>
  </si>
  <si>
    <t>https://twitter.com/#!/cdlatruckingjob/status/1120910810145021952</t>
  </si>
  <si>
    <t>https://twitter.com/#!/jobs4_com/status/1120927972171579393</t>
  </si>
  <si>
    <t>https://twitter.com/#!/smoothmove79/status/1120734334296690694</t>
  </si>
  <si>
    <t>https://twitter.com/#!/horsfordwindow/status/1120964835565604864</t>
  </si>
  <si>
    <t>https://twitter.com/#!/ageukmedway/status/1118063698847903744</t>
  </si>
  <si>
    <t>https://twitter.com/#!/ageukmedway/status/1118063863080083456</t>
  </si>
  <si>
    <t>https://twitter.com/#!/ageukmedway/status/1118420733481357312</t>
  </si>
  <si>
    <t>https://twitter.com/#!/ageukmedway/status/1120620113558896641</t>
  </si>
  <si>
    <t>https://twitter.com/#!/ageukmedway/status/1120973790517833728</t>
  </si>
  <si>
    <t>https://twitter.com/#!/trimble2k/status/1120974944043712513</t>
  </si>
  <si>
    <t>https://twitter.com/#!/hgrecruitment/status/1120975811367055360</t>
  </si>
  <si>
    <t>https://twitter.com/#!/acorn_driving/status/1120669291429416960</t>
  </si>
  <si>
    <t>https://twitter.com/#!/acorn_driving/status/1120982435053830144</t>
  </si>
  <si>
    <t>https://twitter.com/#!/acorn_jobssw/status/1120985989743353862</t>
  </si>
  <si>
    <t>https://twitter.com/#!/amazincareers/status/1120989333354373125</t>
  </si>
  <si>
    <t>https://twitter.com/#!/morestaffltd/status/1119191409515302912</t>
  </si>
  <si>
    <t>https://twitter.com/#!/morestaffltd/status/1120997151780352000</t>
  </si>
  <si>
    <t>https://twitter.com/#!/morestaffltd/status/1120998028893138946</t>
  </si>
  <si>
    <t>https://twitter.com/#!/toraafrica/status/1115548326835965952</t>
  </si>
  <si>
    <t>https://twitter.com/#!/wendsss_/status/1120999489937002501</t>
  </si>
  <si>
    <t>https://twitter.com/#!/auxillis/status/1121006268771119104</t>
  </si>
  <si>
    <t>https://twitter.com/#!/job_northampton/status/1121008277184237568</t>
  </si>
  <si>
    <t>https://twitter.com/#!/jcpinnorfolk/status/1117767078629597185</t>
  </si>
  <si>
    <t>https://twitter.com/#!/mytimberwolf/status/1120747920955985920</t>
  </si>
  <si>
    <t>https://twitter.com/#!/jcpinnorfolk/status/1121013467358613505</t>
  </si>
  <si>
    <t>https://twitter.com/#!/response_direct/status/1121034084510240768</t>
  </si>
  <si>
    <t>https://twitter.com/#!/rosedaletrain/status/1118118831971606533</t>
  </si>
  <si>
    <t>https://twitter.com/#!/rosedaletrain/status/1121035039054209025</t>
  </si>
  <si>
    <t>https://twitter.com/#!/jobsaurora1/status/1121042747324940289</t>
  </si>
  <si>
    <t>https://twitter.com/#!/clwyd_jobs_uk/status/1121060616318271489</t>
  </si>
  <si>
    <t>https://twitter.com/#!/coretransllc/status/1117796929927352328</t>
  </si>
  <si>
    <t>https://twitter.com/#!/coretransllc/status/1118154114976890880</t>
  </si>
  <si>
    <t>https://twitter.com/#!/coretransllc/status/1118523001790717952</t>
  </si>
  <si>
    <t>https://twitter.com/#!/coretransllc/status/1118861394831654912</t>
  </si>
  <si>
    <t>https://twitter.com/#!/coretransllc/status/1119248575576379392</t>
  </si>
  <si>
    <t>https://twitter.com/#!/coretransllc/status/1120316773167980545</t>
  </si>
  <si>
    <t>https://twitter.com/#!/coretransllc/status/1120670247344836608</t>
  </si>
  <si>
    <t>https://twitter.com/#!/coretransllc/status/1121073862404399104</t>
  </si>
  <si>
    <t>https://twitter.com/#!/stagecoachescot/status/1118092054847008768</t>
  </si>
  <si>
    <t>https://twitter.com/#!/stagecoachescot/status/1121081885654945792</t>
  </si>
  <si>
    <t>https://twitter.com/#!/jlpjobs/status/1120974113898676225</t>
  </si>
  <si>
    <t>https://twitter.com/#!/bolclarke69/status/1121082666051428352</t>
  </si>
  <si>
    <t>https://twitter.com/#!/harlowsservices/status/1121082813300842496</t>
  </si>
  <si>
    <t>https://twitter.com/#!/burnley_jobs/status/1121086533648261120</t>
  </si>
  <si>
    <t>https://twitter.com/#!/tmj_apa_hr/status/1121098708056043520</t>
  </si>
  <si>
    <t>https://twitter.com/#!/cornerstonenor1/status/1121104814480470016</t>
  </si>
  <si>
    <t>https://twitter.com/#!/rozgar_india/status/1121106025619312640</t>
  </si>
  <si>
    <t>https://twitter.com/#!/rugby_jobs/status/1121107048060481536</t>
  </si>
  <si>
    <t>https://twitter.com/#!/trabajolondres/status/1121115225342627840</t>
  </si>
  <si>
    <t>https://twitter.com/#!/trabajolondres/status/1121115226915532800</t>
  </si>
  <si>
    <t>https://twitter.com/#!/momentumwines/status/1121027234293256193</t>
  </si>
  <si>
    <t>https://twitter.com/#!/momentumwines/status/1121111857371152386</t>
  </si>
  <si>
    <t>https://twitter.com/#!/momentumwines/status/1121126666636595200</t>
  </si>
  <si>
    <t>https://twitter.com/#!/coretransllc/status/1118522966067875850</t>
  </si>
  <si>
    <t>https://twitter.com/#!/brianbwhitaker/status/1117880455011790851</t>
  </si>
  <si>
    <t>https://twitter.com/#!/brianbwhitaker/status/1118200255290519552</t>
  </si>
  <si>
    <t>https://twitter.com/#!/brianbwhitaker/status/1120000099369795584</t>
  </si>
  <si>
    <t>https://twitter.com/#!/brianbwhitaker/status/1120000112837693441</t>
  </si>
  <si>
    <t>https://twitter.com/#!/brianbwhitaker/status/1120000205443747841</t>
  </si>
  <si>
    <t>https://twitter.com/#!/brianbwhitaker/status/1120482985994792961</t>
  </si>
  <si>
    <t>https://twitter.com/#!/brianbwhitaker/status/1120789412198133760</t>
  </si>
  <si>
    <t>https://twitter.com/#!/brianbwhitaker/status/1121186555471781890</t>
  </si>
  <si>
    <t>1117741494100643840</t>
  </si>
  <si>
    <t>1117741495715389440</t>
  </si>
  <si>
    <t>1117757902616453120</t>
  </si>
  <si>
    <t>1117758618747715584</t>
  </si>
  <si>
    <t>1117759533529616385</t>
  </si>
  <si>
    <t>1117759630019571713</t>
  </si>
  <si>
    <t>1117759631386927105</t>
  </si>
  <si>
    <t>1117759643844063237</t>
  </si>
  <si>
    <t>1117765274432749568</t>
  </si>
  <si>
    <t>1117724242039144448</t>
  </si>
  <si>
    <t>1117769872086269954</t>
  </si>
  <si>
    <t>1117789782388760576</t>
  </si>
  <si>
    <t>1117793218245070848</t>
  </si>
  <si>
    <t>1117794746469109760</t>
  </si>
  <si>
    <t>1117802628115828737</t>
  </si>
  <si>
    <t>1117806043063439360</t>
  </si>
  <si>
    <t>1117808783173070849</t>
  </si>
  <si>
    <t>1117809115970048002</t>
  </si>
  <si>
    <t>1117802147280838656</t>
  </si>
  <si>
    <t>1117809696902123521</t>
  </si>
  <si>
    <t>1117765404728885250</t>
  </si>
  <si>
    <t>1117810702062891008</t>
  </si>
  <si>
    <t>1117813340628115458</t>
  </si>
  <si>
    <t>1117831573062258692</t>
  </si>
  <si>
    <t>1117834552397979648</t>
  </si>
  <si>
    <t>1117840950150168578</t>
  </si>
  <si>
    <t>1117222797200125952</t>
  </si>
  <si>
    <t>1117852094935883778</t>
  </si>
  <si>
    <t>1117879274294263808</t>
  </si>
  <si>
    <t>1117897895103979520</t>
  </si>
  <si>
    <t>1117899232373907458</t>
  </si>
  <si>
    <t>1117907242567655424</t>
  </si>
  <si>
    <t>1117909470607101958</t>
  </si>
  <si>
    <t>1117948022502174720</t>
  </si>
  <si>
    <t>1117948025870213120</t>
  </si>
  <si>
    <t>1117948054840197120</t>
  </si>
  <si>
    <t>1117948067548934144</t>
  </si>
  <si>
    <t>1117948071571226625</t>
  </si>
  <si>
    <t>1117948075211984898</t>
  </si>
  <si>
    <t>1117946289612832768</t>
  </si>
  <si>
    <t>1117948078844039168</t>
  </si>
  <si>
    <t>1118009782168969216</t>
  </si>
  <si>
    <t>1118062958926548997</t>
  </si>
  <si>
    <t>1118072580689268738</t>
  </si>
  <si>
    <t>1117790136606052353</t>
  </si>
  <si>
    <t>1118080394128027648</t>
  </si>
  <si>
    <t>1118084780065685504</t>
  </si>
  <si>
    <t>1118092418358943744</t>
  </si>
  <si>
    <t>1118112504515661824</t>
  </si>
  <si>
    <t>1118089138899705862</t>
  </si>
  <si>
    <t>1118121863295700993</t>
  </si>
  <si>
    <t>1118126142614065153</t>
  </si>
  <si>
    <t>1118128163484082176</t>
  </si>
  <si>
    <t>1118132941312409606</t>
  </si>
  <si>
    <t>1118133378052759552</t>
  </si>
  <si>
    <t>1118136431090622464</t>
  </si>
  <si>
    <t>1118146632967774208</t>
  </si>
  <si>
    <t>1118147129007050753</t>
  </si>
  <si>
    <t>1118147132802912257</t>
  </si>
  <si>
    <t>1118149738015150083</t>
  </si>
  <si>
    <t>1118126047847956480</t>
  </si>
  <si>
    <t>1118166871134621697</t>
  </si>
  <si>
    <t>1118190904597188608</t>
  </si>
  <si>
    <t>1118202034656882692</t>
  </si>
  <si>
    <t>1118205640583704578</t>
  </si>
  <si>
    <t>1118221466997350404</t>
  </si>
  <si>
    <t>1118232265593622528</t>
  </si>
  <si>
    <t>1118118132156116997</t>
  </si>
  <si>
    <t>1118240724850487296</t>
  </si>
  <si>
    <t>1118257825254236160</t>
  </si>
  <si>
    <t>1118328439516348418</t>
  </si>
  <si>
    <t>1118426195450834944</t>
  </si>
  <si>
    <t>1118426646678261760</t>
  </si>
  <si>
    <t>1118243674821816320</t>
  </si>
  <si>
    <t>1118446867774418944</t>
  </si>
  <si>
    <t>1118446628489322506</t>
  </si>
  <si>
    <t>1118447554344235010</t>
  </si>
  <si>
    <t>1118455055580127232</t>
  </si>
  <si>
    <t>1118510513011482627</t>
  </si>
  <si>
    <t>1118520289908920320</t>
  </si>
  <si>
    <t>1118520845842964480</t>
  </si>
  <si>
    <t>1118074805033611264</t>
  </si>
  <si>
    <t>1118535819072090112</t>
  </si>
  <si>
    <t>1118565798425923592</t>
  </si>
  <si>
    <t>1118576489082105857</t>
  </si>
  <si>
    <t>1118587314366816257</t>
  </si>
  <si>
    <t>1118595745643257857</t>
  </si>
  <si>
    <t>1118059947529519104</t>
  </si>
  <si>
    <t>1118782426489204736</t>
  </si>
  <si>
    <t>1117759911826460672</t>
  </si>
  <si>
    <t>1118789857395060736</t>
  </si>
  <si>
    <t>1118066817258414081</t>
  </si>
  <si>
    <t>1118794301566222336</t>
  </si>
  <si>
    <t>1118808960750931968</t>
  </si>
  <si>
    <t>1118813547688071169</t>
  </si>
  <si>
    <t>1118816732876083200</t>
  </si>
  <si>
    <t>1118869402437455872</t>
  </si>
  <si>
    <t>1118904052740501504</t>
  </si>
  <si>
    <t>1118908065926004738</t>
  </si>
  <si>
    <t>1118908278354972672</t>
  </si>
  <si>
    <t>1118910760644751360</t>
  </si>
  <si>
    <t>1118911202178953216</t>
  </si>
  <si>
    <t>1118923038488240129</t>
  </si>
  <si>
    <t>1118899170469916673</t>
  </si>
  <si>
    <t>1118935986896027648</t>
  </si>
  <si>
    <t>1117764515142098944</t>
  </si>
  <si>
    <t>1117764516782022659</t>
  </si>
  <si>
    <t>1118863757831049216</t>
  </si>
  <si>
    <t>1118955237060931584</t>
  </si>
  <si>
    <t>1119017814319403010</t>
  </si>
  <si>
    <t>1119104436062679040</t>
  </si>
  <si>
    <t>1119146953684598785</t>
  </si>
  <si>
    <t>1119158413219352579</t>
  </si>
  <si>
    <t>1119161187835367428</t>
  </si>
  <si>
    <t>1119163059979706368</t>
  </si>
  <si>
    <t>1118543785699565569</t>
  </si>
  <si>
    <t>1118886930157068289</t>
  </si>
  <si>
    <t>1119170045186379776</t>
  </si>
  <si>
    <t>1119195130798518273</t>
  </si>
  <si>
    <t>1119223936896700417</t>
  </si>
  <si>
    <t>1119255599710187520</t>
  </si>
  <si>
    <t>1118989031428247558</t>
  </si>
  <si>
    <t>1119271747004633090</t>
  </si>
  <si>
    <t>1119275732918837248</t>
  </si>
  <si>
    <t>1119277249033846784</t>
  </si>
  <si>
    <t>1119420746168537089</t>
  </si>
  <si>
    <t>1119390974361268225</t>
  </si>
  <si>
    <t>1119466470071648256</t>
  </si>
  <si>
    <t>1119485915078877184</t>
  </si>
  <si>
    <t>1119491459932024832</t>
  </si>
  <si>
    <t>1119531096788688896</t>
  </si>
  <si>
    <t>1119595730610675713</t>
  </si>
  <si>
    <t>1119633104019214337</t>
  </si>
  <si>
    <t>1118631722386698240</t>
  </si>
  <si>
    <t>1119633614302580736</t>
  </si>
  <si>
    <t>1118927557175459847</t>
  </si>
  <si>
    <t>1119727843225812995</t>
  </si>
  <si>
    <t>1119750861318762497</t>
  </si>
  <si>
    <t>1119795403937828864</t>
  </si>
  <si>
    <t>1119909154720628736</t>
  </si>
  <si>
    <t>1120090095703322624</t>
  </si>
  <si>
    <t>1118199786170195968</t>
  </si>
  <si>
    <t>1119603907246862336</t>
  </si>
  <si>
    <t>1120178645614628864</t>
  </si>
  <si>
    <t>1120281351138111488</t>
  </si>
  <si>
    <t>1120330438726361088</t>
  </si>
  <si>
    <t>1116377940135153665</t>
  </si>
  <si>
    <t>1120335655324745728</t>
  </si>
  <si>
    <t>1120355122146627585</t>
  </si>
  <si>
    <t>1120359033247084544</t>
  </si>
  <si>
    <t>1120416520155422722</t>
  </si>
  <si>
    <t>1120416151996182528</t>
  </si>
  <si>
    <t>1120422699916984320</t>
  </si>
  <si>
    <t>1120466166252736519</t>
  </si>
  <si>
    <t>1119149003088601093</t>
  </si>
  <si>
    <t>1120601908987744256</t>
  </si>
  <si>
    <t>1118148866925375489</t>
  </si>
  <si>
    <t>1118418648186675200</t>
  </si>
  <si>
    <t>1118419427870019585</t>
  </si>
  <si>
    <t>1118421324517584896</t>
  </si>
  <si>
    <t>1118422948002635776</t>
  </si>
  <si>
    <t>1120601983411531776</t>
  </si>
  <si>
    <t>1120620275576528896</t>
  </si>
  <si>
    <t>1120661056722960384</t>
  </si>
  <si>
    <t>1118209202738982913</t>
  </si>
  <si>
    <t>1118572847285145600</t>
  </si>
  <si>
    <t>1120667648851709952</t>
  </si>
  <si>
    <t>1120670176507322368</t>
  </si>
  <si>
    <t>1120672295004123137</t>
  </si>
  <si>
    <t>1119925387939778561</t>
  </si>
  <si>
    <t>1120673874813816832</t>
  </si>
  <si>
    <t>1119935816262934528</t>
  </si>
  <si>
    <t>1120685068320694273</t>
  </si>
  <si>
    <t>1120688032657526784</t>
  </si>
  <si>
    <t>1120690801502085120</t>
  </si>
  <si>
    <t>1120710687590772737</t>
  </si>
  <si>
    <t>1120722506879361024</t>
  </si>
  <si>
    <t>1120726789590929409</t>
  </si>
  <si>
    <t>1120726791323127808</t>
  </si>
  <si>
    <t>1120779077676404736</t>
  </si>
  <si>
    <t>1120780122536148993</t>
  </si>
  <si>
    <t>1120794269722214400</t>
  </si>
  <si>
    <t>1120434361269215232</t>
  </si>
  <si>
    <t>1120797503589208064</t>
  </si>
  <si>
    <t>1120799916199165952</t>
  </si>
  <si>
    <t>1118317712483192834</t>
  </si>
  <si>
    <t>1118319734276145153</t>
  </si>
  <si>
    <t>1118320319138287617</t>
  </si>
  <si>
    <t>1118632685923127297</t>
  </si>
  <si>
    <t>1118633296164945925</t>
  </si>
  <si>
    <t>1118648092675514368</t>
  </si>
  <si>
    <t>1118649145424842752</t>
  </si>
  <si>
    <t>1118649671843569666</t>
  </si>
  <si>
    <t>1118650415405568001</t>
  </si>
  <si>
    <t>1118651037773070337</t>
  </si>
  <si>
    <t>1118677863585263616</t>
  </si>
  <si>
    <t>1118924687906672640</t>
  </si>
  <si>
    <t>1118926195645669384</t>
  </si>
  <si>
    <t>1118926530778947586</t>
  </si>
  <si>
    <t>1118927355580485633</t>
  </si>
  <si>
    <t>1118929991289298944</t>
  </si>
  <si>
    <t>1118941101883367425</t>
  </si>
  <si>
    <t>1118941443383529472</t>
  </si>
  <si>
    <t>1118962327909482497</t>
  </si>
  <si>
    <t>1118962627382841344</t>
  </si>
  <si>
    <t>1118963167491653632</t>
  </si>
  <si>
    <t>1118982402972561408</t>
  </si>
  <si>
    <t>1119726596598968321</t>
  </si>
  <si>
    <t>1119727126557745153</t>
  </si>
  <si>
    <t>1119728034884485121</t>
  </si>
  <si>
    <t>1119728663090683904</t>
  </si>
  <si>
    <t>1119729040263393281</t>
  </si>
  <si>
    <t>1119729419847897089</t>
  </si>
  <si>
    <t>1119729781732519937</t>
  </si>
  <si>
    <t>1119730241298206727</t>
  </si>
  <si>
    <t>1119732604238999553</t>
  </si>
  <si>
    <t>1119732999380176897</t>
  </si>
  <si>
    <t>1119733309028876288</t>
  </si>
  <si>
    <t>1119733617364697089</t>
  </si>
  <si>
    <t>1119734018252115973</t>
  </si>
  <si>
    <t>1119734373098708992</t>
  </si>
  <si>
    <t>1119736039063658497</t>
  </si>
  <si>
    <t>1119737344905699328</t>
  </si>
  <si>
    <t>1119738176774578182</t>
  </si>
  <si>
    <t>1120706331164467200</t>
  </si>
  <si>
    <t>1120758935089291264</t>
  </si>
  <si>
    <t>1120803887882153986</t>
  </si>
  <si>
    <t>1120804426376187905</t>
  </si>
  <si>
    <t>1120805125323481089</t>
  </si>
  <si>
    <t>1120808111424585729</t>
  </si>
  <si>
    <t>1120808747394306049</t>
  </si>
  <si>
    <t>1120809998202867713</t>
  </si>
  <si>
    <t>1120815996955131904</t>
  </si>
  <si>
    <t>1120816942099718144</t>
  </si>
  <si>
    <t>1120817852360155138</t>
  </si>
  <si>
    <t>1120818431215980549</t>
  </si>
  <si>
    <t>1120819112433864704</t>
  </si>
  <si>
    <t>1120819691130425348</t>
  </si>
  <si>
    <t>1120820389268029446</t>
  </si>
  <si>
    <t>1120822996090986498</t>
  </si>
  <si>
    <t>1120823749182410752</t>
  </si>
  <si>
    <t>1120824233301561344</t>
  </si>
  <si>
    <t>1120844824683302912</t>
  </si>
  <si>
    <t>1119638689280344064</t>
  </si>
  <si>
    <t>1120722769887547394</t>
  </si>
  <si>
    <t>1120820223714656257</t>
  </si>
  <si>
    <t>1120820827732238336</t>
  </si>
  <si>
    <t>1120822381814194176</t>
  </si>
  <si>
    <t>1120825103766433793</t>
  </si>
  <si>
    <t>1120910810145021952</t>
  </si>
  <si>
    <t>1120927972171579393</t>
  </si>
  <si>
    <t>1120734334296690694</t>
  </si>
  <si>
    <t>1120964835565604864</t>
  </si>
  <si>
    <t>1118063698847903744</t>
  </si>
  <si>
    <t>1118063863080083456</t>
  </si>
  <si>
    <t>1118420733481357312</t>
  </si>
  <si>
    <t>1120620113558896641</t>
  </si>
  <si>
    <t>1120973790517833728</t>
  </si>
  <si>
    <t>1120974944043712513</t>
  </si>
  <si>
    <t>1120975811367055360</t>
  </si>
  <si>
    <t>1120669291429416960</t>
  </si>
  <si>
    <t>1120982435053830144</t>
  </si>
  <si>
    <t>1120985989743353862</t>
  </si>
  <si>
    <t>1120989333354373125</t>
  </si>
  <si>
    <t>1119191409515302912</t>
  </si>
  <si>
    <t>1120997151780352000</t>
  </si>
  <si>
    <t>1120998028893138946</t>
  </si>
  <si>
    <t>1115548326835965952</t>
  </si>
  <si>
    <t>1120999489937002501</t>
  </si>
  <si>
    <t>1121006268771119104</t>
  </si>
  <si>
    <t>1121008277184237568</t>
  </si>
  <si>
    <t>1117767078629597185</t>
  </si>
  <si>
    <t>1120747920955985920</t>
  </si>
  <si>
    <t>1121013467358613505</t>
  </si>
  <si>
    <t>1121034084510240768</t>
  </si>
  <si>
    <t>1118118831971606533</t>
  </si>
  <si>
    <t>1121035039054209025</t>
  </si>
  <si>
    <t>1121042747324940289</t>
  </si>
  <si>
    <t>1121060616318271489</t>
  </si>
  <si>
    <t>1117796929927352328</t>
  </si>
  <si>
    <t>1118154114976890880</t>
  </si>
  <si>
    <t>1118523001790717952</t>
  </si>
  <si>
    <t>1118861394831654912</t>
  </si>
  <si>
    <t>1119248575576379392</t>
  </si>
  <si>
    <t>1120316773167980545</t>
  </si>
  <si>
    <t>1120670247344836608</t>
  </si>
  <si>
    <t>1121073862404399104</t>
  </si>
  <si>
    <t>1118092054847008768</t>
  </si>
  <si>
    <t>1121081885654945792</t>
  </si>
  <si>
    <t>1120974113898676225</t>
  </si>
  <si>
    <t>1121082666051428352</t>
  </si>
  <si>
    <t>1121082813300842496</t>
  </si>
  <si>
    <t>1121086533648261120</t>
  </si>
  <si>
    <t>1121098708056043520</t>
  </si>
  <si>
    <t>1121104814480470016</t>
  </si>
  <si>
    <t>1121106025619312640</t>
  </si>
  <si>
    <t>1121107048060481536</t>
  </si>
  <si>
    <t>1121115225342627840</t>
  </si>
  <si>
    <t>1121115226915532800</t>
  </si>
  <si>
    <t>1121027234293256193</t>
  </si>
  <si>
    <t>1121111857371152386</t>
  </si>
  <si>
    <t>1121126666636595200</t>
  </si>
  <si>
    <t>1118522966067875850</t>
  </si>
  <si>
    <t>1117880455011790851</t>
  </si>
  <si>
    <t>1118200255290519552</t>
  </si>
  <si>
    <t>1120000099369795584</t>
  </si>
  <si>
    <t>1120000112837693441</t>
  </si>
  <si>
    <t>1120000205443747841</t>
  </si>
  <si>
    <t>1120482985994792961</t>
  </si>
  <si>
    <t>1120789412198133760</t>
  </si>
  <si>
    <t>1121186555471781890</t>
  </si>
  <si>
    <t>1117904353401155587</t>
  </si>
  <si>
    <t>1117631560054738944</t>
  </si>
  <si>
    <t>1118190154278109184</t>
  </si>
  <si>
    <t>1117893403495112705</t>
  </si>
  <si>
    <t>1119419781462024192</t>
  </si>
  <si>
    <t/>
  </si>
  <si>
    <t>989392552544686080</t>
  </si>
  <si>
    <t>2439561698</t>
  </si>
  <si>
    <t>26200741</t>
  </si>
  <si>
    <t>822215673812119553</t>
  </si>
  <si>
    <t>233973953</t>
  </si>
  <si>
    <t>2370508874</t>
  </si>
  <si>
    <t>33792634</t>
  </si>
  <si>
    <t>en</t>
  </si>
  <si>
    <t>pt</t>
  </si>
  <si>
    <t>dlvr.it</t>
  </si>
  <si>
    <t>Twitter for iPhone</t>
  </si>
  <si>
    <t>Facebook</t>
  </si>
  <si>
    <t xml:space="preserve">Falcon Social Media Management </t>
  </si>
  <si>
    <t>TweetDeck</t>
  </si>
  <si>
    <t>idibu Adpost</t>
  </si>
  <si>
    <t>Ascendancy IM</t>
  </si>
  <si>
    <t>JobsTweeter</t>
  </si>
  <si>
    <t>SocialOomph</t>
  </si>
  <si>
    <t>Twitter for Android</t>
  </si>
  <si>
    <t>Work For Us</t>
  </si>
  <si>
    <t>Twitter Web Client</t>
  </si>
  <si>
    <t>SocialNewsDesk</t>
  </si>
  <si>
    <t>Hootsuite Inc.</t>
  </si>
  <si>
    <t>Twitter Web App</t>
  </si>
  <si>
    <t>Buffer</t>
  </si>
  <si>
    <t>IFTTT</t>
  </si>
  <si>
    <t>CareerArc 2.0</t>
  </si>
  <si>
    <t>Darsaal</t>
  </si>
  <si>
    <t>Sharpspring</t>
  </si>
  <si>
    <t>North-West Ireland Jobs</t>
  </si>
  <si>
    <t>ZipRecruiter Post Jobs</t>
  </si>
  <si>
    <t>LinkedIn</t>
  </si>
  <si>
    <t>HubSpot</t>
  </si>
  <si>
    <t>WordPress.com</t>
  </si>
  <si>
    <t>SocialPilot.co</t>
  </si>
  <si>
    <t>TorivoJobsRetweetBot</t>
  </si>
  <si>
    <t>Twitter for BlackBerry</t>
  </si>
  <si>
    <t>Jobs4 Posting</t>
  </si>
  <si>
    <t xml:space="preserve">Social Media Publisher App </t>
  </si>
  <si>
    <t>Instagram</t>
  </si>
  <si>
    <t>Sprout Social</t>
  </si>
  <si>
    <t>LaterMedia</t>
  </si>
  <si>
    <t>Retweet</t>
  </si>
  <si>
    <t>-83.353955,32.04683 
-78.499301,32.04683 
-78.499301,35.215449 
-83.353955,35.215449</t>
  </si>
  <si>
    <t>-84.7066533,36.9985974 
-84.559787,36.9985974 
-84.559787,37.1485489 
-84.7066533,37.1485489</t>
  </si>
  <si>
    <t>United States</t>
  </si>
  <si>
    <t>US</t>
  </si>
  <si>
    <t>South Carolina, USA</t>
  </si>
  <si>
    <t>Somerset, KY</t>
  </si>
  <si>
    <t>6057f1e35bcc6c20</t>
  </si>
  <si>
    <t>0c610ec760ff6a57</t>
  </si>
  <si>
    <t>South Carolina</t>
  </si>
  <si>
    <t>Somerset</t>
  </si>
  <si>
    <t>admin</t>
  </si>
  <si>
    <t>city</t>
  </si>
  <si>
    <t>https://api.twitter.com/1.1/geo/id/6057f1e35bcc6c20.json</t>
  </si>
  <si>
    <t>https://api.twitter.com/1.1/geo/id/0c610ec760ff6a57.json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</si>
  <si>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</si>
  <si>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</si>
  <si>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</si>
  <si>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</si>
  <si>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</si>
  <si>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</si>
  <si>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</si>
  <si>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</si>
  <si>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</si>
  <si>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</si>
  <si>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</si>
  <si>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</si>
  <si>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</si>
  <si>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</si>
  <si>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</si>
  <si>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</si>
  <si>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</si>
  <si>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</si>
  <si>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</si>
  <si>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</si>
  <si>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</si>
  <si>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Surrey Jobs</t>
  </si>
  <si>
    <t>ann caswell</t>
  </si>
  <si>
    <t>Lesley jackson</t>
  </si>
  <si>
    <t>Europcar Belgium</t>
  </si>
  <si>
    <t>Fleet Owner</t>
  </si>
  <si>
    <t>Europcar</t>
  </si>
  <si>
    <t>Europcar Ireland</t>
  </si>
  <si>
    <t>Europcar UK</t>
  </si>
  <si>
    <t>Ilford Jobs</t>
  </si>
  <si>
    <t>PersonalisingFreedom</t>
  </si>
  <si>
    <t>Lancashare</t>
  </si>
  <si>
    <t>Europcar Portugal</t>
  </si>
  <si>
    <t>Ralph Moyle Inc.</t>
  </si>
  <si>
    <t>CandidateSource Jobs</t>
  </si>
  <si>
    <t>Express Pros Salem</t>
  </si>
  <si>
    <t>Barking Jobs</t>
  </si>
  <si>
    <t>City of Woodbury MN</t>
  </si>
  <si>
    <t>steptoe &amp; son</t>
  </si>
  <si>
    <t>Scott Rothwell</t>
  </si>
  <si>
    <t>Castleford Jobs</t>
  </si>
  <si>
    <t>Dumfries Jobs</t>
  </si>
  <si>
    <t>Essex Jobs</t>
  </si>
  <si>
    <t>Freight Work</t>
  </si>
  <si>
    <t>Joshua Temple</t>
  </si>
  <si>
    <t>First Cymru Buses</t>
  </si>
  <si>
    <t>alan ridgley</t>
  </si>
  <si>
    <t>Doug Walker</t>
  </si>
  <si>
    <t>Maldon Jobs</t>
  </si>
  <si>
    <t>Lichfield Jobs</t>
  </si>
  <si>
    <t>Jay Jan</t>
  </si>
  <si>
    <t>Greg Flugaur</t>
  </si>
  <si>
    <t>Buckinghamshire Jobs</t>
  </si>
  <si>
    <t>Des Moines Register</t>
  </si>
  <si>
    <t>Matthew Bain</t>
  </si>
  <si>
    <t>Cyclone Insider</t>
  </si>
  <si>
    <t>DM Register Sports</t>
  </si>
  <si>
    <t>Hawk Central</t>
  </si>
  <si>
    <t>IC Press-Citizen</t>
  </si>
  <si>
    <t>All-Iowa Prep Sports</t>
  </si>
  <si>
    <t>Press-Citizen Sports</t>
  </si>
  <si>
    <t>Europcar Dubai</t>
  </si>
  <si>
    <t>SC Chris Hartley</t>
  </si>
  <si>
    <t>North Yorkshire Police</t>
  </si>
  <si>
    <t>NYP - Talent &amp; Resourcing Team</t>
  </si>
  <si>
    <t>St Helens Jobs</t>
  </si>
  <si>
    <t>JCP in West Wales</t>
  </si>
  <si>
    <t>Booker Group PLC</t>
  </si>
  <si>
    <t>FWD</t>
  </si>
  <si>
    <t>Dundee&amp;Angus Chamber</t>
  </si>
  <si>
    <t>Stagecoach East Scot</t>
  </si>
  <si>
    <t>Mayank Sodha</t>
  </si>
  <si>
    <t>Uber India Support</t>
  </si>
  <si>
    <t>Uber India</t>
  </si>
  <si>
    <t>Uber Support</t>
  </si>
  <si>
    <t>Chowkidar _xD83C__xDDEE__xD83C__xDDF3_</t>
  </si>
  <si>
    <t>CN-Jobs</t>
  </si>
  <si>
    <t>Craig Logan</t>
  </si>
  <si>
    <t>M8 Staffing LTD</t>
  </si>
  <si>
    <t>Jobs Barnsley</t>
  </si>
  <si>
    <t>EmploySE1</t>
  </si>
  <si>
    <t>John Logan</t>
  </si>
  <si>
    <t>Aryaa International</t>
  </si>
  <si>
    <t>Paper Transport, Inc</t>
  </si>
  <si>
    <t>Ace Appointments</t>
  </si>
  <si>
    <t>Heritage Will Writers</t>
  </si>
  <si>
    <t>RosedaleFuneralHome</t>
  </si>
  <si>
    <t>Elsie Logan</t>
  </si>
  <si>
    <t>Michael Simon</t>
  </si>
  <si>
    <t>Craig Sandlin</t>
  </si>
  <si>
    <t>Shelle Nicholson</t>
  </si>
  <si>
    <t>TMJ-GRN Recruit Jobs</t>
  </si>
  <si>
    <t>Just Gina</t>
  </si>
  <si>
    <t>The White House</t>
  </si>
  <si>
    <t>WiseEmployment</t>
  </si>
  <si>
    <t>Cruse Norwich</t>
  </si>
  <si>
    <t>Darsaal.com</t>
  </si>
  <si>
    <t>Trucking Jobs</t>
  </si>
  <si>
    <t>Cardifftweeter ™ _xD83C__xDFF4__xDB40__xDC67__xDB40__xDC62__xDB40__xDC77__xDB40__xDC6C__xDB40__xDC73__xDB40__xDC7F_</t>
  </si>
  <si>
    <t>Regis Recruitment Ltd</t>
  </si>
  <si>
    <t>Gwynedd Jobs</t>
  </si>
  <si>
    <t>OPUSGwynedd</t>
  </si>
  <si>
    <t>StagecoachNScot</t>
  </si>
  <si>
    <t>Jade</t>
  </si>
  <si>
    <t>Mid Hants Ltd</t>
  </si>
  <si>
    <t>Orwak Easi</t>
  </si>
  <si>
    <t>North-West Jobs</t>
  </si>
  <si>
    <t>A.D. Transport</t>
  </si>
  <si>
    <t>Driver Jobs</t>
  </si>
  <si>
    <t>Salford Jobs</t>
  </si>
  <si>
    <t>DCC Phil Cain</t>
  </si>
  <si>
    <t>DAA Seattle</t>
  </si>
  <si>
    <t>Daventry Jobs UK</t>
  </si>
  <si>
    <t>Office of NYPFCC</t>
  </si>
  <si>
    <t xml:space="preserve">AM2PM Recruitment </t>
  </si>
  <si>
    <t>_xD83C__xDFF4__xDB40__xDC67__xDB40__xDC62__xDB40__xDC73__xDB40__xDC63__xDB40__xDC74__xDB40__xDC7F_ Shona Mackie _xD83C__xDFF4__xDB40__xDC67__xDB40__xDC62__xDB40__xDC73__xDB40__xDC63__xDB40__xDC74__xDB40__xDC7F_</t>
  </si>
  <si>
    <t>MYM Recruitment</t>
  </si>
  <si>
    <t>Mohd Shahnawaz</t>
  </si>
  <si>
    <t>Career Central</t>
  </si>
  <si>
    <t>Leeds Wood Recycling CIC</t>
  </si>
  <si>
    <t>South Leeds Shares</t>
  </si>
  <si>
    <t>Community Wood Recycling</t>
  </si>
  <si>
    <t>All about Leeds</t>
  </si>
  <si>
    <t>Leeds Freegle</t>
  </si>
  <si>
    <t>Supporting Jobsearch</t>
  </si>
  <si>
    <t>TPI Staffing</t>
  </si>
  <si>
    <t>LeedsKirkgateMarket</t>
  </si>
  <si>
    <t>South Leeds Life</t>
  </si>
  <si>
    <t>Newark Jobs</t>
  </si>
  <si>
    <t>South Leeds Radio</t>
  </si>
  <si>
    <t>ISO</t>
  </si>
  <si>
    <t>Tenstreet</t>
  </si>
  <si>
    <t>Julie Dolan @Rebmark</t>
  </si>
  <si>
    <t>Cory Koslin</t>
  </si>
  <si>
    <t>Rainham Jobs</t>
  </si>
  <si>
    <t>ASPIRE NIGERIAN JOBS</t>
  </si>
  <si>
    <t>Prabhash Kumar</t>
  </si>
  <si>
    <t>Ola</t>
  </si>
  <si>
    <t>Scrapstore Leeds</t>
  </si>
  <si>
    <t>Driver Hire Glasgow</t>
  </si>
  <si>
    <t>Driver Hire Nationwide</t>
  </si>
  <si>
    <t>TCDLeeds</t>
  </si>
  <si>
    <t>Rahila Hussain</t>
  </si>
  <si>
    <t>Peel Solutions</t>
  </si>
  <si>
    <t>DriverHire Liverpool</t>
  </si>
  <si>
    <t>Blueline Group</t>
  </si>
  <si>
    <t>Foley</t>
  </si>
  <si>
    <t>Recruiter Work</t>
  </si>
  <si>
    <t>InterserveLE</t>
  </si>
  <si>
    <t>Stagecoach NEast</t>
  </si>
  <si>
    <t>JF-Recruiting</t>
  </si>
  <si>
    <t>Gray Connolly</t>
  </si>
  <si>
    <t>Liz Remizowski</t>
  </si>
  <si>
    <t>SF Examiner</t>
  </si>
  <si>
    <t>Kelly Dessaint</t>
  </si>
  <si>
    <t>Leon</t>
  </si>
  <si>
    <t>Charlotte H</t>
  </si>
  <si>
    <t>Guidance Services</t>
  </si>
  <si>
    <t>Nick Auston Design</t>
  </si>
  <si>
    <t>SF Taxi Cabs</t>
  </si>
  <si>
    <t>Randall-Reilly</t>
  </si>
  <si>
    <t>Torivo</t>
  </si>
  <si>
    <t>ADC Recruiting LLC</t>
  </si>
  <si>
    <t>Ride Safe World</t>
  </si>
  <si>
    <t>Humberside Jobs</t>
  </si>
  <si>
    <t>Brighton Jobs</t>
  </si>
  <si>
    <t>Recruiter Directory</t>
  </si>
  <si>
    <t>Liverpool Jobs</t>
  </si>
  <si>
    <t>Eugene Jobs</t>
  </si>
  <si>
    <t>JCP in West Yorks</t>
  </si>
  <si>
    <t>WildeChildBrewingCo.</t>
  </si>
  <si>
    <t>#LUFC Beer Lover _xD83D__xDC99__xD83D__xDC9B_</t>
  </si>
  <si>
    <t>Rochester WNY Jobs</t>
  </si>
  <si>
    <t>Bridges To Success</t>
  </si>
  <si>
    <t>AYOTUNDE</t>
  </si>
  <si>
    <t>magodolagos.com</t>
  </si>
  <si>
    <t>Queen of Trolls</t>
  </si>
  <si>
    <t>Kirk matoushek</t>
  </si>
  <si>
    <t>Andrew Ross Sorkin</t>
  </si>
  <si>
    <t>Driver Hire Southend</t>
  </si>
  <si>
    <t>NHS Medway CCG</t>
  </si>
  <si>
    <t>Age UK Medway</t>
  </si>
  <si>
    <t>Emma</t>
  </si>
  <si>
    <t>Connects Lanarkshire</t>
  </si>
  <si>
    <t>Wellingborough Jobs</t>
  </si>
  <si>
    <t>United Kingdom Jobs</t>
  </si>
  <si>
    <t>Total Recruitment Solutions Ltd - TRS</t>
  </si>
  <si>
    <t>Bottom Line Transportation Consultants</t>
  </si>
  <si>
    <t>MichaelKitces</t>
  </si>
  <si>
    <t>BNY Mellon | Pershing</t>
  </si>
  <si>
    <t>Tony Vidler</t>
  </si>
  <si>
    <t>Walsall Jobs</t>
  </si>
  <si>
    <t>Bradford Jobs</t>
  </si>
  <si>
    <t>Lancashire Jobs</t>
  </si>
  <si>
    <t>Wandsworth Jobs</t>
  </si>
  <si>
    <t>West Bromwich Jobs</t>
  </si>
  <si>
    <t>Boasso Global</t>
  </si>
  <si>
    <t>Stuart Kirby</t>
  </si>
  <si>
    <t>Smooth Move Removals</t>
  </si>
  <si>
    <t>Musker McIntyre</t>
  </si>
  <si>
    <t>Peterborough Jobs</t>
  </si>
  <si>
    <t>Andrew</t>
  </si>
  <si>
    <t>Cornerstone</t>
  </si>
  <si>
    <t>Cornerstone North Lanarkshire</t>
  </si>
  <si>
    <t>Barnsley Jobs</t>
  </si>
  <si>
    <t>Rhonda Tinch</t>
  </si>
  <si>
    <t>Jobs4.com</t>
  </si>
  <si>
    <t>Horsford</t>
  </si>
  <si>
    <t>John McDonald</t>
  </si>
  <si>
    <t>John Lewis Partnership Jobs</t>
  </si>
  <si>
    <t>H&amp;G Recruitment</t>
  </si>
  <si>
    <t>Acorn Driving Jobs</t>
  </si>
  <si>
    <t>South West Jobs</t>
  </si>
  <si>
    <t>Amazin Careers</t>
  </si>
  <si>
    <t>Morestaff Ltd</t>
  </si>
  <si>
    <t>TORA Africa</t>
  </si>
  <si>
    <t>Baby girl ✨</t>
  </si>
  <si>
    <t>Auxillis</t>
  </si>
  <si>
    <t>Northampton Jobs</t>
  </si>
  <si>
    <t>JCP In Norfolk</t>
  </si>
  <si>
    <t>Norfolk Jobs</t>
  </si>
  <si>
    <t>Timberwolf</t>
  </si>
  <si>
    <t>Direct Response Employment Services</t>
  </si>
  <si>
    <t>Rosedale Training</t>
  </si>
  <si>
    <t>Jobs Aurora</t>
  </si>
  <si>
    <t>Clwyd Jobs</t>
  </si>
  <si>
    <t>CoreTrans</t>
  </si>
  <si>
    <t>TruckersForum</t>
  </si>
  <si>
    <t>Perfect CDL Job</t>
  </si>
  <si>
    <t>Deborah Clarke</t>
  </si>
  <si>
    <t>Harlow's</t>
  </si>
  <si>
    <t>Burnley Jobs</t>
  </si>
  <si>
    <t>Allentown HR</t>
  </si>
  <si>
    <t>Rozgar.com</t>
  </si>
  <si>
    <t>Rugby Jobs</t>
  </si>
  <si>
    <t>Trabajo Londres</t>
  </si>
  <si>
    <t>Momentum Wines</t>
  </si>
  <si>
    <t>Brian Whitaker</t>
  </si>
  <si>
    <t>Go2Surrey: Jobs - All the latest Jobs, Careers, Employment &amp; Recruitment in Surrey, UK! https://t.co/uTMFfyPAyN</t>
  </si>
  <si>
    <t>mobile pole fittness instructor</t>
  </si>
  <si>
    <t>The official account of Europcar Belgium. We are moving your way to help you get the best from your car rental experience.</t>
  </si>
  <si>
    <t>#Trucking industry news, updates, #diesel fuel economy and prices, #transportation, commercial truck driver jobs and employment.</t>
  </si>
  <si>
    <t>Europcar is a global leader in #VehicleRental with locations in over 140 countries #worldwide. Cars, vans and trucks for leisure and biz! #Mobility #MoveYourWay</t>
  </si>
  <si>
    <t>Our Social Media team are here to help Monday to Friday 8:00am–4:00pm. With locations in Dublin, Cork, Shannon, Kerry, Knock and Limerick</t>
  </si>
  <si>
    <t>Official Europcar UK account. Sharing travel advice, car hire tips and our latest deals! Live Support: 8:30 - 17:30 BST Mon-Fri. Contact https://t.co/tCU5gnELXi</t>
  </si>
  <si>
    <t>Go2Ilford: Jobs - All the latest Jobs, Careers, Employment &amp; Recruitment in Ilford, Essex, UK! https://t.co/uTMFfyPAyN</t>
  </si>
  <si>
    <t>PF CIC is a non profit organisation that focuses on providing information and support services to those in receipt of a care package from local councils</t>
  </si>
  <si>
    <t>Lancashare is here to create a portal for Lancashire businesses to share and support economic prosperity within our County! Join us to promote your business.</t>
  </si>
  <si>
    <t>Bem-vindos ao perfil oficial da Europcar Portugal no Twitter. Encontra aqui todas as informações sobre a comunidade Europcar!</t>
  </si>
  <si>
    <t>MI based trucking &amp; warehousing company. Reputation for providing great customer service, custom warehousing solutions &amp; grocery hauling through the midwest.</t>
  </si>
  <si>
    <t>Working on behalf of recruiters within the UK.                               Tweeting all our latest jobs.</t>
  </si>
  <si>
    <t>Express Employment Professionals is a locally owned and operated Staffing company located in Salem, Oregon. Our purpose is to help people succeed.</t>
  </si>
  <si>
    <t>Go2Barking: Jobs - All the latest Jobs, Careers, Employment &amp; Recruitment in Barking, Essex, UK! https://t.co/uTMFfyPAyN</t>
  </si>
  <si>
    <t>The official Twitter account of the City of Woodbury, Minnesota.
Account may not be monitored 24/7. Please call 911 for an emergency.</t>
  </si>
  <si>
    <t>London Taxi Driver. Arsenal season ticket holder. My retweets are not an endorsement.</t>
  </si>
  <si>
    <t>Member of The Open Source Anti -Corporate Insurgency.</t>
  </si>
  <si>
    <t>Go2Essex: Jobs - All the latest Jobs, Careers, Employment &amp; Recruitment in Essex, UK! https://t.co/uTMFfyPAyN</t>
  </si>
  <si>
    <t>Find freight and shipping jobs at https://t.co/f0rbMWTqo9!</t>
  </si>
  <si>
    <t>Business and Finance Graduate, currently working for First Cymru Buses. One of an army of 17,000 #JourneyMakers across First Bus! Views are my own.</t>
  </si>
  <si>
    <t>Official First Cymru buses Ltd. Twitter account. We love reading your Tweets and are here 7am-7pm Mon-Fri and 9am-5pm on weekends and bank holidays to help.’</t>
  </si>
  <si>
    <t>London Licensed Taxi Driver for 32 years</t>
  </si>
  <si>
    <t>Music and Art, rock soul blues hip hop and jazz, my ears and eyes are open just needs to be good. Cynical on politics and multinationals that rip off the world.</t>
  </si>
  <si>
    <t>Go2Maldon: Jobs - All the latest Jobs, Careers, Employment &amp; Recruitment in Maldon, Essex, UK! https://t.co/uTMFfyPAyN</t>
  </si>
  <si>
    <t>Go2Lichfield: Jobs - All the latest Jobs, Careers, Employment &amp; Recruitment in Lichfield, Staffordshire, UK! https://t.co/uTMFfyPAyN</t>
  </si>
  <si>
    <t>Recruiting Consultant</t>
  </si>
  <si>
    <t>This twitter account is for entertainment purposes only...</t>
  </si>
  <si>
    <t>Godfather of the Smacks</t>
  </si>
  <si>
    <t>Go2Buckinghamshire:Jobs - All the latest Jobs, Careers, Employment &amp; Recruitment in Buckinghamshire, UK!  https://t.co/uTMFfyPAyN</t>
  </si>
  <si>
    <t>The news Iowans have depended upon since 1849. Winner of 17 Pulitzer Prizes. Support local journalism by subscribing at https://t.co/M3wA9tGwwF.</t>
  </si>
  <si>
    <t>I cover recruiting, Iowa/Iowa State athletics and Drake hoops for the @DMRegister, part of the @USATODAY Network | @SDSU grad | Contact: mbain@dmreg.com</t>
  </si>
  <si>
    <t>Iowa State Cyclones coverage from @DMRegister</t>
  </si>
  <si>
    <t>The latest sports news and analysis from the @DMRegister.</t>
  </si>
  <si>
    <t>Your source for University of Iowa Hawkeye sports, powered by @presscitizen and @dmregister.</t>
  </si>
  <si>
    <t>Iowa City's source for the latest local news. Follow @ICPCSports, @GoIowaCity, @PCOpEd and @hawkcentral for more coverage.</t>
  </si>
  <si>
    <t>All-Iowa Prep Sports is the home of Iowa prep sports coverage from the @DMRegister and host of The Des Moines Register Sports Awards.</t>
  </si>
  <si>
    <t>A global leader in car rental, with car hire locations in more than 130 countries. Follow us now to get the latest news on our fleet and exclusive deals.</t>
  </si>
  <si>
    <t>North Yorkshire Police Special Constable
Response driver, PSU level 2, York City FC spotter. Views my own.</t>
  </si>
  <si>
    <t>North Yorkshire Police on Twitter. For more official accounts see https://t.co/uZDbo5xGpz Do not use Twitter to report crime. ☎ 101, or 999 in an emergency.</t>
  </si>
  <si>
    <t>The Recruitment Team providing live updates on the latest career opportunities with @NYorksPolice Here to answer queries &amp; give recruitment advice</t>
  </si>
  <si>
    <t>Sharing jobs, events &amp; essential careers advice for West Wales 8am to 8pm, 7 days a week. Live &amp; social Mon to Fri 9am to 5pm</t>
  </si>
  <si>
    <t>The UK’s largest Cash &amp; Carry.
Winner of Grocer Gold Awards 2017.
Wholesaler of the Year 2017.</t>
  </si>
  <si>
    <t>The Federation of Wholesale Distributors (FWD) represents the UK wholesalers who supply independent shops, restaurants, pubs, foodservice outlets and caterers.</t>
  </si>
  <si>
    <t>Largest business membership group in Dundee &amp; Angus, 750 members employing 50,000 people. A strong voice for business, lively events &amp; business surveys.</t>
  </si>
  <si>
    <t>Official account for Stagecoach East Scotland. We provide service updates &amp; answer queries 7-7, M-F, updates only 9-5 S &amp; S. For more info, see the link below.</t>
  </si>
  <si>
    <t>Bhakt !!!</t>
  </si>
  <si>
    <t>The official customer service Twitter channel for Uber India. We are here 24/7 to help you!</t>
  </si>
  <si>
    <t>Good things happen when people can move, whether across town or towards their dreams. 
Tweet @UberINSupport with questions or comments.</t>
  </si>
  <si>
    <t>Uber's official support handle, here to help!  Lost something? https://t.co/AM0NVlswng</t>
  </si>
  <si>
    <t>Entrepreneur, Traveller, photographer, interested in history, architecture, studying ancient Indian scriptures.. write for https://t.co/0QX0oGw2YG &amp; https://t.co/70OCn9zeJV</t>
  </si>
  <si>
    <t>Recruitment platforms from CN Group. If you're looking to recruit in Cumbria or Tynedale, or looking for a new job, we can help!
Call 01228 612331</t>
  </si>
  <si>
    <t>follow Glasgow Rangers home and away. Snapchat cl19841</t>
  </si>
  <si>
    <t>M8 staffing are an employment agency based in airdrie who specialise in the temporary and permanent recruitment sector. 01236 439424</t>
  </si>
  <si>
    <t>Jobs Barnsley - https://t.co/TWcqGM7Xuu</t>
  </si>
  <si>
    <t>EmploySE1 helps local businesses recruit local, talented people. Its a FREE service for businesses based in #Bankside, #LondonBridge and #Waterloo. #SE1</t>
  </si>
  <si>
    <t>Be happy life goes so quick, just look at my face .</t>
  </si>
  <si>
    <t>Aryaa International is a full cycle Human Resource Consultant Company established since 2012 and has positioned itself as a unique Organisation.</t>
  </si>
  <si>
    <t>It's not just what you do, it's why you do it. Call us at 1-855-784-5627 or visit our website to let us know: What drives you? We'll get you there.</t>
  </si>
  <si>
    <t>Ace Appointments provides the highest calibre of staff to; Commerical, Industrial, Social Care and Education settings.</t>
  </si>
  <si>
    <t>Award winning dedicated Will Writers and Estate Planners covering East Anglia.  Call 01603 894500 to book your free home visit</t>
  </si>
  <si>
    <t>Award-winning family run funeral home who have received national recognition for our caring ethos &amp; community involvement.</t>
  </si>
  <si>
    <t>Smile, Be happy, life's too short</t>
  </si>
  <si>
    <t>Senior Associate Athletics Director for External Relations @HartfordHawks</t>
  </si>
  <si>
    <t>HR Recruiter
North Yorkshire Police</t>
  </si>
  <si>
    <t>Follow this account for geo-targeted Recruiters/Recruiting job tweets in Greenville, SC. Need help? Tweet us at @CareerArc!</t>
  </si>
  <si>
    <t>I'm just here for the politics. #resist  
Michigander.</t>
  </si>
  <si>
    <t>Welcome to @WhiteHouse! Follow for the latest from President @realDonaldTrump and his Administration. Tweets may be archived: https://t.co/IURuMIrzxb</t>
  </si>
  <si>
    <t>1st port of call for new positions in the South West.</t>
  </si>
  <si>
    <t>We provide free bereavement advice and support to adults in #Norwich and the surrounding area. Call us on 01603 219977</t>
  </si>
  <si>
    <t>News | Jobs | Business &amp; Finance | Travel | Mobile | Dictionary | Urdu Columns| Names | Videos https://t.co/7oNldYifKb info@darsaal.com</t>
  </si>
  <si>
    <t>Find trucking and moving jobs at https://t.co/f0rbMWTqo9!</t>
  </si>
  <si>
    <t>Use #Cardiff in your tweets to have them retweeted. *On FB™ &amp; IG™* E-mail: cardifftweeter@hotmail.com (May contain bad language from RT's) Tweets by @mrlewis90</t>
  </si>
  <si>
    <t>We are a Recruitment Agency/Business operating in South Wales and South West in Driving / Education / M&amp;E and Construction Admin &amp; Industrial, Tel : 07771113095</t>
  </si>
  <si>
    <t>Go2Gwynedd: Jobs - All the latest Jobs, Careers, Employment &amp; Recruitment in Gwynedd, Wales, UK! https://t.co/uTMFfyPAyN</t>
  </si>
  <si>
    <t>Helpu pobl dros 25 sydd am cael mynediad i'r gweithle gwirfoddoli neu ddatblygu eu sgiliau. Helping over 25s enter the workplace volunteer or develop skills</t>
  </si>
  <si>
    <t>Follow us for updates across our Bluebird &amp; Highland services 7am-7pm Mon-Fri, 9am-5pm Sat-Sun. We answer travel queries Mon-Thur 9am-5pm &amp; 9am-4.30pm Fri.</t>
  </si>
  <si>
    <t>love forever❤
XXI - III - MMXVI _xD83D__xDC7C__xD83C__xDFFB_</t>
  </si>
  <si>
    <t>Trusted suppliers of bedding sand to dairy farmers and quality aggregates for agricultural, sports, construction, civil and private customers.</t>
  </si>
  <si>
    <t>Supplying high quality Orwak waste-handling systems to support your #recycling and environmental objectives – since 1971. _xD83D__xDDD1_♻️</t>
  </si>
  <si>
    <t>Looking for work in County Donegal, Fermanagh or Tyrone?</t>
  </si>
  <si>
    <t>A multi service transportation company, with decades of expertise in safely moving truckload shipments from short to long haul anywhere in the lower 48 states.</t>
  </si>
  <si>
    <t>Go2Salford: Jobs - All the latest Jobs, Careers, Employment &amp; Recruitment in Salford, Manchester, UK! https://t.co/uTMFfyPAyN</t>
  </si>
  <si>
    <t>Deputy Chief Constable at North Yorkshire Police @NYorksPolice
Pronoun: He/Him</t>
  </si>
  <si>
    <t>We are a wholesale, dealers-only auto auction located in Auburn, Washington. Sale day every Friday at 10:00 AM! http://t.co/zSEcHFuid9</t>
  </si>
  <si>
    <t>Go2Daventry: Jobs - All the latest Jobs, Careers, Employment &amp; Recruitment in Daventry, Northamptonshire, UK! https://t.co/uTMFfyPAyN</t>
  </si>
  <si>
    <t>Welcome to the official Twitter account for the Office of the North Yorkshire Police, Fire &amp; Crime Commissioner.</t>
  </si>
  <si>
    <t>UK recruiter est Jan 2003 - 22 Locations, Birmingham, Manchester, Burton, Liverpool, Redditch, Warrington, Dudley &amp; Glasgow - Temp &amp; Perm staffing solutions.</t>
  </si>
  <si>
    <t>A mum from North East Scotland who stays and works on farm</t>
  </si>
  <si>
    <t>Formerly known as Network Recruitment, MYM is a market leading recruitment agency. #MakeYourMove #donegal #magherafelt #northernireland #jobs #career</t>
  </si>
  <si>
    <t>This is Official Twitter Account for Mohammad Shahnawaz</t>
  </si>
  <si>
    <t>Designers and manufacturers of fine bespoke furniture and architectural interiors</t>
  </si>
  <si>
    <t>Social enterprise. Diverting wood waste from landfill. Offering affordable timber to the public and much more. Unit 6, 24 Croydon street, Holbeck, LS11</t>
  </si>
  <si>
    <t>South Leeds Shares is an organisational timebank which supports joined up working and capacity building with a particular focus on mental health and wellbeing</t>
  </si>
  <si>
    <t>Community Wood Recycling: setting up and developing a network of social enterprises that reduce waste, save resources and create work</t>
  </si>
  <si>
    <t>Proud to be from Leeds, W.Yorks. All views my own. Please tag all post you would like to be shared.</t>
  </si>
  <si>
    <t>Don't throw it away, give it away with Freegle! If you live in the Leeds area, please OFFER your reusable items to other group members.</t>
  </si>
  <si>
    <t>Jobseeking? Follow for vacancies, training, recruitment events and apprenticeships around Leeds, West Yorkshire. Plus jobseeking tips. Leeds City Council.</t>
  </si>
  <si>
    <t>Official Twitter account of TPI Staffing Inc, Top Texas Staffing Company. 
Matching Texas' best employees with Texas' TOP employers.</t>
  </si>
  <si>
    <t>Community news service for Beeston, Belle Isle, Cottingley, Holbeck, Hunslet, Middleton and Stourton</t>
  </si>
  <si>
    <t>Go2Newark: Jobs - All the latest Jobs, Careers, Employment &amp; Recruitment in Newark, Nottinghamshire, UK! https://t.co/uTMFfyPAyN</t>
  </si>
  <si>
    <t>We’re a radio station for and by the vibrant community of South Leeds. Our music, topical discussion and arts programming is online and in podcast form</t>
  </si>
  <si>
    <t>ISO, a @Verisk business, is a leading provider of advanced tools, #data and #analytics for the property/casualty #insurance industry #insurtech #innovation</t>
  </si>
  <si>
    <t>Our recruiting, safety and HR solutions help you hire and retain better employees faster than ever before.</t>
  </si>
  <si>
    <t>Making sense of background screening for transportation and other verticals. Tweets are my own. Retweets welcome! iiX is a @Verisk business.</t>
  </si>
  <si>
    <t>Go2Rainham: Jobs - All the latest Jobs, Careers, Employment &amp; Recruitment in Rainham, Kent, UK! https://t.co/uTMFfz7bql</t>
  </si>
  <si>
    <t>Welcome To Aspire Nigerian Job Links, Stay Tune for Your Current Job Updates and Be Inspired
We are dedicated to bringing to you all current Job Updates. Follow</t>
  </si>
  <si>
    <t>Assistant Professor, Researcher (Mechanical / Materials Engg)</t>
  </si>
  <si>
    <t>Getting people where they need to be since 2011. Book from the Ola app, or website https://t.co/xknoB2bAYP For support, reach out to @Ola_Supports</t>
  </si>
  <si>
    <t>SCRAP Centre of Creative Reuse, Play and Learning</t>
  </si>
  <si>
    <t>the no 1 in Glasgow since 1994.If its on wheels we can help get it from A to B.</t>
  </si>
  <si>
    <t>A leading specialist recruiter - providing staff to the transport &amp; logistics sector. Also @DHFranchising, @DH_Training, @DriverHireJobs &amp; @dhLicenceCheck</t>
  </si>
  <si>
    <t>The Christmas Dinner - a #charity run by #volunteers - Leeds branch... Making Christmas Day special for #careleavers! To join in email us at: TCDLeeds@gmail.com</t>
  </si>
  <si>
    <t>Winner: ITV1 Food Glorious Food. Charity @TCDLeeds. Teacher. Passions food, education,walking, health. Currently writing.views r my own</t>
  </si>
  <si>
    <t>Providing Training &amp; Recruitment solutions for the Law Enforcement &amp; Health and Social sectors #PoliceJobs #SocialCareJobs Likes &amp; Retweets are not endorsements</t>
  </si>
  <si>
    <t>The UK's largest specialist transport and logistics recruitment company. We offer temporary and permanent driving jobs. Call us on 0151 556 7101!</t>
  </si>
  <si>
    <t>The North East's largest taxi service. Download RIIDE, the new national taxi booking app: https://t.co/GJcvsPF3eQ
Use it in the NE and all over the UK &amp; Ireland</t>
  </si>
  <si>
    <t>For over two decades, Foley has been a leading provider of compliance, financial and insurance services for the transportation and employment industries.</t>
  </si>
  <si>
    <t>Find recruiter and human resource jobs at https://t.co/f0rbMXb1fH!</t>
  </si>
  <si>
    <t>A UK leading employment and training provider.
_xD83C__xDFC6_ AAC Award Winner for Education &amp; Childcare Apprenticeship provider of the year 2019</t>
  </si>
  <si>
    <t>Stagecoach North East. Providing service updates direct from Operations (Ops) Mon-Fri 7-7, Sat-Sun 9-5 and we’ll answer your queries Mon-Fri 9-5.</t>
  </si>
  <si>
    <t>Leading Superyacht recruitment portal.</t>
  </si>
  <si>
    <t>Husbandist|Strategist|Militarist|Realist|Papist|Jurist|Constitutionalist~Souths/Richmond/ISTJ/Car guy~Basset Hound owner~Proverbs 27:17~All RTs are sardonic</t>
  </si>
  <si>
    <t>Slavic Yankee. Curious by nature. Semi-retired professional musician. Clever girl. INTJ.</t>
  </si>
  <si>
    <t>Local, breaking news from San Francisco since 1865 | Subscribe: https://t.co/V3Su7iSSlX | Mobile app: https://t.co/Sad0cG8tpg</t>
  </si>
  <si>
    <t>S.F. Examiner columnist, author, zine maker, LA native exiled in Oakland, proud papa, aspiring luddite.</t>
  </si>
  <si>
    <t>Latest Uber, Lyft, TNC and 'sharing economy' news in Cali, US and worldwide.</t>
  </si>
  <si>
    <t>@darlingtonfe Guidance Services Team. 
Follow us for Careers Information Advice and Guidance tweets.</t>
  </si>
  <si>
    <t>3rd generation of Interior Renovation &amp; Design. Company founded in 1971 London. Yacht &amp; Home</t>
  </si>
  <si>
    <t>San Francisco Taxicab Information and points of view for a modern and progressive worldwide taxi industry...and more</t>
  </si>
  <si>
    <t>#Data insights, #marketing tips, and industry news for the #trucking and #construction industries and #driverrecruiting.</t>
  </si>
  <si>
    <t>Torivo is an exciting new online resource, designed to bring together members of the creative community to find new job opportunities and collaborations.</t>
  </si>
  <si>
    <t>We match the right #CDL #Drivers with the right companies!  #autismawareness  #trucking #CDLJOBS #jobs</t>
  </si>
  <si>
    <t>https://t.co/gxBs33V1mZ
 #501c3nonprofit
https://t.co/Sy6ogqsD1a 
Moving The Transportation Industry Forward, Without Leaving Accountability &amp; Safety Behind</t>
  </si>
  <si>
    <t>Go2Humberside: Jobs - All the latest Jobs, Careers, Employment &amp; Recruitment in Humberside, UK! https://t.co/uTMFfyPAyN</t>
  </si>
  <si>
    <t>Brighton Jobs is the Twitter page for the latest job vacancies in Brighton area of East Sussex.</t>
  </si>
  <si>
    <t>Find recruiters, employment contractors and staffing agencies using our nationwide directory. #Recruit #Job #Career #Work #Employment</t>
  </si>
  <si>
    <t>Go2Liverpool: Jobs - All the latest Jobs, Careers, Employment &amp; recruitment in Liverpool &amp; Merseyside, UK! https://t.co/uTMFfyPAyN</t>
  </si>
  <si>
    <t>Find the perfect job in Eugene, Oregon at Jobs Central</t>
  </si>
  <si>
    <t>Sharing jobs, events &amp; essential careers advice for West Yorkshire 8am to 8pm, 7 days a week. Live &amp; social Mon to Fri 9am to 5pm.</t>
  </si>
  <si>
    <t>An unruly beast' ...
Multi-award winning microbrewery pushing out big and bold beers. Tel: 0113 2446549 / 07908 419028 or e-mail:
sales@wildechildbrewing.co.uk</t>
  </si>
  <si>
    <t>Beer and #lufc .... That is all...</t>
  </si>
  <si>
    <t>Local job site and newspaper featuring current job postings, career fairs, open interviews, and more in Rochester and Central NY. Visit https://t.co/fbQNX7i0PS.</t>
  </si>
  <si>
    <t>Bridges to Success provides individuals with a community partner to help them reach their goals towards self-sufficiency. Participants are selected at random.</t>
  </si>
  <si>
    <t>http://t.co/bLFZxvz7Va is the first online community directory in Nigeria. it is an online directory for Magodo(Lagos) and environs. http://t.co/QFPT2GUGza</t>
  </si>
  <si>
    <t>57 year old married male 3 children. proprietor of the Fell Inn Simpson Pa</t>
  </si>
  <si>
    <t>@NYTimes Columnist/Editor &amp; @SquawkCNBC Co-Anchor. Author, Too Big To Fail. Founder, @DealBook. Co-Creator, BILLIONS @Showtime. Co-Chair @NYPL's BLC. Proud Dad.</t>
  </si>
  <si>
    <t>Welcome! We are part of a nationwide network that specialises in providing recruitment services to the transport &amp; logistics sector covering the SS postcodes.</t>
  </si>
  <si>
    <t>We are a group of GPs, other healthcare professionals and experienced commissioners who, with your help, are working to make Medway a healthier place to live.</t>
  </si>
  <si>
    <t>Age UK Medway is a local charity working in the community to support older people in Medway, their families and carers.</t>
  </si>
  <si>
    <t>Providing activities across North Lanarkshire.</t>
  </si>
  <si>
    <t>Go2Wellingborough: Jobs - All the latest Jobs, Careers, Employment &amp; Recruitment in Wellingborough, UK! https://t.co/uTMFfyPAyN</t>
  </si>
  <si>
    <t>The latest Vacancies Daily per Hour in your Area!.
*** FREE ***</t>
  </si>
  <si>
    <t>Providing a nationwide recruitment solution across all industries, spanning junior to senior and temporary to permanent positions.
Call now on 0151 319 2188.</t>
  </si>
  <si>
    <t>"We Specialize In Trucking Safety and Compliance With Federal Regulations. Also offering Driver Placement. We Are Your Preferred Transportation Consultants.</t>
  </si>
  <si>
    <t>One nerd’s perspective on the financial planning world… CFP, #LifelongLearner, Entrepreneur-In-Denial, Advisor #FinTech, &amp; publisher of the Nerd’s Eye View blog</t>
  </si>
  <si>
    <t>Official handle of BNY Mellon's Pershing, a leading global provider of financial solutions. Follow us for thought leadership, news and events.</t>
  </si>
  <si>
    <t>Getting customers to CHOOSE YOU is my gig. Addicted to family, fun, coffee, wine, &amp; laughter - &amp; Building Better Businesses. Carpe Vinum! #valueofadvice #USP</t>
  </si>
  <si>
    <t>Go2Walsall:Jobs - All the latest Jobs, Careers, Employment &amp; Recruitment in Walsall, UK! https://t.co/uTMFfyPAyN</t>
  </si>
  <si>
    <t>Go2Bradford: Jobs - All the latest Jobs, Careers, Employment &amp; Recruitment in Bradford, Yorkshire, UK! https://t.co/uTMFfyPAyN</t>
  </si>
  <si>
    <t>Go2Lancashire: Jobs - All the latest Jobs, Careers, Employment &amp; Recruitment in Lancashire, UK! https://t.co/uTMFfyPAyN</t>
  </si>
  <si>
    <t>Go2Wandsworth: Jobs - All the latest Jobs, Careers, Employment &amp; Recruitment in Wandsworth, London, UK! https://t.co/uTMFfyPAyN</t>
  </si>
  <si>
    <t>Go2WestBromwich:Jobs - All the latest Jobs, Careers, Employment &amp; Recruitment in West Bromwich, UK!  https://t.co/uTMFfyPAyN</t>
  </si>
  <si>
    <t>The World's Standard In Iso Tank Care</t>
  </si>
  <si>
    <t>A dynamic independent Removals &amp; Man With Van Service based in Norwich.
07928 663696/01603 409079
smooth-move-removals@outlook.com</t>
  </si>
  <si>
    <t>Results-driven, proudly independent and rapidly expanding Estate Agency with seven offices throughout Norfolk &amp; Suffolk</t>
  </si>
  <si>
    <t>Go2Peterborough:Jobs - All the latest Jobs, Careers, Employment &amp; Recruitment in Peterborough, UK!  https://t.co/uTMFfyPAyN</t>
  </si>
  <si>
    <t>three wee cats! Branch Leader @CornerstoneScot  North Lanarkshire -community support -views are my own</t>
  </si>
  <si>
    <t>We are a Scottish charity and provider of social care services to over 3,000 adults, children and young people with disabilities and other support needs.</t>
  </si>
  <si>
    <t>Cornerstone North Lanarkshire-Supported Living and Community Support</t>
  </si>
  <si>
    <t>Go2Barnsley: Jobs - All the latest Jobs, Careers, Employment &amp; Recruitment in Barnsley, Yorkshire, UK! https://t.co/uTMFfyPAyN</t>
  </si>
  <si>
    <t>I have been a recruiter with my own business for the past 9 years.  I am an honest recruiter who truly enjoys helping my drivers find employment</t>
  </si>
  <si>
    <t>Thousands of jobs from thousands of employers on https://t.co/jQuiA5aW2a. Follow us to get the latest jobs straight to your Twitter feed!</t>
  </si>
  <si>
    <t>Horsford is a leading installer of bespoke home improvement products, specialising in premium conservatories, orangeries, windows &amp; doors.</t>
  </si>
  <si>
    <t>Apolitical. Technologist - Interested in Tomorrow's Technology Today supporting social equality, mobility and fairness ... Per Aspera Ad Astra</t>
  </si>
  <si>
    <t>Find out about careers at the John Lewis Partnership.
When you’re part of it, you put your heart into it. Because for us, it’s personal #WeArePartners</t>
  </si>
  <si>
    <t>H&amp;G Recruitment Solutions - Logistics, Resourcing &amp; Training Solutions | Driver Recruitment &amp; warehouse. Permanent and contract HGV, LGV Class1 and 2 jobs.</t>
  </si>
  <si>
    <t>The specialist driving division of Acorn Recruitment - offering a range of driving jobs UK-wide.</t>
  </si>
  <si>
    <t>Your leading local recruitment agency for Cornwall, Somerset &amp; Devon - offering permanent &amp; temporary work opportunities.</t>
  </si>
  <si>
    <t>Influencing _xD83C__xDDF3__xD83C__xDDEC_ Youths by posting Job Vacancies; Rewriting CV’s; Offer Career Advice; LinkedIn Optimization &amp; Interview Recommendation</t>
  </si>
  <si>
    <t>Morestaff is an independent recruitment agency based in Dunstable. We Specialise in Logistics, Driving, Warehouse, Retail Merchandising, Sales and Marketing.</t>
  </si>
  <si>
    <t>Get Trained, Tested, Verified, Security Checked drivers for ALL kinds of vehicles across West Africa.
click: https://t.co/LFPM4J4Z11</t>
  </si>
  <si>
    <t>Positive energy only _xD83D__xDCAF_</t>
  </si>
  <si>
    <t>Part of @Reddeplc 
Auxillis are the market leader in accident management services established in 1992 with 25yrs of expertise in hire and repair services</t>
  </si>
  <si>
    <t>Go2Northampton: Jobs - All the latest Jobs, Careers, Employment &amp; Recruitment in Northampton, UK! https://t.co/uTMFfyPAyN</t>
  </si>
  <si>
    <t>Sharing jobs, events &amp; essential career advice for Norwich, Kings Lynn and Great Yarmouth 8am to 8pm 7 days a week. Live &amp; social Mon-Fri 9am to 5pm</t>
  </si>
  <si>
    <t>Go2Norfolk: Jobs - All the latest Jobs, Careers, Employment &amp; Recruitment in Norfolk, UK! https://t.co/uTMFfyPAyN</t>
  </si>
  <si>
    <t>Timberwolf specialises in the manufacture of professional wood chippers and shredders, designed and built in the UK. #Timberwolf #MyTimberwolf</t>
  </si>
  <si>
    <t>Recruitment Agency in Trowbridge, Wiltshire. Supplying in the Industrial, Commercial, Driving and Catering &amp; Hospitality sectors.</t>
  </si>
  <si>
    <t>We offer training in Mental Health First Aid, Suicide Bereavement Support, Supporting Bereaved Children in School &amp; adults at Work &amp; Funeral Director Diplomas.</t>
  </si>
  <si>
    <t>Jobs Aurora - https://t.co/zJvFEIQTbO</t>
  </si>
  <si>
    <t>Go2Clwyd: Jobs - All the latest Jobs, Careers, Employment &amp; Recruitment in Clwyd, UK. https://t.co/uTMFfyPAyN</t>
  </si>
  <si>
    <t>Regional trucking company based out of Somerset, KY. Competitive new pay package &amp; excellent benefits. Call today 1-800-422-4799</t>
  </si>
  <si>
    <t>Long time truck driver with the desire to properly educate new drivers about the industry.</t>
  </si>
  <si>
    <t>Transportation Job Board</t>
  </si>
  <si>
    <t>School Transportation, Luxury Travel &amp; Tour Motorcoach, Bus Sales, Truck Center, Parts &amp; Service
Locations: North Dakota, South Dakota, Montana, Idaho, Wash. _xD83D__xDE8C_</t>
  </si>
  <si>
    <t>Go2Burnley: Jobs - All the latest Jobs, Careers, Employment &amp; Recruitment in Burnley, Lancashire, UK! https://t.co/uTMFfyPAyN</t>
  </si>
  <si>
    <t>Follow this account for geo-targeted Human Resources job tweets in Allentown, PA. Need help? Tweet us at @CareerArc!</t>
  </si>
  <si>
    <t>Rozgar is the World's Largest growing Employment Exchange focusing on Employment, Assessment, Contracting, Hiring &amp; Consulting Ecosystem worldwide.</t>
  </si>
  <si>
    <t>Go2Rugby: Jobs - All the latest Jobs, Careers, Employment &amp; Recruitment in Rugby, Warwickshire, UK! https://t.co/uTMFfyPAyN</t>
  </si>
  <si>
    <t>Trabajo en Londres Inglaterra UK. Empleos cada 5 minutos para Españoles y Latinos. London Jobs. https://t.co/yOaQMe39Sl</t>
  </si>
  <si>
    <t>Retail and Wholesale Wine Merchants</t>
  </si>
  <si>
    <t>Surrey, UK</t>
  </si>
  <si>
    <t>Newcastle Upon Tyne, England</t>
  </si>
  <si>
    <t>Belgium</t>
  </si>
  <si>
    <t>Ireland</t>
  </si>
  <si>
    <t>UK</t>
  </si>
  <si>
    <t>Ilford, Essex, UK</t>
  </si>
  <si>
    <t>Blackburn, England</t>
  </si>
  <si>
    <t>Lancashire</t>
  </si>
  <si>
    <t>Portugal</t>
  </si>
  <si>
    <t>Mattawan, MI</t>
  </si>
  <si>
    <t>Salem, Oregon</t>
  </si>
  <si>
    <t>Barking, Essex, UK</t>
  </si>
  <si>
    <t>Woodbury, Minnesota USA</t>
  </si>
  <si>
    <t>England, United Kingdom</t>
  </si>
  <si>
    <t>lost but there's a beach.</t>
  </si>
  <si>
    <t>Essex, UK</t>
  </si>
  <si>
    <t>Swansea, Wales</t>
  </si>
  <si>
    <t>Swansea</t>
  </si>
  <si>
    <t>Islington, London</t>
  </si>
  <si>
    <t>Maldon, Essex, UK</t>
  </si>
  <si>
    <t>Lichfield, Staffordshire, UK</t>
  </si>
  <si>
    <t>USA</t>
  </si>
  <si>
    <t>Everywhere that isn't anywhere but Southwest...</t>
  </si>
  <si>
    <t>Gopher by the Grace of God</t>
  </si>
  <si>
    <t>Buckinghamshire, UK</t>
  </si>
  <si>
    <t>Des Moines, Iowa, USA</t>
  </si>
  <si>
    <t>Des Moines, IA</t>
  </si>
  <si>
    <t>Des Moines &amp; Ames, Iowa</t>
  </si>
  <si>
    <t>Des Moines, Iowa</t>
  </si>
  <si>
    <t>Iowa City, Iowa</t>
  </si>
  <si>
    <t>Dubai, UAE</t>
  </si>
  <si>
    <t>North Yorkshire</t>
  </si>
  <si>
    <t>Police HQ, Northallerton</t>
  </si>
  <si>
    <t>Wales, United Kingdom</t>
  </si>
  <si>
    <t>Dundee &amp; Angus</t>
  </si>
  <si>
    <t>East Scotland</t>
  </si>
  <si>
    <t>Mumbai, India</t>
  </si>
  <si>
    <t>India</t>
  </si>
  <si>
    <t>Global</t>
  </si>
  <si>
    <t>Mumbai, Maharashtra</t>
  </si>
  <si>
    <t>Newspaper House, Carlisle</t>
  </si>
  <si>
    <t>Coatbridge/airdrie</t>
  </si>
  <si>
    <t>Airdrie, Scotland</t>
  </si>
  <si>
    <t>Barnsley</t>
  </si>
  <si>
    <t>London SE1</t>
  </si>
  <si>
    <t>Airdrie</t>
  </si>
  <si>
    <t>Navi Mumbai</t>
  </si>
  <si>
    <t>De Pere, WI</t>
  </si>
  <si>
    <t xml:space="preserve">Leicester </t>
  </si>
  <si>
    <t>Norwich Norfolk</t>
  </si>
  <si>
    <t>South Norfolk, North Suffolk</t>
  </si>
  <si>
    <t>West Hartford, CT</t>
  </si>
  <si>
    <t>Greenville, SC</t>
  </si>
  <si>
    <t>The Cabin</t>
  </si>
  <si>
    <t>Washington, D.C.</t>
  </si>
  <si>
    <t>Swindon, England</t>
  </si>
  <si>
    <t>Norwich, Norfolk</t>
  </si>
  <si>
    <t>Pakistan</t>
  </si>
  <si>
    <t>Cardiff, Wales</t>
  </si>
  <si>
    <t>Gwynedd, Wales, UK</t>
  </si>
  <si>
    <t>Gwynedd</t>
  </si>
  <si>
    <t>North Scotland</t>
  </si>
  <si>
    <t>Aberdeen</t>
  </si>
  <si>
    <t>South Warnborough, England</t>
  </si>
  <si>
    <t>York, England</t>
  </si>
  <si>
    <t>Canton, Michigan</t>
  </si>
  <si>
    <t>Salford, Manchester, UK</t>
  </si>
  <si>
    <t>Auburn, WA</t>
  </si>
  <si>
    <t>Daventry, Northamptonshire</t>
  </si>
  <si>
    <t>HQ Birmingham</t>
  </si>
  <si>
    <t>Huntly, Scotland</t>
  </si>
  <si>
    <t xml:space="preserve">#donegal #derry #magherafelt </t>
  </si>
  <si>
    <t>Uttar Pradesh, India</t>
  </si>
  <si>
    <t>Rugby</t>
  </si>
  <si>
    <t>Leeds, England</t>
  </si>
  <si>
    <t>South Leeds, West Yorkshire</t>
  </si>
  <si>
    <t>Brighton</t>
  </si>
  <si>
    <t>Leeds</t>
  </si>
  <si>
    <t>Texas</t>
  </si>
  <si>
    <t>Leeds UK</t>
  </si>
  <si>
    <t>Leeds, West Yorkshire</t>
  </si>
  <si>
    <t>Newark, Nottinghamshire, UK</t>
  </si>
  <si>
    <t>Tulsa, OK</t>
  </si>
  <si>
    <t>Sheffield, England</t>
  </si>
  <si>
    <t>Music City | Bryan, TX</t>
  </si>
  <si>
    <t>Rainham, Kent, UK</t>
  </si>
  <si>
    <t>Lagos, Nigeria</t>
  </si>
  <si>
    <t>New Delhi, India</t>
  </si>
  <si>
    <t>Glasgow</t>
  </si>
  <si>
    <t>Bradford, West Yorkshire. UK</t>
  </si>
  <si>
    <t>Where I need to be</t>
  </si>
  <si>
    <t>United Kingdom</t>
  </si>
  <si>
    <t>Liverpool</t>
  </si>
  <si>
    <t>North East</t>
  </si>
  <si>
    <t>Connecticut</t>
  </si>
  <si>
    <t>Sydney, Australia</t>
  </si>
  <si>
    <t>Cincinnati</t>
  </si>
  <si>
    <t>San Francisco, CA</t>
  </si>
  <si>
    <t>Bay Area</t>
  </si>
  <si>
    <t>LA</t>
  </si>
  <si>
    <t>Darlington College</t>
  </si>
  <si>
    <t>London, England</t>
  </si>
  <si>
    <t>Tuscaloosa, Al</t>
  </si>
  <si>
    <t>Pensacola, FL</t>
  </si>
  <si>
    <t>World Wide</t>
  </si>
  <si>
    <t>Humberside, UK</t>
  </si>
  <si>
    <t>Brighton, England</t>
  </si>
  <si>
    <t>Liverpool, Merseyside, UK</t>
  </si>
  <si>
    <t>West Yorkshire</t>
  </si>
  <si>
    <t>Armley, Leeds</t>
  </si>
  <si>
    <t>Rochester, New York</t>
  </si>
  <si>
    <t>400 West Ave Rochester NY</t>
  </si>
  <si>
    <t>DIASPORA</t>
  </si>
  <si>
    <t>Simpson Pa</t>
  </si>
  <si>
    <t>New York, New York</t>
  </si>
  <si>
    <t>Basildon, East</t>
  </si>
  <si>
    <t>Medway</t>
  </si>
  <si>
    <t>Scotland</t>
  </si>
  <si>
    <t>North Lanarkshire</t>
  </si>
  <si>
    <t>Wellingborough, UK</t>
  </si>
  <si>
    <t>Verenigd Koninkrijk</t>
  </si>
  <si>
    <t>North West, England</t>
  </si>
  <si>
    <t>New Zealand</t>
  </si>
  <si>
    <t>Walsall, UK</t>
  </si>
  <si>
    <t>Bradford, Yorkshire, UK</t>
  </si>
  <si>
    <t>Lancashire, UK</t>
  </si>
  <si>
    <t>Wandsworth, London, UK</t>
  </si>
  <si>
    <t>West Bromwich, UK</t>
  </si>
  <si>
    <t>Chalmette, LA</t>
  </si>
  <si>
    <t>Norwich</t>
  </si>
  <si>
    <t>East, England</t>
  </si>
  <si>
    <t>East Anglia</t>
  </si>
  <si>
    <t>Peterborough, UK</t>
  </si>
  <si>
    <t>Barnsley, Yorkshire, UK</t>
  </si>
  <si>
    <t>Norwich, Norfolk, UK</t>
  </si>
  <si>
    <t>Planet Earth, Orion Arm, Milky Way</t>
  </si>
  <si>
    <t>North | Midlands | South - UK</t>
  </si>
  <si>
    <t>UK-wide</t>
  </si>
  <si>
    <t>South West &amp; UK-wide</t>
  </si>
  <si>
    <t>Dunstable, South East</t>
  </si>
  <si>
    <t>Africa</t>
  </si>
  <si>
    <t>Improving Myself</t>
  </si>
  <si>
    <t>Nationwide, UK</t>
  </si>
  <si>
    <t>Northampton, UK</t>
  </si>
  <si>
    <t>Norfolk UK</t>
  </si>
  <si>
    <t>Norfolk, UK</t>
  </si>
  <si>
    <t>Suffolk</t>
  </si>
  <si>
    <t>Trowbr</t>
  </si>
  <si>
    <t>Norfolk/Suffolk</t>
  </si>
  <si>
    <t>Aurora</t>
  </si>
  <si>
    <t>Clwyd, North Wales, UK</t>
  </si>
  <si>
    <t>Northwest Arkansas</t>
  </si>
  <si>
    <t>Denver, CO</t>
  </si>
  <si>
    <t>Bismarck, ND</t>
  </si>
  <si>
    <t>Burnley, Lancashire, UK</t>
  </si>
  <si>
    <t>Allentown, PA</t>
  </si>
  <si>
    <t>Noida, Uttar Pradesh</t>
  </si>
  <si>
    <t>Rugby, Warwickshire, UK</t>
  </si>
  <si>
    <t>London UK Londres Reino Unido</t>
  </si>
  <si>
    <t>Oswestry, Shropshire</t>
  </si>
  <si>
    <t>https://t.co/uTMFfyPAyN</t>
  </si>
  <si>
    <t>http://t.co/hdYMGo87pt</t>
  </si>
  <si>
    <t>http://t.co/6An3l8r2Rw</t>
  </si>
  <si>
    <t>http://t.co/hW5SNRYpWF</t>
  </si>
  <si>
    <t>http://t.co/soOcx9bVpS</t>
  </si>
  <si>
    <t>https://t.co/PdoCN9ReRM</t>
  </si>
  <si>
    <t>http://t.co/dEKS6MtfjT</t>
  </si>
  <si>
    <t>https://t.co/xcfHY5etPO</t>
  </si>
  <si>
    <t>https://t.co/qPvZlstKFm</t>
  </si>
  <si>
    <t>http://t.co/IfTshhSMMJ</t>
  </si>
  <si>
    <t>http://t.co/1lsxpbSjrc</t>
  </si>
  <si>
    <t>http://t.co/UnauCZvpsY</t>
  </si>
  <si>
    <t>https://t.co/M8UmqDXFU2</t>
  </si>
  <si>
    <t>https://t.co/gIoT8Fq19X</t>
  </si>
  <si>
    <t>https://t.co/1PHPtlk3NU</t>
  </si>
  <si>
    <t>https://t.co/Fi6HELX4MQ</t>
  </si>
  <si>
    <t>https://t.co/pVyYSnWIrK</t>
  </si>
  <si>
    <t>https://t.co/JelRNG1k3O</t>
  </si>
  <si>
    <t>https://t.co/4abw7ozbH4</t>
  </si>
  <si>
    <t>https://t.co/l1zKlTUG8R</t>
  </si>
  <si>
    <t>https://t.co/WMYLT9JyG1</t>
  </si>
  <si>
    <t>http://t.co/hY2BQ8QBDm</t>
  </si>
  <si>
    <t>http://t.co/cgjc5c8PAi</t>
  </si>
  <si>
    <t>http://t.co/QknR3bbZQt</t>
  </si>
  <si>
    <t>http://t.co/UoqipgVh8q</t>
  </si>
  <si>
    <t>https://t.co/akbD1IgRt3</t>
  </si>
  <si>
    <t>https://t.co/O01cJfrqET</t>
  </si>
  <si>
    <t>https://t.co/38XRTBQ0Bx</t>
  </si>
  <si>
    <t>https://t.co/rDqLy0A3eO</t>
  </si>
  <si>
    <t>https://t.co/XO7KAdwuhm</t>
  </si>
  <si>
    <t>https://t.co/jeWqziz2TC</t>
  </si>
  <si>
    <t>http://t.co/n2wAmFy5Va</t>
  </si>
  <si>
    <t>http://t.co/v7NfXXSZ70</t>
  </si>
  <si>
    <t>https://t.co/zx0znQVC3N</t>
  </si>
  <si>
    <t>https://t.co/WPG2ItOsvD</t>
  </si>
  <si>
    <t>https://t.co/6M7YvfuBoc</t>
  </si>
  <si>
    <t>https://t.co/RujxOqrtPD</t>
  </si>
  <si>
    <t>http://t.co/6M7YvfMcMM</t>
  </si>
  <si>
    <t>https://t.co/LqAHmtqZfl</t>
  </si>
  <si>
    <t>https://t.co/OlxVDpelFb</t>
  </si>
  <si>
    <t>https://t.co/uG01IsFO9m</t>
  </si>
  <si>
    <t>https://t.co/TWcqGM7Xuu</t>
  </si>
  <si>
    <t>https://t.co/wECbEO1ctJ</t>
  </si>
  <si>
    <t>https://t.co/aIOFDUigkx</t>
  </si>
  <si>
    <t>http://t.co/ereVa12Ds0</t>
  </si>
  <si>
    <t>http://t.co/t2eOr1ASEp</t>
  </si>
  <si>
    <t>https://t.co/TPEJ1F19E6</t>
  </si>
  <si>
    <t>http://t.co/ikfkMKYxwl</t>
  </si>
  <si>
    <t>https://t.co/WjGI5XLCc8</t>
  </si>
  <si>
    <t>https://t.co/qbalP937KF</t>
  </si>
  <si>
    <t>https://t.co/wyOVgSLgBV</t>
  </si>
  <si>
    <t>https://t.co/VegXFNA7e8</t>
  </si>
  <si>
    <t>https://t.co/EvVtUUulix</t>
  </si>
  <si>
    <t>https://t.co/Q1K07HUawc</t>
  </si>
  <si>
    <t>https://t.co/FHgonmt4HH</t>
  </si>
  <si>
    <t>https://t.co/bqQupVzHM7</t>
  </si>
  <si>
    <t>https://t.co/N3YStJ136D</t>
  </si>
  <si>
    <t>https://t.co/aEftm5BtMq</t>
  </si>
  <si>
    <t>https://t.co/ldb11RJ2iH</t>
  </si>
  <si>
    <t>https://t.co/kdx9NH2tVh</t>
  </si>
  <si>
    <t>http://t.co/fYYubqlYMD</t>
  </si>
  <si>
    <t>http://t.co/juyjlyp5pk</t>
  </si>
  <si>
    <t>https://t.co/n41fwLexPn</t>
  </si>
  <si>
    <t>http://t.co/MfoMJVc363</t>
  </si>
  <si>
    <t>https://t.co/uT4N4l6OUr</t>
  </si>
  <si>
    <t>http://t.co/5YCelqULRL</t>
  </si>
  <si>
    <t>https://t.co/CTUPsYU8i7</t>
  </si>
  <si>
    <t>https://t.co/EEOnEW3eCj</t>
  </si>
  <si>
    <t>https://t.co/lzVzQtfpDA</t>
  </si>
  <si>
    <t>http://t.co/tf3XCncN4i</t>
  </si>
  <si>
    <t>https://t.co/E4XVcfjRWc</t>
  </si>
  <si>
    <t>https://t.co/QfSZUtzrzM</t>
  </si>
  <si>
    <t>http://t.co/MWJfS60ZpD</t>
  </si>
  <si>
    <t>http://t.co/r3Y2XRuIUp</t>
  </si>
  <si>
    <t>https://t.co/HixuS8mLSW</t>
  </si>
  <si>
    <t>http://t.co/TwT0pM25sg</t>
  </si>
  <si>
    <t>https://t.co/mMmWmiphw8</t>
  </si>
  <si>
    <t>http://t.co/xirybOA91D</t>
  </si>
  <si>
    <t>https://t.co/Q2gP4dOyda</t>
  </si>
  <si>
    <t>https://t.co/UAXLudSY6z</t>
  </si>
  <si>
    <t>http://t.co/cjFIfjVQ3E</t>
  </si>
  <si>
    <t>https://t.co/WcQ18Jmxf2</t>
  </si>
  <si>
    <t>http://t.co/PCa4lcquoF</t>
  </si>
  <si>
    <t>https://t.co/uTMFfz7bql</t>
  </si>
  <si>
    <t>https://t.co/EvLldu11Ct</t>
  </si>
  <si>
    <t>https://t.co/MOJrF7x6CG</t>
  </si>
  <si>
    <t>https://t.co/OrTEn417NK</t>
  </si>
  <si>
    <t>http://t.co/s85XvFz3Wm</t>
  </si>
  <si>
    <t>http://t.co/cc2nttoPGW</t>
  </si>
  <si>
    <t>https://t.co/SDqfkriyw8</t>
  </si>
  <si>
    <t>https://t.co/3cYOYdiyjo</t>
  </si>
  <si>
    <t>https://t.co/b4aIHv2EJv</t>
  </si>
  <si>
    <t>https://t.co/1XUURnbuww</t>
  </si>
  <si>
    <t>https://t.co/BE4jJ09NL5</t>
  </si>
  <si>
    <t>http://t.co/NVomIJVB7O</t>
  </si>
  <si>
    <t>https://t.co/g9tRrGv75n</t>
  </si>
  <si>
    <t>http://t.co/cepSFLkIXz</t>
  </si>
  <si>
    <t>https://t.co/twEh4kG0Nd</t>
  </si>
  <si>
    <t>http://t.co/UmbenmNNIO</t>
  </si>
  <si>
    <t>https://t.co/tR4lLi09ZV</t>
  </si>
  <si>
    <t>https://t.co/WTWO95z8JS</t>
  </si>
  <si>
    <t>https://t.co/ZiHoSERSPC</t>
  </si>
  <si>
    <t>https://t.co/CvEVVXcEXr</t>
  </si>
  <si>
    <t>https://t.co/ke0sVebRVu</t>
  </si>
  <si>
    <t>https://t.co/i1gTZwzn4M</t>
  </si>
  <si>
    <t>http://t.co/UlV1JYzx6q</t>
  </si>
  <si>
    <t>https://t.co/vjI21F4Me0</t>
  </si>
  <si>
    <t>https://t.co/gxBs33V1mZ</t>
  </si>
  <si>
    <t>https://t.co/IN0FOEPcJY</t>
  </si>
  <si>
    <t>http://t.co/1Wte3lcL75</t>
  </si>
  <si>
    <t>http://t.co/5XbITQmUEN</t>
  </si>
  <si>
    <t>https://t.co/QFXuoljPRN</t>
  </si>
  <si>
    <t>http://t.co/ibKYixbId8</t>
  </si>
  <si>
    <t>https://t.co/c9P4NMnCXN</t>
  </si>
  <si>
    <t>http://t.co/cr9P444M1l</t>
  </si>
  <si>
    <t>https://t.co/iUhvmVuRKJ</t>
  </si>
  <si>
    <t>https://t.co/m7YKFuH55K</t>
  </si>
  <si>
    <t>http://t.co/VGjA6z1Uxd</t>
  </si>
  <si>
    <t>http://t.co/ObAMrainPE</t>
  </si>
  <si>
    <t>https://t.co/ulxhaCtw2Y</t>
  </si>
  <si>
    <t>https://t.co/4ZcaIcxwkH</t>
  </si>
  <si>
    <t>http://t.co/EULhTADGlG</t>
  </si>
  <si>
    <t>https://t.co/KmljQ6ANPo</t>
  </si>
  <si>
    <t>https://t.co/dETYcHplaA</t>
  </si>
  <si>
    <t>https://t.co/FL5UxkHysg</t>
  </si>
  <si>
    <t>https://t.co/XBoOO6Eoam</t>
  </si>
  <si>
    <t>http://t.co/0jCDr0wo5h</t>
  </si>
  <si>
    <t>https://t.co/ehL7LXI5Wc</t>
  </si>
  <si>
    <t>https://t.co/VjRjr1xaAJ</t>
  </si>
  <si>
    <t>http://t.co/Jw0I2p1eaN</t>
  </si>
  <si>
    <t>https://t.co/jQuiA5aW2a</t>
  </si>
  <si>
    <t>http://t.co/PbeQZF7Yuy</t>
  </si>
  <si>
    <t>https://t.co/PTumN6fXg4</t>
  </si>
  <si>
    <t>http://t.co/At0sIYN1wP</t>
  </si>
  <si>
    <t>https://t.co/nxTqzOzJ1e</t>
  </si>
  <si>
    <t>http://t.co/p5TVSsEC9X</t>
  </si>
  <si>
    <t>https://t.co/IsrSSzJHO0</t>
  </si>
  <si>
    <t>http://t.co/oqEauSXlWZ</t>
  </si>
  <si>
    <t>https://t.co/Lv1dxkRZZc</t>
  </si>
  <si>
    <t>https://t.co/Abbe7tU4Pw</t>
  </si>
  <si>
    <t>https://t.co/VPBPTPeDZL</t>
  </si>
  <si>
    <t>https://t.co/a9PhZKU3cQ</t>
  </si>
  <si>
    <t>https://t.co/7qxN3qotxS</t>
  </si>
  <si>
    <t>https://t.co/8Kh4aaks4W</t>
  </si>
  <si>
    <t>https://t.co/zJvFEIQTbO</t>
  </si>
  <si>
    <t>https://t.co/Mf5meOt2ZZ</t>
  </si>
  <si>
    <t>http://t.co/8nHJS3p5o1</t>
  </si>
  <si>
    <t>https://t.co/bYrPYJtsRi</t>
  </si>
  <si>
    <t>https://t.co/WcgTiTuWub</t>
  </si>
  <si>
    <t>https://t.co/HVutwv8mVJ</t>
  </si>
  <si>
    <t>https://t.co/qIS8xN30l6</t>
  </si>
  <si>
    <t>https://t.co/CVB81Houda</t>
  </si>
  <si>
    <t>http://t.co/jG7EGHNTqC</t>
  </si>
  <si>
    <t>https://pbs.twimg.com/profile_banners/63954860/1433999025</t>
  </si>
  <si>
    <t>https://pbs.twimg.com/profile_banners/1215527676/1432476938</t>
  </si>
  <si>
    <t>https://pbs.twimg.com/profile_banners/54520966/1554899086</t>
  </si>
  <si>
    <t>https://pbs.twimg.com/profile_banners/15777711/1539108845</t>
  </si>
  <si>
    <t>https://pbs.twimg.com/profile_banners/114048864/1554989452</t>
  </si>
  <si>
    <t>https://pbs.twimg.com/profile_banners/163048267/1554982148</t>
  </si>
  <si>
    <t>https://pbs.twimg.com/profile_banners/52351712/1554981028</t>
  </si>
  <si>
    <t>https://pbs.twimg.com/profile_banners/150740049/1430906798</t>
  </si>
  <si>
    <t>https://pbs.twimg.com/profile_banners/3183448943/1507295348</t>
  </si>
  <si>
    <t>https://pbs.twimg.com/profile_banners/3653118738/1469010479</t>
  </si>
  <si>
    <t>https://pbs.twimg.com/profile_banners/54521851/1555068915</t>
  </si>
  <si>
    <t>https://pbs.twimg.com/profile_banners/555944251/1368735120</t>
  </si>
  <si>
    <t>https://pbs.twimg.com/profile_banners/1208955932/1491839077</t>
  </si>
  <si>
    <t>https://pbs.twimg.com/profile_banners/2941165015/1553093622</t>
  </si>
  <si>
    <t>https://pbs.twimg.com/profile_banners/113122430/1430896711</t>
  </si>
  <si>
    <t>https://pbs.twimg.com/profile_banners/35496239/1543512069</t>
  </si>
  <si>
    <t>https://pbs.twimg.com/profile_banners/1004822515/1462522939</t>
  </si>
  <si>
    <t>https://pbs.twimg.com/profile_banners/22472538/1460541951</t>
  </si>
  <si>
    <t>https://pbs.twimg.com/profile_banners/22474472/1460543444</t>
  </si>
  <si>
    <t>https://pbs.twimg.com/profile_banners/62616679/1430896467</t>
  </si>
  <si>
    <t>https://pbs.twimg.com/profile_banners/299374494/1492562322</t>
  </si>
  <si>
    <t>https://pbs.twimg.com/profile_banners/256460127/1546871069</t>
  </si>
  <si>
    <t>https://pbs.twimg.com/profile_banners/97223190/1551968239</t>
  </si>
  <si>
    <t>https://pbs.twimg.com/profile_banners/710817344/1384918620</t>
  </si>
  <si>
    <t>https://pbs.twimg.com/profile_banners/143787928/1430908874</t>
  </si>
  <si>
    <t>https://pbs.twimg.com/profile_banners/179901381/1433997726</t>
  </si>
  <si>
    <t>https://pbs.twimg.com/profile_banners/989392552544686080/1524727786</t>
  </si>
  <si>
    <t>https://pbs.twimg.com/profile_banners/1286343007/1555710274</t>
  </si>
  <si>
    <t>https://pbs.twimg.com/profile_banners/58764266/1429678652</t>
  </si>
  <si>
    <t>https://pbs.twimg.com/profile_banners/13657922/1555613645</t>
  </si>
  <si>
    <t>https://pbs.twimg.com/profile_banners/1702855195/1525019462</t>
  </si>
  <si>
    <t>https://pbs.twimg.com/profile_banners/86111947/1552785926</t>
  </si>
  <si>
    <t>https://pbs.twimg.com/profile_banners/10322422/1459031899</t>
  </si>
  <si>
    <t>https://pbs.twimg.com/profile_banners/85358576/1552274601</t>
  </si>
  <si>
    <t>https://pbs.twimg.com/profile_banners/21877818/1554764974</t>
  </si>
  <si>
    <t>https://pbs.twimg.com/profile_banners/793498181074096129/1535481754</t>
  </si>
  <si>
    <t>https://pbs.twimg.com/profile_banners/1316384605/1556106782</t>
  </si>
  <si>
    <t>https://pbs.twimg.com/profile_banners/153002165/1370468453</t>
  </si>
  <si>
    <t>https://pbs.twimg.com/profile_banners/60687884/1530883335</t>
  </si>
  <si>
    <t>https://pbs.twimg.com/profile_banners/3897919095/1555004514</t>
  </si>
  <si>
    <t>https://pbs.twimg.com/profile_banners/22479791/1460579239</t>
  </si>
  <si>
    <t>https://pbs.twimg.com/profile_banners/1252380788/1498563918</t>
  </si>
  <si>
    <t>https://pbs.twimg.com/profile_banners/19541391/1517321937</t>
  </si>
  <si>
    <t>https://pbs.twimg.com/profile_banners/351673782/1543687223</t>
  </si>
  <si>
    <t>https://pbs.twimg.com/profile_banners/88933740/1515773208</t>
  </si>
  <si>
    <t>https://pbs.twimg.com/profile_banners/373910570/1546509597</t>
  </si>
  <si>
    <t>https://pbs.twimg.com/profile_banners/704929492633047041/1498903477</t>
  </si>
  <si>
    <t>https://pbs.twimg.com/profile_banners/794125504357900289/1482128294</t>
  </si>
  <si>
    <t>https://pbs.twimg.com/profile_banners/1969337858/1551346445</t>
  </si>
  <si>
    <t>https://pbs.twimg.com/profile_banners/2815754953/1536786289</t>
  </si>
  <si>
    <t>https://pbs.twimg.com/profile_banners/2439561698/1552995971</t>
  </si>
  <si>
    <t>https://pbs.twimg.com/profile_banners/109387357/1522829583</t>
  </si>
  <si>
    <t>https://pbs.twimg.com/profile_banners/726404131074772993/1555356709</t>
  </si>
  <si>
    <t>https://pbs.twimg.com/profile_banners/959008187696517120/1553014261</t>
  </si>
  <si>
    <t>https://pbs.twimg.com/profile_banners/1383823254/1411676043</t>
  </si>
  <si>
    <t>https://pbs.twimg.com/profile_banners/998901770234494976/1553771459</t>
  </si>
  <si>
    <t>https://pbs.twimg.com/profile_banners/932480984/1554921231</t>
  </si>
  <si>
    <t>https://pbs.twimg.com/profile_banners/2834071977/1413469562</t>
  </si>
  <si>
    <t>https://pbs.twimg.com/profile_banners/124486498/1540466781</t>
  </si>
  <si>
    <t>https://pbs.twimg.com/profile_banners/1908769772/1382298190</t>
  </si>
  <si>
    <t>https://pbs.twimg.com/profile_banners/26200741/1534209238</t>
  </si>
  <si>
    <t>https://pbs.twimg.com/profile_banners/1015029906/1548882896</t>
  </si>
  <si>
    <t>https://pbs.twimg.com/profile_banners/31030039/1452619278</t>
  </si>
  <si>
    <t>https://pbs.twimg.com/profile_banners/2399952966/1555692932</t>
  </si>
  <si>
    <t>https://pbs.twimg.com/profile_banners/822215673812119553/1553098760</t>
  </si>
  <si>
    <t>https://pbs.twimg.com/profile_banners/2811802208/1415312088</t>
  </si>
  <si>
    <t>https://pbs.twimg.com/profile_banners/1105034666/1500544985</t>
  </si>
  <si>
    <t>https://pbs.twimg.com/profile_banners/302962484/1492630346</t>
  </si>
  <si>
    <t>https://pbs.twimg.com/profile_banners/1941606536/1554321721</t>
  </si>
  <si>
    <t>https://pbs.twimg.com/profile_banners/3732233428/1527151552</t>
  </si>
  <si>
    <t>https://pbs.twimg.com/profile_banners/59134764/1430991340</t>
  </si>
  <si>
    <t>https://pbs.twimg.com/profile_banners/925338357600784385/1511953572</t>
  </si>
  <si>
    <t>https://pbs.twimg.com/profile_banners/2192794981/1546509266</t>
  </si>
  <si>
    <t>https://pbs.twimg.com/profile_banners/1454570652/1467631039</t>
  </si>
  <si>
    <t>https://pbs.twimg.com/profile_banners/2306625745/1551444807</t>
  </si>
  <si>
    <t>https://pbs.twimg.com/profile_banners/816725827513712640/1514883985</t>
  </si>
  <si>
    <t>https://pbs.twimg.com/profile_banners/1552651206/1530887518</t>
  </si>
  <si>
    <t>https://pbs.twimg.com/profile_banners/2471395028/1518634285</t>
  </si>
  <si>
    <t>https://pbs.twimg.com/profile_banners/21997785/1460465045</t>
  </si>
  <si>
    <t>https://pbs.twimg.com/profile_banners/107119193/1432451629</t>
  </si>
  <si>
    <t>https://pbs.twimg.com/profile_banners/950304303843078144/1515411271</t>
  </si>
  <si>
    <t>https://pbs.twimg.com/profile_banners/1325861534/1534783916</t>
  </si>
  <si>
    <t>https://pbs.twimg.com/profile_banners/363660138/1433826215</t>
  </si>
  <si>
    <t>https://pbs.twimg.com/profile_banners/943331305/1542232716</t>
  </si>
  <si>
    <t>https://pbs.twimg.com/profile_banners/889043143/1556003816</t>
  </si>
  <si>
    <t>https://pbs.twimg.com/profile_banners/468336766/1547387363</t>
  </si>
  <si>
    <t>https://pbs.twimg.com/profile_banners/54557643/1546258390</t>
  </si>
  <si>
    <t>https://pbs.twimg.com/profile_banners/434861815/1489574711</t>
  </si>
  <si>
    <t>https://pbs.twimg.com/profile_banners/832986766223216641/1492781279</t>
  </si>
  <si>
    <t>https://pbs.twimg.com/profile_banners/1002890604198678528/1546807581</t>
  </si>
  <si>
    <t>https://pbs.twimg.com/profile_banners/587319226/1532514239</t>
  </si>
  <si>
    <t>https://pbs.twimg.com/profile_banners/1092864503967027203/1549394859</t>
  </si>
  <si>
    <t>https://pbs.twimg.com/profile_banners/102403466/1472599746</t>
  </si>
  <si>
    <t>https://pbs.twimg.com/profile_banners/1267509618/1411463224</t>
  </si>
  <si>
    <t>https://pbs.twimg.com/profile_banners/65747833/1541701470</t>
  </si>
  <si>
    <t>https://pbs.twimg.com/profile_banners/224152691/1553622848</t>
  </si>
  <si>
    <t>https://pbs.twimg.com/profile_banners/181896586/1433827020</t>
  </si>
  <si>
    <t>https://pbs.twimg.com/profile_banners/921491251232374784/1508536271</t>
  </si>
  <si>
    <t>https://pbs.twimg.com/profile_banners/18028262/1410544338</t>
  </si>
  <si>
    <t>https://pbs.twimg.com/profile_banners/382054559/1476960835</t>
  </si>
  <si>
    <t>https://pbs.twimg.com/profile_banners/1728718135/1549389061</t>
  </si>
  <si>
    <t>https://pbs.twimg.com/profile_banners/132120057/1431764144</t>
  </si>
  <si>
    <t>https://pbs.twimg.com/profile_banners/260145317/1535111482</t>
  </si>
  <si>
    <t>https://pbs.twimg.com/profile_banners/233973953/1554145893</t>
  </si>
  <si>
    <t>https://pbs.twimg.com/profile_banners/22614086/1498517720</t>
  </si>
  <si>
    <t>https://pbs.twimg.com/profile_banners/28313141/1549897062</t>
  </si>
  <si>
    <t>https://pbs.twimg.com/profile_banners/786631285422850048/1533717492</t>
  </si>
  <si>
    <t>https://pbs.twimg.com/profile_banners/1605765433/1483790049</t>
  </si>
  <si>
    <t>https://pbs.twimg.com/profile_banners/3419865514/1487253937</t>
  </si>
  <si>
    <t>https://pbs.twimg.com/profile_banners/347921008/1486670137</t>
  </si>
  <si>
    <t>https://pbs.twimg.com/profile_banners/890520108/1499944610</t>
  </si>
  <si>
    <t>https://pbs.twimg.com/profile_banners/24700591/1526044456</t>
  </si>
  <si>
    <t>https://pbs.twimg.com/profile_banners/305369289/1492632304</t>
  </si>
  <si>
    <t>https://pbs.twimg.com/profile_banners/219671923/1554111501</t>
  </si>
  <si>
    <t>https://pbs.twimg.com/profile_banners/2152991106/1546510940</t>
  </si>
  <si>
    <t>https://pbs.twimg.com/profile_banners/477474236/1510323201</t>
  </si>
  <si>
    <t>https://pbs.twimg.com/profile_banners/499696436/1398219547</t>
  </si>
  <si>
    <t>https://pbs.twimg.com/profile_banners/2370508874/1551646395</t>
  </si>
  <si>
    <t>https://pbs.twimg.com/profile_banners/34700777/1503426600</t>
  </si>
  <si>
    <t>https://pbs.twimg.com/profile_banners/568790614/1480873790</t>
  </si>
  <si>
    <t>https://pbs.twimg.com/profile_banners/1907058972/1533403187</t>
  </si>
  <si>
    <t>https://pbs.twimg.com/profile_banners/714136164/1463994500</t>
  </si>
  <si>
    <t>https://pbs.twimg.com/profile_banners/997421802/1470127799</t>
  </si>
  <si>
    <t>https://pbs.twimg.com/profile_banners/751677185484660736/1468049746</t>
  </si>
  <si>
    <t>https://pbs.twimg.com/profile_banners/66781485/1401303361</t>
  </si>
  <si>
    <t>https://pbs.twimg.com/profile_banners/2524077089/1399217335</t>
  </si>
  <si>
    <t>https://pbs.twimg.com/profile_banners/847848058473914368/1530045011</t>
  </si>
  <si>
    <t>https://pbs.twimg.com/profile_banners/875665884131602432/1536559875</t>
  </si>
  <si>
    <t>https://pbs.twimg.com/profile_banners/70092708/1431688316</t>
  </si>
  <si>
    <t>https://pbs.twimg.com/profile_banners/846726003116462082/1490711177</t>
  </si>
  <si>
    <t>https://pbs.twimg.com/profile_banners/258558126/1489813221</t>
  </si>
  <si>
    <t>https://pbs.twimg.com/profile_banners/62487593/1431925744</t>
  </si>
  <si>
    <t>https://pbs.twimg.com/profile_banners/1834107247/1383351260</t>
  </si>
  <si>
    <t>https://pbs.twimg.com/profile_banners/402657687/1364898110</t>
  </si>
  <si>
    <t>https://pbs.twimg.com/profile_banners/3439289655/1539077994</t>
  </si>
  <si>
    <t>https://pbs.twimg.com/profile_banners/796055408397926401/1534105993</t>
  </si>
  <si>
    <t>https://pbs.twimg.com/profile_banners/3075063209/1425669492</t>
  </si>
  <si>
    <t>https://pbs.twimg.com/profile_banners/892778496677883904/1521640202</t>
  </si>
  <si>
    <t>https://pbs.twimg.com/profile_banners/2272742279/1505055599</t>
  </si>
  <si>
    <t>https://pbs.twimg.com/profile_banners/3034864905/1531862893</t>
  </si>
  <si>
    <t>https://pbs.twimg.com/profile_banners/33792634/1536683711</t>
  </si>
  <si>
    <t>https://pbs.twimg.com/profile_banners/850310627319001088/1556007537</t>
  </si>
  <si>
    <t>https://pbs.twimg.com/profile_banners/233888753/1547460660</t>
  </si>
  <si>
    <t>https://pbs.twimg.com/profile_banners/2873726169/1550832691</t>
  </si>
  <si>
    <t>https://pbs.twimg.com/profile_banners/402657391/1434287504</t>
  </si>
  <si>
    <t>https://pbs.twimg.com/profile_banners/907234480120897537/1533150414</t>
  </si>
  <si>
    <t>https://pbs.twimg.com/profile_banners/371221323/1433826375</t>
  </si>
  <si>
    <t>https://pbs.twimg.com/profile_banners/862170213726466052/1494393183</t>
  </si>
  <si>
    <t>https://pbs.twimg.com/profile_banners/568545804/1550584046</t>
  </si>
  <si>
    <t>https://pbs.twimg.com/profile_banners/1113845094787035136/1554397351</t>
  </si>
  <si>
    <t>https://pbs.twimg.com/profile_banners/16825716/1398799683</t>
  </si>
  <si>
    <t>https://pbs.twimg.com/profile_banners/310319053/1496950089</t>
  </si>
  <si>
    <t>https://pbs.twimg.com/profile_banners/359515879/1456784008</t>
  </si>
  <si>
    <t>https://pbs.twimg.com/profile_banners/103336445/1429594184</t>
  </si>
  <si>
    <t>https://pbs.twimg.com/profile_banners/108079722/1434978485</t>
  </si>
  <si>
    <t>https://pbs.twimg.com/profile_banners/70634139/1431764808</t>
  </si>
  <si>
    <t>https://pbs.twimg.com/profile_banners/291814758/1432301627</t>
  </si>
  <si>
    <t>https://pbs.twimg.com/profile_banners/108890978/1429595410</t>
  </si>
  <si>
    <t>https://pbs.twimg.com/profile_banners/2189011914/1384206642</t>
  </si>
  <si>
    <t>https://pbs.twimg.com/profile_banners/2507378190/1496853476</t>
  </si>
  <si>
    <t>https://pbs.twimg.com/profile_banners/41794393/1447330051</t>
  </si>
  <si>
    <t>https://pbs.twimg.com/profile_banners/111851831/1429764557</t>
  </si>
  <si>
    <t>https://pbs.twimg.com/profile_banners/880352227/1505416810</t>
  </si>
  <si>
    <t>https://pbs.twimg.com/profile_banners/385021658/1543413907</t>
  </si>
  <si>
    <t>https://pbs.twimg.com/profile_banners/1057318050704379904/1540925047</t>
  </si>
  <si>
    <t>https://pbs.twimg.com/profile_banners/119682385/1434978303</t>
  </si>
  <si>
    <t>https://pbs.twimg.com/profile_banners/756500710074769408/1491824407</t>
  </si>
  <si>
    <t>https://pbs.twimg.com/profile_banners/2272783364/1393769380</t>
  </si>
  <si>
    <t>https://pbs.twimg.com/profile_banners/216507284/1519003098</t>
  </si>
  <si>
    <t>https://pbs.twimg.com/profile_banners/758688364442812417/1549270447</t>
  </si>
  <si>
    <t>https://pbs.twimg.com/profile_banners/773461724/1532427050</t>
  </si>
  <si>
    <t>https://pbs.twimg.com/profile_banners/1481800806/1556009352</t>
  </si>
  <si>
    <t>https://pbs.twimg.com/profile_banners/161270139/1556009185</t>
  </si>
  <si>
    <t>https://pbs.twimg.com/profile_banners/1077012583318728705/1545616375</t>
  </si>
  <si>
    <t>https://pbs.twimg.com/profile_banners/253484382/1470645108</t>
  </si>
  <si>
    <t>https://pbs.twimg.com/profile_banners/1080821614319751168/1553080603</t>
  </si>
  <si>
    <t>https://pbs.twimg.com/profile_banners/72836854/1540877060</t>
  </si>
  <si>
    <t>https://pbs.twimg.com/profile_banners/931827672/1552664411</t>
  </si>
  <si>
    <t>https://pbs.twimg.com/profile_banners/64678928/1433825939</t>
  </si>
  <si>
    <t>https://pbs.twimg.com/profile_banners/218442764/1505124598</t>
  </si>
  <si>
    <t>https://pbs.twimg.com/profile_banners/70919171/1433910927</t>
  </si>
  <si>
    <t>https://pbs.twimg.com/profile_banners/2583866808/1544804807</t>
  </si>
  <si>
    <t>https://pbs.twimg.com/profile_banners/1019932615439155200/1532006433</t>
  </si>
  <si>
    <t>https://pbs.twimg.com/profile_banners/974291104966283265/1521124430</t>
  </si>
  <si>
    <t>https://pbs.twimg.com/profile_banners/2192798192/1421528772</t>
  </si>
  <si>
    <t>https://pbs.twimg.com/profile_banners/65599454/1430114088</t>
  </si>
  <si>
    <t>https://pbs.twimg.com/profile_banners/202181069/1507167020</t>
  </si>
  <si>
    <t>https://pbs.twimg.com/profile_banners/755872743279595520/1547554906</t>
  </si>
  <si>
    <t>https://pbs.twimg.com/profile_banners/4779749894/1516048574</t>
  </si>
  <si>
    <t>https://pbs.twimg.com/profile_banners/163794392/1431765459</t>
  </si>
  <si>
    <t>https://pbs.twimg.com/profile_banners/2578903032/1461297695</t>
  </si>
  <si>
    <t>https://pbs.twimg.com/profile_banners/3266922451/1551245881</t>
  </si>
  <si>
    <t>https://pbs.twimg.com/profile_banners/126118339/1434976038</t>
  </si>
  <si>
    <t>https://pbs.twimg.com/profile_banners/103464840/1414086309</t>
  </si>
  <si>
    <t>https://pbs.twimg.com/profile_banners/628489614/1458649556</t>
  </si>
  <si>
    <t>https://pbs.twimg.com/profile_banners/1419358740/1486689181</t>
  </si>
  <si>
    <t>en-gb</t>
  </si>
  <si>
    <t>en-GB</t>
  </si>
  <si>
    <t>http://abs.twimg.com/images/themes/theme2/bg.gif</t>
  </si>
  <si>
    <t>http://abs.twimg.com/images/themes/theme1/bg.png</t>
  </si>
  <si>
    <t>http://abs.twimg.com/images/themes/theme17/bg.gif</t>
  </si>
  <si>
    <t>http://abs.twimg.com/images/themes/theme15/bg.png</t>
  </si>
  <si>
    <t>http://abs.twimg.com/images/themes/theme14/bg.gif</t>
  </si>
  <si>
    <t>http://abs.twimg.com/images/themes/theme16/bg.gif</t>
  </si>
  <si>
    <t>http://abs.twimg.com/images/themes/theme3/bg.gif</t>
  </si>
  <si>
    <t>http://abs.twimg.com/images/themes/theme9/bg.gif</t>
  </si>
  <si>
    <t>http://abs.twimg.com/images/themes/theme4/bg.gif</t>
  </si>
  <si>
    <t>http://abs.twimg.com/images/themes/theme6/bg.gif</t>
  </si>
  <si>
    <t>http://abs.twimg.com/images/themes/theme19/bg.gif</t>
  </si>
  <si>
    <t>http://abs.twimg.com/images/themes/theme12/bg.gif</t>
  </si>
  <si>
    <t>http://abs.twimg.com/images/themes/theme18/bg.gif</t>
  </si>
  <si>
    <t>http://abs.twimg.com/images/themes/theme11/bg.gif</t>
  </si>
  <si>
    <t>http://abs.twimg.com/images/themes/theme13/bg.gif</t>
  </si>
  <si>
    <t>http://abs.twimg.com/images/themes/theme5/bg.gif</t>
  </si>
  <si>
    <t>http://pbs.twimg.com/profile_images/894959217702055936/mQxrraEo_normal.jpg</t>
  </si>
  <si>
    <t>http://pbs.twimg.com/profile_images/1089962978890448896/v0Hb3LgJ_normal.png</t>
  </si>
  <si>
    <t>http://pbs.twimg.com/profile_images/894960155951067136/-pOWDaTm_normal.jpg</t>
  </si>
  <si>
    <t>http://pbs.twimg.com/profile_images/961898178667835394/PTGh_INJ_normal.jpg</t>
  </si>
  <si>
    <t>http://pbs.twimg.com/profile_images/894960836149694464/yBZSDrSl_normal.jpg</t>
  </si>
  <si>
    <t>http://pbs.twimg.com/profile_images/916289964522004480/8ex3GM0a_normal.jpg</t>
  </si>
  <si>
    <t>http://pbs.twimg.com/profile_images/894959939487240193/Kq04Rg2c_normal.jpg</t>
  </si>
  <si>
    <t>http://pbs.twimg.com/profile_images/1100093011894173698/m5zfnefO_normal.png</t>
  </si>
  <si>
    <t>http://pbs.twimg.com/profile_images/948213010018922496/9EHWKOfZ_normal.jpg</t>
  </si>
  <si>
    <t>http://pbs.twimg.com/profile_images/1103649985160273921/XzBAfkXY_normal.png</t>
  </si>
  <si>
    <t>http://pbs.twimg.com/profile_images/1115216972994752512/Q0TM1k_g_normal.jpg</t>
  </si>
  <si>
    <t>http://pbs.twimg.com/profile_images/999577291872129025/aYxW1x4v_normal.jpg</t>
  </si>
  <si>
    <t>http://pbs.twimg.com/profile_images/1067715182204456960/nJhjrpy__normal.jpg</t>
  </si>
  <si>
    <t>http://pbs.twimg.com/profile_images/755491856960655362/gRwMGbGE_normal.jpg</t>
  </si>
  <si>
    <t>http://pbs.twimg.com/profile_images/1061912004800270336/87V7CdCI_normal.jpg</t>
  </si>
  <si>
    <t>http://pbs.twimg.com/profile_images/1080765724778553344/xDdY5NuR_normal.jpg</t>
  </si>
  <si>
    <t>http://pbs.twimg.com/profile_images/1039940461807521793/eMRQGpZh_normal.jpg</t>
  </si>
  <si>
    <t>http://pbs.twimg.com/profile_images/1039921444808011778/xPfyPxjy_normal.jpg</t>
  </si>
  <si>
    <t>http://pbs.twimg.com/profile_images/1039983127144357889/8vGpcMQ7_normal.jpg</t>
  </si>
  <si>
    <t>http://pbs.twimg.com/profile_images/1120681614231556096/BR9cZS3M_normal.jpg</t>
  </si>
  <si>
    <t>http://pbs.twimg.com/profile_images/919953461764124678/nx-uLUiy_normal.jpg</t>
  </si>
  <si>
    <t>http://pbs.twimg.com/profile_images/998904690153635841/l62b3hrt_normal.jpg</t>
  </si>
  <si>
    <t>http://pbs.twimg.com/profile_images/1116040205771919360/H7k9SCSj_normal.png</t>
  </si>
  <si>
    <t>http://pbs.twimg.com/profile_images/648823690440900608/M3uuzUCX_normal.jpg</t>
  </si>
  <si>
    <t>http://pbs.twimg.com/profile_images/506964784466907136/0qotixIT_normal.jpeg</t>
  </si>
  <si>
    <t>http://pbs.twimg.com/profile_images/1059888693945630720/yex0Gcbi_normal.jpg</t>
  </si>
  <si>
    <t>http://pbs.twimg.com/profile_images/1102491683151925248/OpNozfzy_normal.png</t>
  </si>
  <si>
    <t>http://pbs.twimg.com/profile_images/1080764750198378497/ONTARtX0_normal.jpg</t>
  </si>
  <si>
    <t>http://pbs.twimg.com/profile_images/1015237843709497345/4xz5T-Hb_normal.jpg</t>
  </si>
  <si>
    <t>http://pbs.twimg.com/profile_images/877180972550287361/mbAkXVbC_normal.jpg</t>
  </si>
  <si>
    <t>http://pbs.twimg.com/profile_images/880795054570450944/VZHBF0yH_normal.jpg</t>
  </si>
  <si>
    <t>http://pbs.twimg.com/profile_images/834408373537882112/u_6w4_6q_normal.jpg</t>
  </si>
  <si>
    <t>http://pbs.twimg.com/profile_images/943119256018935808/sQUB0eta_normal.jpg</t>
  </si>
  <si>
    <t>http://pbs.twimg.com/profile_images/1092874146114162689/O40LVADh_normal.jpg</t>
  </si>
  <si>
    <t>http://pbs.twimg.com/profile_images/1217546764/HeartLeedsFreegle_trans_200_normal.png</t>
  </si>
  <si>
    <t>http://pbs.twimg.com/profile_images/1098625945051766786/CkjvMegP_normal.png</t>
  </si>
  <si>
    <t>http://pbs.twimg.com/profile_images/1032737914239639552/tfot6nbr_normal.jpg</t>
  </si>
  <si>
    <t>http://pbs.twimg.com/profile_images/914752174596476933/jkoSfQmj_normal.jpg</t>
  </si>
  <si>
    <t>http://pbs.twimg.com/profile_images/661258810078572544/St1cYsB-_normal.png</t>
  </si>
  <si>
    <t>http://pbs.twimg.com/profile_images/1092816854358343680/-XOsLmIT_normal.jpg</t>
  </si>
  <si>
    <t>http://pbs.twimg.com/profile_images/908418445666131969/5CXAXRtP_normal.jpg</t>
  </si>
  <si>
    <t>http://pbs.twimg.com/profile_images/1098307710087356416/JmmvJOFe_normal.jpg</t>
  </si>
  <si>
    <t>http://pbs.twimg.com/profile_images/1039032896441528320/pkc-Gz6Z_normal.jpg</t>
  </si>
  <si>
    <t>http://pbs.twimg.com/profile_images/664754214430711808/WV81ZM07_normal.jpg</t>
  </si>
  <si>
    <t>http://pbs.twimg.com/profile_images/631777293921157121/1BQhaICO_normal.jpg</t>
  </si>
  <si>
    <t>http://pbs.twimg.com/profile_images/986275841016557568/SZPiNUMB_normal.jpg</t>
  </si>
  <si>
    <t>http://pbs.twimg.com/profile_images/816216614525878272/RUOOhdET_normal.jpg</t>
  </si>
  <si>
    <t>http://pbs.twimg.com/profile_images/1080771288866738179/K1-JHsZN_normal.jpg</t>
  </si>
  <si>
    <t>http://pbs.twimg.com/profile_images/971465594976452608/GPYDIzNN_normal.jpg</t>
  </si>
  <si>
    <t>http://pbs.twimg.com/profile_images/1008337126923042816/6sl4Oje7_normal.jpg</t>
  </si>
  <si>
    <t>http://pbs.twimg.com/profile_images/793485902236430336/fjpQBAJ9_normal.jpg</t>
  </si>
  <si>
    <t>http://pbs.twimg.com/profile_images/471727809874763776/7fwgUkHx_normal.png</t>
  </si>
  <si>
    <t>http://pbs.twimg.com/profile_images/1061909918532464641/SqjSrS_N_normal.jpg</t>
  </si>
  <si>
    <t>http://pbs.twimg.com/profile_images/820896128753434624/N_--dvFS_normal.jpg</t>
  </si>
  <si>
    <t>http://pbs.twimg.com/profile_images/573925511878967296/wICVc4UH_normal.jpeg</t>
  </si>
  <si>
    <t>http://pbs.twimg.com/profile_images/673272991816548353/tn5thWZR_normal.jpg</t>
  </si>
  <si>
    <t>http://pbs.twimg.com/profile_images/610072079451484161/3AR_IopU_normal.jpg</t>
  </si>
  <si>
    <t>http://pbs.twimg.com/profile_images/971134241038839808/g446rwhS_normal.jpg</t>
  </si>
  <si>
    <t>http://pbs.twimg.com/profile_images/1113849892596867073/OUov6okG_normal.png</t>
  </si>
  <si>
    <t>http://pbs.twimg.com/profile_images/877162850019676161/itMtseuM_normal.jpg</t>
  </si>
  <si>
    <t>http://pbs.twimg.com/profile_images/957997126713135105/iwK52iK9_normal.jpg</t>
  </si>
  <si>
    <t>http://pbs.twimg.com/profile_images/676135165366837248/29e4zT6l_normal.jpg</t>
  </si>
  <si>
    <t>http://pbs.twimg.com/profile_images/1573759224/CS_RGB_normal.jpg</t>
  </si>
  <si>
    <t>http://pbs.twimg.com/profile_images/851399198155079680/JeKBuxO6_normal.jpg</t>
  </si>
  <si>
    <t>http://pbs.twimg.com/profile_images/1036752142051299328/cmHEpec9_normal.jpg</t>
  </si>
  <si>
    <t>http://pbs.twimg.com/profile_images/3202544284/b7225fa60ed48bcd2fb645636e4f4adb_normal.png</t>
  </si>
  <si>
    <t>http://pbs.twimg.com/profile_images/672698311443406849/BEiC1GvN_normal.jpg</t>
  </si>
  <si>
    <t>http://pbs.twimg.com/profile_images/762567329377116160/XNouhu8V_normal.jpg</t>
  </si>
  <si>
    <t>http://pbs.twimg.com/profile_images/1108326501886369793/Os1L0G6l_normal.jpg</t>
  </si>
  <si>
    <t>http://pbs.twimg.com/profile_images/771385038965473280/_FmMqqYD_normal.jpg</t>
  </si>
  <si>
    <t>http://pbs.twimg.com/profile_images/608492685830291456/GiEFRPTA_normal.png</t>
  </si>
  <si>
    <t>http://pbs.twimg.com/profile_images/1047445067378700289/rNKJ7Jl7_normal.jpg</t>
  </si>
  <si>
    <t>http://pbs.twimg.com/profile_images/803772529269555201/02I9DCU6_normal.jpg</t>
  </si>
  <si>
    <t>http://pbs.twimg.com/profile_images/1085149410399444993/HovISt24_normal.jpg</t>
  </si>
  <si>
    <t>http://pbs.twimg.com/profile_images/1118803248343699458/-uF6pUGs_normal.png</t>
  </si>
  <si>
    <t>Open Twitter Page for This Person</t>
  </si>
  <si>
    <t>https://twitter.com/surreyjobs_uk</t>
  </si>
  <si>
    <t>https://twitter.com/anncaswell2</t>
  </si>
  <si>
    <t>https://twitter.com/ley_poleguns</t>
  </si>
  <si>
    <t>https://twitter.com/europcar_be</t>
  </si>
  <si>
    <t>https://twitter.com/fleetowner</t>
  </si>
  <si>
    <t>https://twitter.com/europcar</t>
  </si>
  <si>
    <t>https://twitter.com/europcar_ire</t>
  </si>
  <si>
    <t>https://twitter.com/europcar_uk</t>
  </si>
  <si>
    <t>https://twitter.com/ilford_jobs</t>
  </si>
  <si>
    <t>https://twitter.com/pfblackburn</t>
  </si>
  <si>
    <t>https://twitter.com/lancashare1</t>
  </si>
  <si>
    <t>https://twitter.com/europcar_pt</t>
  </si>
  <si>
    <t>https://twitter.com/rmi_trucking</t>
  </si>
  <si>
    <t>https://twitter.com/csljobs</t>
  </si>
  <si>
    <t>https://twitter.com/expresssalem</t>
  </si>
  <si>
    <t>https://twitter.com/barking_jobs</t>
  </si>
  <si>
    <t>https://twitter.com/cityofwoodbury</t>
  </si>
  <si>
    <t>https://twitter.com/rokyjones</t>
  </si>
  <si>
    <t>https://twitter.com/rothwell_scott</t>
  </si>
  <si>
    <t>https://twitter.com/castlefordjobs</t>
  </si>
  <si>
    <t>https://twitter.com/dumfriesjobs</t>
  </si>
  <si>
    <t>https://twitter.com/essex_jobs_uk</t>
  </si>
  <si>
    <t>https://twitter.com/freight_guide</t>
  </si>
  <si>
    <t>https://twitter.com/joshtemple123</t>
  </si>
  <si>
    <t>https://twitter.com/firstcymru</t>
  </si>
  <si>
    <t>https://twitter.com/alan_ridgley</t>
  </si>
  <si>
    <t>https://twitter.com/dougwalker43</t>
  </si>
  <si>
    <t>https://twitter.com/maldon_jobs</t>
  </si>
  <si>
    <t>https://twitter.com/lichfield_jobs</t>
  </si>
  <si>
    <t>https://twitter.com/jay_recruiting</t>
  </si>
  <si>
    <t>https://twitter.com/e0ppok</t>
  </si>
  <si>
    <t>https://twitter.com/flugempire</t>
  </si>
  <si>
    <t>https://twitter.com/buckingham_jobs</t>
  </si>
  <si>
    <t>https://twitter.com/dmregister</t>
  </si>
  <si>
    <t>https://twitter.com/matthewbain_</t>
  </si>
  <si>
    <t>https://twitter.com/dmrcyclones</t>
  </si>
  <si>
    <t>https://twitter.com/dmrsports</t>
  </si>
  <si>
    <t>https://twitter.com/hawkcentral</t>
  </si>
  <si>
    <t>https://twitter.com/presscitizen</t>
  </si>
  <si>
    <t>https://twitter.com/alliowa</t>
  </si>
  <si>
    <t>https://twitter.com/icpcsports</t>
  </si>
  <si>
    <t>https://twitter.com/europcardubai</t>
  </si>
  <si>
    <t>https://twitter.com/sc3350nyp</t>
  </si>
  <si>
    <t>https://twitter.com/nyorkspolice</t>
  </si>
  <si>
    <t>https://twitter.com/nyp_teamtalent</t>
  </si>
  <si>
    <t>https://twitter.com/sthelensjobs</t>
  </si>
  <si>
    <t>https://twitter.com/jcpinwestwales</t>
  </si>
  <si>
    <t>https://twitter.com/bookerwholesale</t>
  </si>
  <si>
    <t>https://twitter.com/fwdwholesale</t>
  </si>
  <si>
    <t>https://twitter.com/dundeeandangus</t>
  </si>
  <si>
    <t>https://twitter.com/stagecoachescot</t>
  </si>
  <si>
    <t>https://twitter.com/myhriday</t>
  </si>
  <si>
    <t>https://twitter.com/uberinsupport</t>
  </si>
  <si>
    <t>https://twitter.com/uber_india</t>
  </si>
  <si>
    <t>https://twitter.com/uber_support</t>
  </si>
  <si>
    <t>https://twitter.com/sona2905</t>
  </si>
  <si>
    <t>https://twitter.com/cumbrianjobs</t>
  </si>
  <si>
    <t>https://twitter.com/legendsofibrox</t>
  </si>
  <si>
    <t>https://twitter.com/m8staffing</t>
  </si>
  <si>
    <t>https://twitter.com/jobsbarnsley1</t>
  </si>
  <si>
    <t>https://twitter.com/employse1</t>
  </si>
  <si>
    <t>https://twitter.com/logie80</t>
  </si>
  <si>
    <t>https://twitter.com/aryaaint</t>
  </si>
  <si>
    <t>https://twitter.com/ptijobs</t>
  </si>
  <si>
    <t>https://twitter.com/aceappointments</t>
  </si>
  <si>
    <t>https://twitter.com/heritagewills</t>
  </si>
  <si>
    <t>https://twitter.com/rosedalefuneral</t>
  </si>
  <si>
    <t>https://twitter.com/logie10</t>
  </si>
  <si>
    <t>https://twitter.com/michael91517632</t>
  </si>
  <si>
    <t>https://twitter.com/craig_sandlin</t>
  </si>
  <si>
    <t>https://twitter.com/shellenicholson</t>
  </si>
  <si>
    <t>https://twitter.com/tmj_grn_recruit</t>
  </si>
  <si>
    <t>https://twitter.com/ginalmossburg</t>
  </si>
  <si>
    <t>https://twitter.com/whitehouse</t>
  </si>
  <si>
    <t>https://twitter.com/wisesouthwest</t>
  </si>
  <si>
    <t>https://twitter.com/crusenorwich</t>
  </si>
  <si>
    <t>https://twitter.com/idarsaal</t>
  </si>
  <si>
    <t>https://twitter.com/movers_guide</t>
  </si>
  <si>
    <t>https://twitter.com/cardifftweeter</t>
  </si>
  <si>
    <t>https://twitter.com/regispeople</t>
  </si>
  <si>
    <t>https://twitter.com/gwynedd_jobs</t>
  </si>
  <si>
    <t>https://twitter.com/opus_gwynedd</t>
  </si>
  <si>
    <t>https://twitter.com/stagecoachnscot</t>
  </si>
  <si>
    <t>https://twitter.com/itsjustjadee</t>
  </si>
  <si>
    <t>https://twitter.com/midhants</t>
  </si>
  <si>
    <t>https://twitter.com/orwakeasi</t>
  </si>
  <si>
    <t>https://twitter.com/north_westjobs</t>
  </si>
  <si>
    <t>https://twitter.com/adtransportexp</t>
  </si>
  <si>
    <t>https://twitter.com/driverjobs</t>
  </si>
  <si>
    <t>https://twitter.com/salford_jobs</t>
  </si>
  <si>
    <t>https://twitter.com/dccphilcain</t>
  </si>
  <si>
    <t>https://twitter.com/daanwseattle</t>
  </si>
  <si>
    <t>https://twitter.com/daventry_jobs</t>
  </si>
  <si>
    <t>https://twitter.com/northyorkspfcc</t>
  </si>
  <si>
    <t>https://twitter.com/am2pmrec</t>
  </si>
  <si>
    <t>https://twitter.com/shonamackie</t>
  </si>
  <si>
    <t>https://twitter.com/mymrecruit</t>
  </si>
  <si>
    <t>https://twitter.com/shahnawaz185</t>
  </si>
  <si>
    <t>https://twitter.com/nejstevenson</t>
  </si>
  <si>
    <t>https://twitter.com/group2llc</t>
  </si>
  <si>
    <t>https://twitter.com/leeds_wood</t>
  </si>
  <si>
    <t>https://twitter.com/slshares</t>
  </si>
  <si>
    <t>https://twitter.com/ncwrp</t>
  </si>
  <si>
    <t>https://twitter.com/leedsinfo19</t>
  </si>
  <si>
    <t>https://twitter.com/leedsfreegle</t>
  </si>
  <si>
    <t>https://twitter.com/lcc_employment</t>
  </si>
  <si>
    <t>https://twitter.com/tpistaffing</t>
  </si>
  <si>
    <t>https://twitter.com/kirkgatemarket</t>
  </si>
  <si>
    <t>https://twitter.com/southleedslife</t>
  </si>
  <si>
    <t>https://twitter.com/newark_jobs_uk_</t>
  </si>
  <si>
    <t>https://twitter.com/southleedsradio</t>
  </si>
  <si>
    <t>https://twitter.com/iso_verisk</t>
  </si>
  <si>
    <t>https://twitter.com/tenstreet</t>
  </si>
  <si>
    <t>https://twitter.com/jules_dolan01</t>
  </si>
  <si>
    <t>https://twitter.com/cory_iix</t>
  </si>
  <si>
    <t>https://twitter.com/rainham_jobs</t>
  </si>
  <si>
    <t>https://twitter.com/aspirechris</t>
  </si>
  <si>
    <t>https://twitter.com/shivayprabhash</t>
  </si>
  <si>
    <t>https://twitter.com/olacabs</t>
  </si>
  <si>
    <t>https://twitter.com/scrapleeds</t>
  </si>
  <si>
    <t>https://twitter.com/driverhireglw</t>
  </si>
  <si>
    <t>https://twitter.com/driverhire</t>
  </si>
  <si>
    <t>https://twitter.com/tcdleeds</t>
  </si>
  <si>
    <t>https://twitter.com/rahilahussain1</t>
  </si>
  <si>
    <t>https://twitter.com/peelsolutions</t>
  </si>
  <si>
    <t>https://twitter.com/driverhire_liv</t>
  </si>
  <si>
    <t>https://twitter.com/bluelinencl</t>
  </si>
  <si>
    <t>https://twitter.com/foley_services</t>
  </si>
  <si>
    <t>https://twitter.com/recruiterguide</t>
  </si>
  <si>
    <t>https://twitter.com/interservele</t>
  </si>
  <si>
    <t>https://twitter.com/stagecoachne</t>
  </si>
  <si>
    <t>https://twitter.com/jfrecruiting</t>
  </si>
  <si>
    <t>https://twitter.com/grayconnolly</t>
  </si>
  <si>
    <t>https://twitter.com/lizremizowski</t>
  </si>
  <si>
    <t>https://twitter.com/sfexaminer</t>
  </si>
  <si>
    <t>https://twitter.com/piltdownlad</t>
  </si>
  <si>
    <t>https://twitter.com/lyoshki</t>
  </si>
  <si>
    <t>https://twitter.com/c_a_lott</t>
  </si>
  <si>
    <t>https://twitter.com/guidancedc</t>
  </si>
  <si>
    <t>https://twitter.com/nickauston</t>
  </si>
  <si>
    <t>https://twitter.com/sftaxicabs</t>
  </si>
  <si>
    <t>https://twitter.com/randallreilly</t>
  </si>
  <si>
    <t>https://twitter.com/torivojobs</t>
  </si>
  <si>
    <t>https://twitter.com/cdltruckjobs</t>
  </si>
  <si>
    <t>https://twitter.com/ridesafeworld</t>
  </si>
  <si>
    <t>https://twitter.com/jobs_humberside</t>
  </si>
  <si>
    <t>https://twitter.com/brightonjobsnet</t>
  </si>
  <si>
    <t>https://twitter.com/recruiter_guide</t>
  </si>
  <si>
    <t>https://twitter.com/liverpooljobsuk</t>
  </si>
  <si>
    <t>https://twitter.com/eugenejobs2</t>
  </si>
  <si>
    <t>https://twitter.com/jcpinwestyorks</t>
  </si>
  <si>
    <t>https://twitter.com/wildechildbeer</t>
  </si>
  <si>
    <t>https://twitter.com/lufcbeerlover</t>
  </si>
  <si>
    <t>https://twitter.com/rocwnyjobs</t>
  </si>
  <si>
    <t>https://twitter.com/b2sroc</t>
  </si>
  <si>
    <t>https://twitter.com/soguayodeji</t>
  </si>
  <si>
    <t>https://twitter.com/magodolagos</t>
  </si>
  <si>
    <t>https://twitter.com/trolls_queen</t>
  </si>
  <si>
    <t>https://twitter.com/pakirk53</t>
  </si>
  <si>
    <t>https://twitter.com/andrewrsorkin</t>
  </si>
  <si>
    <t>https://twitter.com/southenddh</t>
  </si>
  <si>
    <t>https://twitter.com/nhsmedwayccg</t>
  </si>
  <si>
    <t>https://twitter.com/ageukmedway</t>
  </si>
  <si>
    <t>https://twitter.com/emmacharlottel</t>
  </si>
  <si>
    <t>https://twitter.com/connectsnthlan</t>
  </si>
  <si>
    <t>https://twitter.com/welling_jobs</t>
  </si>
  <si>
    <t>https://twitter.com/ukjobsalert</t>
  </si>
  <si>
    <t>https://twitter.com/trsontw</t>
  </si>
  <si>
    <t>https://twitter.com/truckyeahbltc</t>
  </si>
  <si>
    <t>https://twitter.com/michaelkitces</t>
  </si>
  <si>
    <t>https://twitter.com/pershing</t>
  </si>
  <si>
    <t>https://twitter.com/tonyvidler</t>
  </si>
  <si>
    <t>https://twitter.com/walsall_jobs</t>
  </si>
  <si>
    <t>https://twitter.com/bradford_jobs</t>
  </si>
  <si>
    <t>https://twitter.com/jobs_lancashire</t>
  </si>
  <si>
    <t>https://twitter.com/wandsworth_jobs</t>
  </si>
  <si>
    <t>https://twitter.com/west_bromwich</t>
  </si>
  <si>
    <t>https://twitter.com/boassoglobal</t>
  </si>
  <si>
    <t>https://twitter.com/slartybardfarst</t>
  </si>
  <si>
    <t>https://twitter.com/smoothmove79</t>
  </si>
  <si>
    <t>https://twitter.com/muskermcintyre</t>
  </si>
  <si>
    <t>https://twitter.com/peterborough_wk</t>
  </si>
  <si>
    <t>https://twitter.com/boab9dru</t>
  </si>
  <si>
    <t>https://twitter.com/cornerstonescot</t>
  </si>
  <si>
    <t>https://twitter.com/cornerstonenor1</t>
  </si>
  <si>
    <t>https://twitter.com/barnsley_jobs</t>
  </si>
  <si>
    <t>https://twitter.com/cdlatruckingjob</t>
  </si>
  <si>
    <t>https://twitter.com/jobs4_com</t>
  </si>
  <si>
    <t>https://twitter.com/horsfordwindow</t>
  </si>
  <si>
    <t>https://twitter.com/trimble2k</t>
  </si>
  <si>
    <t>https://twitter.com/jlpjobs</t>
  </si>
  <si>
    <t>https://twitter.com/hgrecruitment</t>
  </si>
  <si>
    <t>https://twitter.com/acorn_driving</t>
  </si>
  <si>
    <t>https://twitter.com/acorn_jobssw</t>
  </si>
  <si>
    <t>https://twitter.com/amazincareers</t>
  </si>
  <si>
    <t>https://twitter.com/morestaffltd</t>
  </si>
  <si>
    <t>https://twitter.com/toraafrica</t>
  </si>
  <si>
    <t>https://twitter.com/wendsss_</t>
  </si>
  <si>
    <t>https://twitter.com/auxillis</t>
  </si>
  <si>
    <t>https://twitter.com/job_northampton</t>
  </si>
  <si>
    <t>https://twitter.com/jcpinnorfolk</t>
  </si>
  <si>
    <t>https://twitter.com/norfolk_jobsuk</t>
  </si>
  <si>
    <t>https://twitter.com/mytimberwolf</t>
  </si>
  <si>
    <t>https://twitter.com/response_direct</t>
  </si>
  <si>
    <t>https://twitter.com/rosedaletrain</t>
  </si>
  <si>
    <t>https://twitter.com/jobsaurora1</t>
  </si>
  <si>
    <t>https://twitter.com/clwyd_jobs_uk</t>
  </si>
  <si>
    <t>https://twitter.com/coretransllc</t>
  </si>
  <si>
    <t>https://twitter.com/truckersforum</t>
  </si>
  <si>
    <t>https://twitter.com/perfectcdljob</t>
  </si>
  <si>
    <t>https://twitter.com/bolclarke69</t>
  </si>
  <si>
    <t>https://twitter.com/harlowsservices</t>
  </si>
  <si>
    <t>https://twitter.com/burnley_jobs</t>
  </si>
  <si>
    <t>https://twitter.com/tmj_apa_hr</t>
  </si>
  <si>
    <t>https://twitter.com/rozgar_india</t>
  </si>
  <si>
    <t>https://twitter.com/rugby_jobs</t>
  </si>
  <si>
    <t>https://twitter.com/trabajolondres</t>
  </si>
  <si>
    <t>https://twitter.com/momentumwines</t>
  </si>
  <si>
    <t>https://twitter.com/brianbwhitaker</t>
  </si>
  <si>
    <t>surreyjobs_uk
#SurreyJobs Surrey Jobs: Driver
Mate/Warehouse Operative, Redhill:
JOB TITLE Driver Mate/Warehouse
Operative SALARY £8.50/£9.50 depending
on experience LOCATION Redhill
THE ROLE We are currently recruiting
for a… https://t.co/hKHRjr6Hdv
For More Jobs &amp;gt;&amp;gt;&amp;gt; Please
Go2 Our Page!</t>
  </si>
  <si>
    <t>anncaswell2
Metro is recruiting its next train
drivers - and the pay is great
https://t.co/srqJHfb5ce</t>
  </si>
  <si>
    <t>ley_poleguns
Metro is recruiting its next train
drivers - and the pay is great
https://t.co/W4nleYBkDb</t>
  </si>
  <si>
    <t>europcar_be
Part of being a good #FleetManager
is recruiting and retaining the
best drivers in the biz. Just how
do you do that? @fleetowner has
the answers ⤵️ #SME #Business https://t.co/mxVFXdNLbY
https://t.co/jJqFGPrxQM</t>
  </si>
  <si>
    <t xml:space="preserve">fleetowner
</t>
  </si>
  <si>
    <t>europcar
Part of being a good #FleetManager
is recruiting and retaining the
best drivers in the biz. Just how
do you do that? @fleetowner has
the answers ⤵️ #SME #Business https://t.co/YyQ9P8Yiqt
https://t.co/EOpoH3Aafu</t>
  </si>
  <si>
    <t>europcar_ire
Part of being a good #FleetManager
is recruiting and retaining the
best drivers in the biz. Just how
do you do that? @fleetowner has
the answers ⤵️ #SME #Business https://t.co/m8uOmhnnEr
https://t.co/KFWNkonOoN</t>
  </si>
  <si>
    <t>europcar_uk
Part of being a good #FleetManager
is recruiting and retaining the
best drivers in the biz. Just how
do you do that? @fleetowner has
the answers ⤵️ #SME #Business https://t.co/a154Fj3FCc
https://t.co/xqy6Iaf6ki</t>
  </si>
  <si>
    <t>ilford_jobs
#IlfordJobs Ilford Jobs: 7.5T CatC1
Driver START ASAP!, Ilford: Are
you a suitable professional 7.5T
Driver looking for fantastic a
new job opportunity? We are recruiting
for professional, qualified and…
https://t.co/LMwkWMOpDh For More
Jobs &amp;gt;&amp;gt;&amp;gt; Please Go2 Our
Page!</t>
  </si>
  <si>
    <t>pfblackburn
We're recruiting! :-) Are you a
caring person who could support
a lovely lady in the Blackburn
area with her daily living? Must
a driver with access to own vehicle
(mileage paid) and comfortable
around pet animals &amp;gt;&amp;gt; https://t.co/7KCiZwH9VS
#Blackburn #Darwen #Jobs #carers
#BwD https://t.co/bouFfQZS9R</t>
  </si>
  <si>
    <t>lancashare1
RT @pfblackburn: We're recruiting!
:-) Are you a caring person who
could support a lovely lady in
the Blackburn area with her daily
living?…</t>
  </si>
  <si>
    <t>europcar_pt
Parte de ser um bom gestor de #frotas
é conseguir recrutar e manter os
melhores condutores no negócio.
A @fleetowner conta como e partilha
algumas #dicas ⤵️ #PME #Negócios
https://t.co/JQhVdNZXpu https://t.co/zqORoGR958</t>
  </si>
  <si>
    <t>rmi_trucking
Our Department of Labor approved
Apprenticeship is the only paid
program in the area. Our first
year driver are grossing over $52K
annually, with a full benefit package.
Contact our recruiting team at
855-JOBS-RMI for more details.</t>
  </si>
  <si>
    <t>csljobs
Secure Driver, London https://t.co/ReWyjEv4Hr
#Jobs #Recruiting</t>
  </si>
  <si>
    <t>expresssalem
Express Employment Professionals
is recruiting for a Forklift Driver
for a local distribution company
in Salem, OR. https://t.co/jStEiEDcgE
#SalemOR #ForkliftDriver https://t.co/wLSA72O3NR</t>
  </si>
  <si>
    <t>barking_jobs
Barking Jobs: HGV2 Class 2 TEMP
TO PERM! START ASAP!, Barking:
Are you a suitable professional
Class 2 Driver looking for fantastic
a new job opportunity in Purfleet?
We are recruiting for professional,
qualified… https://t.co/T8AVDXJOXJ
For More Jobs &amp;gt;&amp;gt;&amp;gt; Please
Go2 Our Page!</t>
  </si>
  <si>
    <t>cityofwoodbury
Public Safety is recruiting for
paid-on-call firefighters! Applicants
must be 18+ years old, possess
a valid Minnesota driver's license,
and be able to respond to one of
the fire stations within four minutes
from your residence. Learn more
and apply at https://t.co/3kwjeb8r2o
https://t.co/P4IJAgs4oL</t>
  </si>
  <si>
    <t>rokyjones
RT @rothwell_scott: How much is
Uber subsidising each ride? How
much is the driver subsidising
each ride? What does it cost to
recruit each…</t>
  </si>
  <si>
    <t>rothwell_scott
How much is Uber subsidising each
ride? How much is the driver subsidising
each ride? What does it cost to
recruit each driver? What is driver
turnover? How long must a driver
stay with Uber to return profit
to cover the cost of recruiting
said driver? https://t.co/rEUpPwcn46</t>
  </si>
  <si>
    <t>castlefordjobs
FLT REACH DRIVER We are recruiting
Reach Forklift Driver roles rotating
shifts days and afternoons either
Mon-Fri or Tue-Sat for our client
based in Whitwood Castleford. You
will be working for a Global dis...
#Castleford #CastlefordJobs #UKJobs
https://t.co/9H0POqSY3a</t>
  </si>
  <si>
    <t>dumfriesjobs
Head of Repairs Driver Hire Dumfries
are delighted to be recruiting
a Head of Repairs (an initial 1-year
fixed term period) for one of their
clients. The successful candidate
will lead and develop the Repairs....
#Dumfries #DumfriesJobs #UKJobs
https://t.co/SEOy3mxaTs</t>
  </si>
  <si>
    <t>essex_jobs_uk
#EssexJobs Essex Jobs: HGV Class
2 HIAB Driver, Essex: ProRec are
an agency that provides excellence,
honesty, transparency and simplicity
to the Driving sector nationwide
and we are currenting recruiting
for HGV… https://t.co/SdQHT9Y1ID
For More Jobs &amp;gt;&amp;gt;&amp;gt; Please
Go2 Our Page!</t>
  </si>
  <si>
    <t>freight_guide
West Valley City United States
- Class A CDL Linehaul Driver -
Old Dominion Freight Line is currentl:
Old Dominion Freight Line is currently
recruiting for a Linehaul Driver
to join our OD Family Culture.
Our Drivers succe JOBS #DRIVING
https://t.co/WEycvZBCMl</t>
  </si>
  <si>
    <t>joshtemple123
RT @FirstCymru: Bus driving is
not just about driving a bus -
it's about people. Why not come
and join us - we're still recruiting
bus driv…</t>
  </si>
  <si>
    <t>firstcymru
Bus driving is not just about driving
a bus - it's about people. Why
not come and join us - we're still
recruiting bus drivers in Swansea.
Full details at https://t.co/hmHTSLAGa8
|PT| https://t.co/k4mHF3ikwZ</t>
  </si>
  <si>
    <t>alan_ridgley
RT @rothwell_scott: How much is
Uber subsidising each ride? How
much is the driver subsidising
each ride? What does it cost to
recruit each…</t>
  </si>
  <si>
    <t>dougwalker43
RT @rothwell_scott: How much is
Uber subsidising each ride? How
much is the driver subsidising
each ride? What does it cost to
recruit each…</t>
  </si>
  <si>
    <t>maldon_jobs
#MaldonJobs Maldon Jobs: Counterbalance
FLT Driver, Maldon: Temp To Perm
Counterbalance FLT Maldon £9-£10/hour
Split Shift Pattern Our Maldon
based client is recruiting for
a counterbalance FLT licensed driver.…
https://t.co/WShXjjvuAU For More
Jobs &amp;gt;&amp;gt;&amp;gt; Please Go2 Our
Page!</t>
  </si>
  <si>
    <t>lichfield_jobs
#LichfieldJobs Lichfield Jobs:
HGV Class 1 Driver (Night - 4 On
4 Off), Lichfield: We are recruiting
for a permanent HGV Class 1 driver
to work for our customer based
in Lichfield. The role will involve
working… https://t.co/0weztNYcR2
For More Jobs &amp;gt;&amp;gt;&amp;gt; Please
Go2 Our Page!</t>
  </si>
  <si>
    <t>jay_recruiting
#PizzaHut is looking for a #Driver
in #OLATHE, apply now! #job https://t.co/SHI07NRapi</t>
  </si>
  <si>
    <t>e0ppok
@flugempire None would have guessed
tv markets would give way to content
being a big driver moving forward
but it is while adds of Rutgers/Maryland
was needed to add new recruiting
turf/ it hurt the football a bit,
50% of B1G now has lower attendance
than Oklahoma State, 100 miles
from OU</t>
  </si>
  <si>
    <t xml:space="preserve">flugempire
</t>
  </si>
  <si>
    <t>buckingham_jobs
#BucksJobs Buckinghamshire Job:
7.5 Tonne Driver, Milton Keynes:
We are currently recruiting for
a 7.5 Tonne Driver to work for
our expanding customer that is
located in Milton Keynes. Shift
pattern: Monday to… https://t.co/9AdryarWit
For More Jobs &amp;gt;&amp;gt;&amp;gt; Please
Go2 Our Page!</t>
  </si>
  <si>
    <t>dmregister
RT @MatthewBain_: That time of
week: Send in your recruiting mailbag
questions, if you've got any. Comment,
DM me, email me, be my GrubHub…</t>
  </si>
  <si>
    <t>matthewbain_
That time of week: Send in your
recruiting mailbag questions, if
you've got any. Comment, DM me,
email me, be my GrubHub driver
tonight and ask me at my door.
Iowa State, Iowa, Drake, UNI, in-state
talent, etc.</t>
  </si>
  <si>
    <t>dmrcyclones
RT @MatthewBain_: That time of
week: Send in your recruiting mailbag
questions, if you've got any. Comment,
DM me, email me, be my GrubHub…</t>
  </si>
  <si>
    <t>dmrsports
RT @MatthewBain_: That time of
week: Send in your recruiting mailbag
questions, if you've got any. Comment,
DM me, email me, be my GrubHub…</t>
  </si>
  <si>
    <t>hawkcentral
RT @MatthewBain_: That time of
week: Send in your recruiting mailbag
questions, if you've got any. Comment,
DM me, email me, be my GrubHub…</t>
  </si>
  <si>
    <t>presscitizen
RT @MatthewBain_: That time of
week: Send in your recruiting mailbag
questions, if you've got any. Comment,
DM me, email me, be my GrubHub…</t>
  </si>
  <si>
    <t>alliowa
RT @MatthewBain_: That time of
week: Send in your recruiting mailbag
questions, if you've got any. Comment,
DM me, email me, be my GrubHub…</t>
  </si>
  <si>
    <t>icpcsports
RT @MatthewBain_: That time of
week: Send in your recruiting mailbag
questions, if you've got any. Comment,
DM me, email me, be my GrubHub…</t>
  </si>
  <si>
    <t>europcardubai
Part of being a good #FleetManager
is recruiting and retaining the
best drivers in the biz. Just how
do you do that? @fleetowner has
the answers ⤵️ #SME #Business https://t.co/kqpMltAUu0
https://t.co/GxLUUqexpA</t>
  </si>
  <si>
    <t>sc3350nyp
RT @NYP_TeamTalent: We're recruiting
drivers! Do you have some availability
during the week to help with @NYorksPolice
logistics? Would yo…</t>
  </si>
  <si>
    <t xml:space="preserve">nyorkspolice
</t>
  </si>
  <si>
    <t>nyp_teamtalent
We're recruiting drivers! Do you
have some availability during the
week to help with @NYorksPolice
logistics? Would you like to gain
some experience or simply give
something back? Apply today _xD83D__xDC49_
https://t.co/8yx6SllpLm _xD83D__xDE97_#NorthYorkshirePolice
#Volunteer #Driver #NationalCip
https://t.co/rHGGUqNsB8</t>
  </si>
  <si>
    <t>sthelensjobs
HGV Class 1 Driver Job Description
We are currently recruiting a HGV
Class 2 driver to work for a 3rd
party logistics company based in
the St Helens area. This is long
term ongoing work. Hours &amp;amp;
Pay: * Monday ... #StHelens #StHelensJobs
#UKJobs https://t.co/87MBHRIDxv</t>
  </si>
  <si>
    <t>jcpinwestwales
Are you looking for a varied driving
job and enjoy building relationships
with regular customers? If so,
@BookerWholesale in #Haverfordwest
are recruiting for a 3.5T Delivery
Driver (P/T) Closing date 03/05/19
#PembsJobs For Details: https://t.co/f1oYKXl2PO
https://t.co/PhmkPETqlP</t>
  </si>
  <si>
    <t>bookerwholesale
RT @JCPinWestWales: Are you looking
for a varied driving job and enjoy
building relationships with regular
customers? If so, @BookerWholesa…</t>
  </si>
  <si>
    <t>fwdwholesale
RT @JCPinWestWales: Are you looking
for a varied driving job and enjoy
building relationships with regular
customers? If so, @BookerWholesa…</t>
  </si>
  <si>
    <t>dundeeandangus
RT @StagecoachEScot: Do you have
the drive to work for us? We're
currently recruiting for: _xD83D__xDE8C_ PCV
Drivers _xD83C__xDFEB_ Trainee PCV Drivers
_xD83D__xDD27_ Mechanics…</t>
  </si>
  <si>
    <t>stagecoachescot
Do you have the drive to work for
us? We're currently recruiting
for: _xD83D__xDE8C_ PCV Drivers _xD83C__xDFEB_ Trainee
PCV Drivers _xD83D__xDD27_ Mechanics Find out
more and apply online now &amp;gt;
https://t.co/p4AYRaIs0c https://t.co/w5MutQmGn5</t>
  </si>
  <si>
    <t>myhriday
@sona2905 @Uber_Support @Uber_India
@UberINSupport if this is the stance
of ur driver stop recruiting muslims.
else do thorough background check
and psychological of such people
before hiring them.</t>
  </si>
  <si>
    <t xml:space="preserve">uberinsupport
</t>
  </si>
  <si>
    <t xml:space="preserve">uber_india
</t>
  </si>
  <si>
    <t xml:space="preserve">uber_support
</t>
  </si>
  <si>
    <t xml:space="preserve">sona2905
</t>
  </si>
  <si>
    <t>cumbrianjobs
Marshall Farmer Group is recruiting
for a HGV Class 2 Driver in Dumfries,
Dumfries &amp;amp; Galloway. Click
the link to apply. https://t.co/2a0idoc2mR</t>
  </si>
  <si>
    <t>legendsofibrox
RT @M8Staffing: M8 staffing a recruiting
a class 1 driver for our client
based in Falkirk. You must also
hold a FLT counterbalance licence.…</t>
  </si>
  <si>
    <t>m8staffing
M8 staffing a recruiting a class
1 driver for our client based in
Falkirk. You must also hold a FLT
counterbalance licence. £12:50ph.
Please call 01236 439424</t>
  </si>
  <si>
    <t>jobsbarnsley1
7.5 t Driver – Barsley ( £10.30
– £11.70) (2) – Barnsley – Gi Group
–...: Job Description: We are currently
recruiting for reliable 7.5 tonne
drivers to join a well-established
heavy goods company in Barnsley.
This role will consist of heavy
lifting, the… https://t.co/uCpWPyDFGt</t>
  </si>
  <si>
    <t>employse1
#Vacancies. We are currently recruiting
for a #WarehouseManager. You need
to be a seasoned driver and should
be able to manage a team. Visit
https://t.co/XK0QezTs1A for more
information and to apply. #LocalRecruitment
#Jobs #Southwark #Lambeth #SE1
#Employse1 https://t.co/lTcs873xps</t>
  </si>
  <si>
    <t>logie80
RT @M8Staffing: M8 staffing a recruiting
a class 1 driver for our client
based in Falkirk. You must also
hold a FLT counterbalance licence.…</t>
  </si>
  <si>
    <t>aryaaint
Requirement Of Car Driver For Office.
Duty Hours : 10 To 7 ( Flexible
), Driving Experience In Maharashtra
&amp;amp; Near. Contact Us : +91 2241273322
/ +91 7400143753 #overseas #placement
#abroadjobs #recruiting #consultancy
#gulfjobs #jobsingulf #overseasoplacement
#placementagency https://t.co/qNE5gKPpwC</t>
  </si>
  <si>
    <t>ptijobs
This week, our recruiting team
is making the rounds in Ohio! Stop
by and visit us at Butler Tech,
Ohio Business College, &amp;amp; Napier
Truck Driver Training! Can't stop
by, no problem, visit https://t.co/8yJ7mttZYx
for more info on the jobs we have
available! #recruitingroadtrip
#PTI https://t.co/zJsR5Kijr3</t>
  </si>
  <si>
    <t>aceappointments
I'm recruiting for: HGV Driver
– Waste Materials at https://t.co/Tctlk0whMl</t>
  </si>
  <si>
    <t>heritagewills
RT @RosedaleFuneral: Rosedale Funeral
Home, where quality &amp;amp; care
are paramount, are recruiting staff
across all levels of the business
from…</t>
  </si>
  <si>
    <t>rosedalefuneral
Rosedale Funeral Home, where quality
&amp;amp; care are paramount, are recruiting
staff across all levels of the
business from driver bearer to
management. Check out https://t.co/m3YjE0GJe9
to download an application form.
Shortlisted candidates will be
invited to an Open Day in May.
https://t.co/9f9muauVGL</t>
  </si>
  <si>
    <t>logie10
RT @M8Staffing: M8 staffing a recruiting
a class 1 driver for our client
based in Falkirk. You must also
hold a FLT counterbalance licence.…</t>
  </si>
  <si>
    <t>michael91517632
@Craig_Sandlin Let’s focus on the
biggest revenue driver sports for
the University. Men’s and Women’s
Basketball need sustainability
success (NCAA Tournaments) win
recruiting wars, win coaching,
win games!</t>
  </si>
  <si>
    <t xml:space="preserve">craig_sandlin
</t>
  </si>
  <si>
    <t>shellenicholson
RT @NYP_TeamTalent: We're recruiting
drivers! Do you have some availability
during the week to help with @NYorksPolice
logistics? Would yo…</t>
  </si>
  <si>
    <t>tmj_grn_recruit
Have you ever had a role like "Driver
Recruiter"? What did you like most
about that job? #Recruiting #Greer,
SC</t>
  </si>
  <si>
    <t>ginalmossburg
@WhiteHouse Recruiting immigrants
to be US truckers a hush-hush topic
- Fleet Owner https://t.co/GkhEGFp1Vv...
Jun 11, 2017 - &amp;lt;p&amp;gt;While there&amp;amp;#39;s
a high demand for truck drivers,
not a whole lot of native-born
U.S. are entering into the industry,
noted Justin Lowry,</t>
  </si>
  <si>
    <t xml:space="preserve">whitehouse
</t>
  </si>
  <si>
    <t>wisesouthwest
Looking for a #driving #job in
Swindon? Wise are #recruiting for
a multi drop driver. Permanent
position with an immediate start.</t>
  </si>
  <si>
    <t>crusenorwich
RT @RosedaleFuneral: Rosedale Funeral
Home, where quality &amp;amp; care
are paramount, are recruiting staff
across all levels of the business
from…</t>
  </si>
  <si>
    <t>idarsaal
Taxi Driver Jobs in New Gulf Pak
Recruiting Agency in Abu Dhabi
- Apr 16, 2019. https://t.co/D5R9s8vgc4
#Jobs_In_Pakistan https://t.co/g44LETilit</t>
  </si>
  <si>
    <t>movers_guide
JOB: - Class B Truck Driver - Local
Recruiting Fair Dispatchers onsite
to answer questions Monday 3 -
25: Local Recruiting Fair Dispatchers
onsite to answer questions Monday
3 - 25 - Friday 3 - 27 800am to
400pm Truckmovers De JOBS TRUCK
MOVERS https://t.co/bJKyXRGgBe</t>
  </si>
  <si>
    <t>cardifftweeter
RT @RegisPeople: We are currently
recruiting experience #7.5t driver's
in the #Newport and #Cardiff areas.
All licences valid Over the age…</t>
  </si>
  <si>
    <t>regispeople
RT @RegisPeople: We are currently
recruiting experience #7.5t driver's
in the #Newport and #Cardiff areas.
All licences valid Over the age…</t>
  </si>
  <si>
    <t>gwynedd_jobs
Gwynedd Jobs: Class 2 ADR Driver,
Caernarfon: Major Logistics are
recruiting for HGV Class 2 ADR
Drivers to work on a long term
ongoing basis for one of our clients
, who are based in Caernarfon.
This is an… https://t.co/woVA12zTXq
For More Jobs &amp;gt;&amp;gt;&amp;gt; Please
Go2 our Page!</t>
  </si>
  <si>
    <t>opus_gwynedd
RT @Gwynedd_Jobs: Gwynedd Jobs:
Class 2 ADR Driver, Caernarfon:
Major Logistics are recruiting
for HGV Class 2 ADR Drivers to
work on a lon…</t>
  </si>
  <si>
    <t>stagecoachnscot
Get your career into gear! We're
recruiting in Aberdeen, Buchan
and Inverness, find out more about
becoming a bus driver! &amp;gt; https://t.co/lnO1YWcvZU
https://t.co/zlffS1rzGZ</t>
  </si>
  <si>
    <t>itsjustjadee
RT @StagecoachNScot: Get your career
into gear! We're recruiting in
Aberdeen, Buchan and Inverness,
find out more about becoming a
bus driv…</t>
  </si>
  <si>
    <t>midhants
We are recruiting for new colleagues
to work at our Fawley quarry -
take a look at our Facebook page
for more info re Loader Driver,
Trainee Fitter and a Transport
Administrator role https://t.co/vDy7SVk8Vi
#transportadmin #loaderdriver #fitter
#jobs #hampshire</t>
  </si>
  <si>
    <t>orwakeasi
We're hiring! Do have an engineering/
mechanical background and know
your way around a map? Then this
job could be for you. For more
details see here; https://t.co/Bph0AUU06Y
#hiring #job #recruiting #work
#driver #installer #engineering
#mechanical #balers #installation</t>
  </si>
  <si>
    <t>north_westjobs
RJ Mitten &amp;amp; Sons are recruiting
a Full Time Digger Driver/Quarry
Operative Based at Magheradunbar
Quarry near Enniskillen. Experience
in operation and maintenance of
heavy plant desirable but not essential.
Contact (028) 66 326 275 or email
karen@rjmittens.co.uk for more
... https://t.co/WaPooOLMUb</t>
  </si>
  <si>
    <t>adtransportexp
We are #hiring Recruiting Clerical
Assistant in Canton, MI https://t.co/ONMmzy93dg
#jobs #Canton #Trucking #Transport
#Driver</t>
  </si>
  <si>
    <t>driverjobs
Van Driver Here at Drivers Direct
Recruitment we are currently recruiting
for wide range of 3.5T drivers
for in and around the Middlesex
area. We are looking for people
who enjoy a varied working life...
wish to ... #Driver #DriverJobs
#UKJobs https://t.co/xF04twrt7r</t>
  </si>
  <si>
    <t>salford_jobs
Salford Jobs: Class 1 Driver, Salford:
CHECK THE GATE, CALL TIME, BEST
BOY, CUT! THE LANGUAGE OF MAKING
MOVIES!! We are still actively
recruiting for a Class 1 Driver
to assist our customer with the
movement of… https://t.co/Aopumpwnry
For More Jobs &amp;gt;&amp;gt;&amp;gt; Please
Go2 our Page!</t>
  </si>
  <si>
    <t>dccphilcain
RT @NYP_TeamTalent: We're recruiting
drivers! Do you have some availability
during the week to help with @NYorksPolice
logistics? Would yo…</t>
  </si>
  <si>
    <t>daanwseattle
DAA Seattle is currently recruiting
flexible, responsible, hardworking
individuals for the position of
Detail Specialist. Successful candidates
must be at least 18 years of age
with a valid driver’s license,
a good... https://t.co/KpF1NeXxDE</t>
  </si>
  <si>
    <t>daventry_jobs
#DaventryJobs Daventry Jobs: HGV
2 Driver, Daventry: We are currently
recruiting for a class 2 day driver
for our busy customer in Daventry.
Your typical shift will be starting
at 06:00 and working on average
10… https://t.co/WngYZvOBxf For
More Jobs &amp;gt;&amp;gt;&amp;gt; Please Go2
Our Page!</t>
  </si>
  <si>
    <t>northyorkspfcc
RT @NYP_TeamTalent: We're recruiting
drivers! Do you have some availability
during the week to help with @NYorksPolice
logistics? Would yo…</t>
  </si>
  <si>
    <t>am2pmrec
AM2PM are recruiting for experience
#HGV Class 1 Drivers to join one
of our regular clients who specialise
in manufacture and distribution
of palletised goods based in #Maccesfield
Pay Rate: £11-£16 per hour Apply
here: https://t.co/XZpHGmlkBy https://t.co/Z08x6xBuaf</t>
  </si>
  <si>
    <t>shonamackie
RT @am2pmrec: AM2PM are recruiting
for experience #HGV Class 1 Drivers
to join one of our regular clients
who specialise in manufacture and…</t>
  </si>
  <si>
    <t>mymrecruit
MYM Recruitment are delighted to
be working with our Twin Towns
based client to recruit for the
following role: #jobs #makeyourmove
#jobfairy #twintowns #manufacturing
#production #forkliftdriver #recruiting
David O'Hagan ツ MYM Recruitment
https://t.co/JQpUcOWZPd</t>
  </si>
  <si>
    <t>shahnawaz185
Urgently Required Trailer Driver
with KSA License (Saudi Arabia
Driving License) for a Annasban
Company in Riyadh, Saudi Arabia.
Salary 1500+Food+ Trip Allowance.
kgnoffice50@gmail.com Mobile 9821266066
#jobsearch #hiring #recruiting
#saudiarabia #riyadh #interview
#required</t>
  </si>
  <si>
    <t>nejstevenson
We are currently recruiting for
a Van Driver/General Assistant
Visit our website for further details:
https://t.co/CdRb8TJMOJ #joinourteam
#generalassistant</t>
  </si>
  <si>
    <t>group2llc
Pepperdine University #Malibu #California
is #Recruiting a Shuttle Driver
to transport stucents, faculty,
staff, and people with disabilities.
#Transportation #Drivers #transport
https://t.co/6daSm12YTe https://t.co/sGzyO8H6Ew</t>
  </si>
  <si>
    <t>leeds_wood
We're recruiting! 6 month placement,
driver/ collections assistant.
T&amp;amp;C's apply Check out https://t.co/uDZ1SEkM7m
#jobsleeds #recycling @LCC_Employment
@leedsfreegle @Leedsinfo19 @ncwrp
@Southleedsradio @SLShares @SouthLeedsLife</t>
  </si>
  <si>
    <t xml:space="preserve">slshares
</t>
  </si>
  <si>
    <t xml:space="preserve">ncwrp
</t>
  </si>
  <si>
    <t xml:space="preserve">leedsinfo19
</t>
  </si>
  <si>
    <t xml:space="preserve">leedsfreegle
</t>
  </si>
  <si>
    <t xml:space="preserve">lcc_employment
</t>
  </si>
  <si>
    <t>tpistaffing
#TPIStaffing is hiring an Industrial
Recruiter to join our Operations
Team! Must have 1+ years of experience
recruiting in a staffing environment
and a Valid Driver’s License. Send
Resumes to KristinaK@tpistaffing.com!
https://t.co/QNiUYsh3oH</t>
  </si>
  <si>
    <t>kirkgatemarket
RT @leeds_wood: We're recruiting!
6 month placement, driver/ collections
assistant. T&amp;amp;C's apply Check
out https://t.co/uDZ1SEkM7m #jobsleed…</t>
  </si>
  <si>
    <t>southleedslife
RT @leeds_wood: We're recruiting!
6 month placement, driver/ collections
assistant. T&amp;amp;C's apply Check
out https://t.co/uDZ1SEkM7m #jobsleed…</t>
  </si>
  <si>
    <t>newark_jobs_uk_
#NewarkJobs 7.5T Driver, Newark:
7.5 Tonne Driver / Multi Drops
/ Temp to Perm We are recruiting
immediately for a 7.5T driver to
work at our client based in Newark.
Our client is working alongside
a leading… https://t.co/j5JMBJWOrQ
For More Jobs &amp;gt;&amp;gt;&amp;gt; Please
Go2 Our Page!</t>
  </si>
  <si>
    <t>southleedsradio
RT @leeds_wood: We're recruiting!
6 month placement, driver/ collections
assistant. T&amp;amp;C's apply Check
out https://t.co/uDZ1SEkM7m #jobsleed…</t>
  </si>
  <si>
    <t>iso_verisk
Meet Aaron Wise and @Cory_iiX at
the @tenstreet 2019 User Conference
in Las Vegas; they'll be at Booth
18. See how to access our MVR,
driver screening, and monitoring
tools through Tenstreet’s recruiting
and management platform. https://t.co/unBTk0fZ9A
#TenStreetUC2019 https://t.co/3bwfeKtatR</t>
  </si>
  <si>
    <t xml:space="preserve">tenstreet
</t>
  </si>
  <si>
    <t>jules_dolan01
RT @ISO_Verisk: Meet Aaron Wise
and @Cory_iiX at the @tenstreet
2019 User Conference in Las Vegas;
they'll be at Booth 18. See how
to acces…</t>
  </si>
  <si>
    <t xml:space="preserve">cory_iix
</t>
  </si>
  <si>
    <t>rainham_jobs
Rainham Jobs: Class 2 HGV Pallet
Delivery Driver, Rainham: Are you
a professional HGV2 driver looking
for a fantastic opportunity in
Rainham, Essex? We are recruiting
for professional, qualified Class
2 HGV drivers… https://t.co/MH3evBhuPS
For More Jobs &amp;gt;&amp;gt;&amp;gt; Please
Go2 our Page!</t>
  </si>
  <si>
    <t>aspirechris
Trailer Driver at Sinoma Cargo
International Nigeria Limited #Jobs
Sinoma Cargo International Nigeria
Limited is recruiting to fill the
position of: Trailer Driver. The
position is located in Sagamu,
Ogun State. Interested… https://t.co/54mZpJhZWq
https://t.co/et94pdqxIE</t>
  </si>
  <si>
    <t>shivayprabhash
@Olacabs Have you started recruiting
goons and idiots as your Driver
? How disgusting your services
have become in Delhi ? I booked
share cabs thrice and all the three
times they shouted on me and forced
me to cancel it. Whats wrong with
you ? Ola Driver 1 https://t.co/351shPay64</t>
  </si>
  <si>
    <t xml:space="preserve">olacabs
</t>
  </si>
  <si>
    <t>scrapleeds
RT @leeds_wood: We're recruiting!
6 month placement, driver/ collections
assistant. T&amp;amp;C's apply Check
out https://t.co/uDZ1SEkM7m #jobsleed…</t>
  </si>
  <si>
    <t>driverhireglw
RT @DriverHire: We're always recruiting
quality, experienced and dedicated
Drivers. But what's great about
working for Driver Hire? Take a…</t>
  </si>
  <si>
    <t>driverhire
We're always recruiting quality,
experienced and dedicated Drivers.
But what's great about working
for Driver Hire? Take a look at
what over 900 candidates said about
us on our most recent survey https://t.co/Y3YIZkRk31
#FridayFeeling https://t.co/8oMC2CS90Z</t>
  </si>
  <si>
    <t>tcdleeds
RT @leeds_wood: We're recruiting!
6 month placement, driver/ collections
assistant. T&amp;amp;C's apply Check
out https://t.co/uDZ1SEkM7m #jobsleed…</t>
  </si>
  <si>
    <t>rahilahussain1
RT @leeds_wood: We're recruiting!
6 month placement, driver/ collections
assistant. T&amp;amp;C's apply Check
out https://t.co/uDZ1SEkM7m #jobsleed…</t>
  </si>
  <si>
    <t>peelsolutions
We are currently recruiting an
Internal Dispatch Driver based
in in #Kidlington for TVP. This
is an AD HOC vacancy on a rolling
contract. Read more and apply here:
https://t.co/NBZLlkrELq #PoliceJobs
https://t.co/ARLqpP1wGh</t>
  </si>
  <si>
    <t>driverhire_liv
RT @DriverHire: We're always recruiting
quality, experienced and dedicated
Drivers. But what's great about
working for Driver Hire? Take a…</t>
  </si>
  <si>
    <t>bluelinencl
Looking for a change of career?
We’re recruiting drivers right
now in HARTLEPOOL at Blueline Taxis
Group. ✅ Choose your own hours
✅ Uncapped earnings Interested
in becoming a driver for us? Simply
message our page to find out more.
https://t.co/B22LK3T32A</t>
  </si>
  <si>
    <t>foley_services
Do you want to know how you can
keep #drivers in the driver seat
longer? Following these simple
steps can give you important insight
and help reduce your driver #turnover.
#recruiting https://t.co/mkrD4X4Bnf</t>
  </si>
  <si>
    <t>recruiterguide
JOB: Houston TX USA - Driver Recruiter-
Virtual - Independent Business
Opportunity - Driver Recruiter
Com: Independent Business Opportunity
- Driver Recruiter Commission-Based
Driver Recruiting Business Opportunity.
Work .. JOBS RECRUITER HR HIRING
https://t.co/GRTHTHK6HF</t>
  </si>
  <si>
    <t>interservele
Stagecoach Bus is also recruiting
in the #NorthEast! If you're in
#Hartlepool, you can now train
with one of the biggest bus operators
in the #UK! Becoming a #Bus #Driver
now: @StagecoachNE #Durham #Middlesbrough
https://t.co/hjq9z2PeRa https://t.co/44dx6aqVJf</t>
  </si>
  <si>
    <t xml:space="preserve">stagecoachne
</t>
  </si>
  <si>
    <t>jfrecruiting
Experienced Tender Driver https://t.co/jj6x7Pm8mz</t>
  </si>
  <si>
    <t>grayconnolly
@LizRemizowski This was the recruiting
poster for the British Army Auxiliary
Transport Service, in which the
Queen served as a mechanic and
driver. https://t.co/Jedrw3yUPS</t>
  </si>
  <si>
    <t xml:space="preserve">lizremizowski
</t>
  </si>
  <si>
    <t>sfexaminer
I Drive S.F.: Unlike taxi companies,
one of the major “innovations”
Uber and Lyft have unleashed is
a low barrier of entry in recruiting
drivers, via @piltdownlad. https://t.co/DXBikkHZBc
https://t.co/1eY9kWRju5</t>
  </si>
  <si>
    <t>piltdownlad
RT @sfexaminer: I Drive S.F.: Unlike
taxi companies, one of the major
“innovations” Uber and Lyft have
unleashed is a low barrier of entry…</t>
  </si>
  <si>
    <t>lyoshki
RT @sfexaminer: I Drive S.F.: Unlike
taxi companies, one of the major
“innovations” Uber and Lyft have
unleashed is a low barrier of entry…</t>
  </si>
  <si>
    <t>c_a_lott
RT @sfexaminer: I Drive S.F.: Unlike
taxi companies, one of the major
“innovations” Uber and Lyft have
unleashed is a low barrier of entry…</t>
  </si>
  <si>
    <t>guidancedc
Metro is recruiting its next train
drivers - and the pay is great
https://t.co/NuVS7VWwpH</t>
  </si>
  <si>
    <t>nickauston
Nick Auston Design is recruiting.
DRIVER/GENERAL ASSISTANT The role
has been posted here on our page
- and in Facebook Jobs. #SpreadTheWord
#Jobs #Recruiting #NickAustonDesign
Please share... https://t.co/RUPu1NBZCc</t>
  </si>
  <si>
    <t>sftaxicabs
RT @sfexaminer: I Drive S.F.: Unlike
taxi companies, one of the major
“innovations” Uber and Lyft have
unleashed is a low barrier of entry…</t>
  </si>
  <si>
    <t>randallreilly
Look to the drivers in your fleet
who have stayed with you. If a
driver stays with you for a year
or more there has to be a reason.
What can you do to get more drivers
like them? https://t.co/jfIqYCFRbJ
#recruiting #drivers #trucking
https://t.co/iwVlePYrBN</t>
  </si>
  <si>
    <t>torivojobs
RT @cdltruckjobs: We are #hiring
Class A CDL Driver Local- Hourly
in Fort Wayne, IN https://t.co/KsT30sVGvr
#jobs #FortWayne #Trucking #Tra…</t>
  </si>
  <si>
    <t>cdltruckjobs
We are #hiring Class A CDL Truck
Driver- Home Weekends in Jacksonville,
FL https://t.co/DHbDjgACTz #jobs
#Jacksonville #Trucking</t>
  </si>
  <si>
    <t>ridesafeworld
RT @sfexaminer: I Drive S.F.: Unlike
taxi companies, one of the major
“innovations” Uber and Lyft have
unleashed is a low barrier of entry…</t>
  </si>
  <si>
    <t>jobs_humberside
#HumbersideJobs Humberside Jobs:
HGV1 / CAT C+E Driver, SL3: Our
client, a leading global air freight
haulier are recruiting to expand
its team of Cat C+E Drivers. This
is a full-time employment opportunity…
https://t.co/nTDQC3HimY For More
Jobs &amp;gt;&amp;gt;&amp;gt; Please Go2 Our
Page!</t>
  </si>
  <si>
    <t>brightonjobsnet
Multi-drop Van Driver: EJ366 –
Multi-drop Van DriverLocation:
BrightonSalary: £20,000 per annum
+ overtim Military Recruitment
are currently recruiting for a
multi-drop van driver. The ideal
candidate is required for a food
distributor based in Brighton.…
https://t.co/cBg2Ogw6E8</t>
  </si>
  <si>
    <t>recruiter_guide
JOB; Houston TX USA - Driver Recruiter-
Virtual - Independent Business
Opportunity - Driver Recruiter
Com: Independent Business Opportunity
- Driver Recruiter Commission-Based
Driver Recruiting Business Opportunity.
Work from JOBS WORK #RECRUITMENT
https://t.co/6h2kMuRCBz</t>
  </si>
  <si>
    <t>liverpooljobsuk
Liverpool Jobs: FLT Reach and Counterbalance
Driver: Cordant People - Liverpool
- We are Currently recruiting for
Reach and Counterbalance Drivers
for our rapidly expanding client
based in Aintree. Duties will…
https://t.co/bpxPBxmz2C For More
Jobs &amp;gt;&amp;gt;&amp;gt; Please Go2 our
Page!</t>
  </si>
  <si>
    <t>eugenejobs2
Eugene OR USA - TRUCK DRIVER -
Flat Bed Class A - Company Description
Client of JB Consulting System:
Company Description Client of JB
Consulting Systems an HR consulting
firm. We assist local businesses
with recruiting bu #OREGON JOBS
https://t.co/kJQVrszBrv</t>
  </si>
  <si>
    <t>jcpinwestyorks
Delivery Driver / Brewery Assistant
in Leeds @WildeChildBeer #LeedsJobs
See: https://t.co/Y5wROzINU2 https://t.co/Wn503AmX2q</t>
  </si>
  <si>
    <t xml:space="preserve">wildechildbeer
</t>
  </si>
  <si>
    <t>lufcbeerlover
RT @JCPinWestYorks: Delivery Driver
/ Brewery Assistant in Leeds @WildeChildBeer
#LeedsJobs See: https://t.co/Y5wROzINU2
https://t.co/Wn50…</t>
  </si>
  <si>
    <t>rocwnyjobs
Career Start is recruiting for
the following positions: CDL A
Driver, Forklift Operator, Registered
Nurse, &amp;amp; Machine Operators.
Apply today on https://t.co/ZtgMLiiGRz:
https://t.co/9OxKpYOg4f #RN #Manufacturing
#Jobs #Drivers https://t.co/eWRltdP9k8</t>
  </si>
  <si>
    <t>b2sroc
RT @RocWNYJobs: Career Start is
recruiting for the following positions:
CDL A Driver, Forklift Operator,
Registered Nurse, &amp;amp; Machine
Operat…</t>
  </si>
  <si>
    <t>soguayodeji
RT @magodolagos: *Urgently recruiting
for a Driver* Location: (Ibago,
Mowe axis) Job Details We seek
a corporate driver that resides
aro…</t>
  </si>
  <si>
    <t>magodolagos
*Urgently recruiting for a Driver*
Location: (Ibago, Mowe axis) Job
Details We seek a corporate driver
that resides around Ibafo- Mowe
axis. Salary: 50k Application Closing
Date 25th... https://t.co/gg2fu9GNHp</t>
  </si>
  <si>
    <t>trolls_queen
RT @magodolagos: *Urgently recruiting
for a Driver* Location: (Ibago,
Mowe axis) Job Details We seek
a corporate driver that resides
aro…</t>
  </si>
  <si>
    <t>pakirk53
@andrewrsorkin We are in transformational
economy my state PA Dept Of Corrections
is recruiting minorites which requires
HSG if woman appplies and her mate
gets truck driver they can be 100K
family by year two . Challenge
is getting Low incometo take these
action steps</t>
  </si>
  <si>
    <t xml:space="preserve">andrewrsorkin
</t>
  </si>
  <si>
    <t>southenddh
RT @DriverHire: We're always recruiting
quality, experienced and dedicated
Drivers. But what's great about
working for Driver Hire? Take a…</t>
  </si>
  <si>
    <t>nhsmedwayccg
RT @ageukmedway: We are recruiting
for an EXECUTIVE ASSISTANT TO THE
CEO, PART TIME MEAL DELIVERY SQUAD
DRIVER and COMMUNITY CARERS in
#Med…</t>
  </si>
  <si>
    <t>ageukmedway
We are recruiting for an EXECUTIVE
ASSISTANT TO THE CEO, PART TIME
CHARITY SHOP ASSISTANT, PART TIME
MEAL DELIVERY SQUAD DRIVER and
COMMUNITY CARERS in #Medway and
#Faversham! _xD83D__xDE00_ Download an application
pack: https://t.co/iFvr2NMchZ #JobsInKent
#CharityJobs #JobsInMedway</t>
  </si>
  <si>
    <t>emmacharlottel
Are you looking for a job where
you can #makeadifference every
day? @CornerstoneNor1 @CornerstoneScot
are recruiting a Relief Support
Worker / #Minibus #Driver for our
@connectsnthlan service! Salary:
£8.75 per hour. Find out more and
apply: https://t.co/I5gQc8LvBz
https://t.co/Lh4TeUvwAO</t>
  </si>
  <si>
    <t xml:space="preserve">connectsnthlan
</t>
  </si>
  <si>
    <t>welling_jobs
#WellingboroughJobs 7.5T Driver,
Wellingborough: StaffCo Direct
are currently recruiting for Day
7.5T Multi Drop Delivery Drivers
for our Client based in the Wellingborough
Area. The ideal candidate will
have a… https://t.co/Rpa4jez4vE
For More Jobs &amp;gt;&amp;gt;&amp;gt; Please
Go2 Our Page!</t>
  </si>
  <si>
    <t>ukjobsalert
TVR Express Ltd. Location : Knowsley
ENG GB Multi Drop Drivers Required
Urgently. We are currently recruiting
for multi drop drivers (No experience
needed but desirable) to work on
one of our contracts... More &amp;gt;&amp;gt;...
https://t.co/lxaGiPj5ip</t>
  </si>
  <si>
    <t>trsontw
Total Recruitment Solutions are
recruiting on behalf of a our client
in Basingstoke for a 7.5 tonne
driver. We have adhoc and ongoing
vacancies available.</t>
  </si>
  <si>
    <t>truckyeahbltc
Driver Recruiting and Trucking
Safety! 800-926-0148 https://t.co/1aeIHcFRR2
https://t.co/MzG687DYle</t>
  </si>
  <si>
    <t>michaelkitces
Striking. #1 top concern of large
advisory firms in recent @Pershing
poll: hiring &amp;amp; developing talent.
This is an underappreciated driver
of advisory industry M&amp;amp;A volume
&amp;amp; high valuations. Lots of
large firms aren't just buying
AUM. They're acqui-hiring. https://t.co/k24Eb7fioj</t>
  </si>
  <si>
    <t xml:space="preserve">pershing
</t>
  </si>
  <si>
    <t>tonyvidler
MT @MichaelKitces Striking. #1
top concern of large advisory firms
in recent @Pershing poll: hiring
&amp;amp; developing talent. This is
an underappreciated driver of advisory
industry M&amp;amp;A volume &amp;amp; high
valuations. Lots of large firms
are acqui-hiring. https://t.co/rldpdDBNm6</t>
  </si>
  <si>
    <t>walsall_jobs
#WalsallJobs Walsall Jobs LGV1,
HGV1, Class 1 Driver, Walsall:
LGV1, HGV1, Class 1 Driver, Category
CE, LGV 1, HGV 1 (ON-GOING) We
are currently recruiting LGV 1
drivers for our WALSALL based client
VARIOUS… https://t.co/lmUwmH1CpY
For More Jobs &amp;gt;&amp;gt;&amp;gt; Please
Go2 Our Page!</t>
  </si>
  <si>
    <t>bradford_jobs
#BradfordJobs Bradford Jobs: Class
2 Driver, Bradford: Primestaff
are currently recruiting for Class
2 Drivers for one of our clients
based in the BD4 area of Bradford.
You will be required to work Monday
to… https://t.co/JsQ3P2sChK For
More Jobs &amp;gt;&amp;gt;&amp;gt; Please Go2
Our Page!</t>
  </si>
  <si>
    <t>jobs_lancashire
Lancashire Jobs: Fork Lift Truck
Driver!!!, Morecambe: We are currently
recruiting on behalf of our client
based in the Morecambe area for
an experienced FLT driver. Due
to the type of material you will
be lifting… https://t.co/kLQWSFoRYG
For More Jobs &amp;gt;&amp;gt;&amp;gt; Please
Go2 our Page!</t>
  </si>
  <si>
    <t>wandsworth_jobs
Wandsworth Jobs: NON PCV DRIVER
- MULTI-DROP COURIER, Wandsworth:
Adecco are currently recruiting
for a NON PCV DRIVER to work within
a Local Authority in WANDSWORTH.
NON PCV DRIVER - MULTI-DROP COURIER
WANDSWORTH CONTRACT (3 MONTHS.…
https://t.co/WIebSejpl7 For More
Jobs &amp;gt;&amp;gt;&amp;gt;</t>
  </si>
  <si>
    <t>west_bromwich
#WestBromJobs West Brom Jobs: LGV2,
HGV2, Class 2 Driver, Category
C,LG 2,HGV 2(Temp to Perm), West
Bromwich: LGV2, HGV2, Class 2 Driver,
Category C, LGV 2, HGV 2 (On-Going)
We are currently recruiting LGV2…
https://t.co/ozL5FgPBi0 For More
Jobs &amp;gt;&amp;gt;&amp;gt; Please Go2 Our
Page!</t>
  </si>
  <si>
    <t>boassoglobal
If you're not a driver, we still
have a position for you at Boasso
Global. Whether you're a Terminal
Support Coordinator, Mechanic,
or Sales Manager you matter to
us. See all of our open positions
here at https://t.co/XU3RQ08DMN
https://t.co/8CMbrBgmzD</t>
  </si>
  <si>
    <t>slartybardfarst
RT @SmoothMove79: **We Are Hiring**
**Please Share** We are currently
recruiting for a 3.5 tonne driver/porter
to join us from May 2019.…</t>
  </si>
  <si>
    <t>smoothmove79
**We Are Hiring** **Please Share**
We are currently recruiting for
a 3.5 tonne driver/porter to join
us from May 2019. Required experience:
Full clean driving licence. Previous
removals experience preferable,
but full training will be provided.
Apply via email https://t.co/pRYvlyNVUl</t>
  </si>
  <si>
    <t>muskermcintyre
RT @SmoothMove79: **We Are Hiring**
**Please Share** We are currently
recruiting for a 3.5 tonne driver/porter
to join us from May 2019.…</t>
  </si>
  <si>
    <t>peterborough_wk
#PeterboroughJobs Peterborough
Jobs: Class 1 Driver Nights, Peterborough:
CLASS 1 DRIVERS - NIGHTS ! First
Call Workforce Solutions are recruiting
for our reputable client based
in Peterborough who are looking
for… https://t.co/CX4EIVw5It For
More Jobs &amp;gt;&amp;gt;&amp;gt; Please Go2
Our Page!</t>
  </si>
  <si>
    <t>boab9dru
RT @emmacharlottel: Are you looking
for a job where you can #makeadifference
every day? @CornerstoneNor1 @CornerstoneScot
are recruiting a…</t>
  </si>
  <si>
    <t xml:space="preserve">cornerstonescot
</t>
  </si>
  <si>
    <t>cornerstonenor1
RT @emmacharlottel: Are you looking
for a job where you can #makeadifference
every day? @CornerstoneNor1 @CornerstoneScot
are recruiting a…</t>
  </si>
  <si>
    <t>barnsley_jobs
#BarnsleyJobs Barnsley Jobs: Engineering
Operative, Barnsley: IMH Recruitment
are currently recruiting for 2
x Granulating Operative / FLT Driver
working for our global client based
in the Barnsley area. Our… https://t.co/xo6lK2EOdB
For More Jobs &amp;gt;&amp;gt;&amp;gt; Please
Go2 Our Page!</t>
  </si>
  <si>
    <t>cdlatruckingjob
We are #hiring Class A CDL Truck
Driver-Home Weekly-Higher Pay-Regional-Dedicated
https://t.co/Olyumr1MUW #jobs #Shreveport</t>
  </si>
  <si>
    <t>jobs4_com
Job Alert: Manpower are recruiting
for Class 2 Driver https://t.co/JYIu9bMrPd
https://t.co/ptETlQNxmi</t>
  </si>
  <si>
    <t>horsfordwindow
RT @SmoothMove79: **We Are Hiring**
**Please Share** We are currently
recruiting for a 3.5 tonne driver/porter
to join us from May 2019.…</t>
  </si>
  <si>
    <t>trimble2k
RT @JLPJobs: From B-class home
installation #vans, right through
to Class-1 #articulated #lorries,
all of our #Drivers play a pivotal
role…</t>
  </si>
  <si>
    <t>jlpjobs
From B-class home installation
#vans, right through to Class-1
#articulated #lorries, all of our
#Drivers play a pivotal role for
the Partnership and our customers.
We're currently #recruiting: https://t.co/BFyVD7sUoZ
https://t.co/7Gj8ipvgUA</t>
  </si>
  <si>
    <t>hgrecruitment
Looking for a #HGV driving job?
We’re recruiting HGV Class 1 Drivers
to join our client in #Northampton
for night shifts. Call 01788 494050
or apply online. https://t.co/cRwJulaB3z
https://t.co/nUsX7JwLfV</t>
  </si>
  <si>
    <t>acorn_driving
Van Driver required in Truro, Cornwall
Salary: Negotiable Temporary -
Immediate start. Acorn is currently
recruiting a Driver in the Truro
area, to deliver goods to sites
and customers throughout the county.
Apply here: https://t.co/V6RQ02gCrF
https://t.co/NvYU6M3xXy</t>
  </si>
  <si>
    <t>acorn_jobssw
RT @Acorn_Driving: Van Driver required
in Truro, Cornwall Salary: Negotiable
Temporary - Immediate start. Acorn
is currently recruiting…</t>
  </si>
  <si>
    <t>amazincareers
*Job For Transportation Manager
at Garden Brown* Garden Brown is
recruiting suitably qualified candidates
to fill the position below: Location:
Lagos Requirements: Maintain Driver…
https://t.co/SNhxM3oNFj</t>
  </si>
  <si>
    <t>morestaffltd
Class 2 Driver - roll on / roll
off Luton | £14 Per Hour Morestaff
are currently recruiting for an
experienced Class 2 roll on/ roll
off Driver to work on behalf of
our Client based in Luton. Apply-
https://t.co/xSsUboqU3q For more
info, please call 01582 477111.
#HGV2 #HGV https://t.co/Ne1MvxClsa</t>
  </si>
  <si>
    <t>toraafrica
Don't go for just any truck driver.
Go for a #torastandard truck driver.
Recruiting new truck drivers soon?
Talk to us now on: 080-3389-0237.
https://t.co/JrtGg3OxXI</t>
  </si>
  <si>
    <t>wendsss_
RT @TORAAfrica: Don't go for just
any truck driver. Go for a #torastandard
truck driver. Recruiting new truck
drivers soon? Talk to us no…</t>
  </si>
  <si>
    <t>auxillis
Have you got previous experience
in a customer-facing driving role?
We’re recruiting for a Service
Delivery Driver based at our #Oxford
branch. So, what are you waiting
for – apply today! https://t.co/Gjr7rZZiGK
#Auxillis https://t.co/JAqR8oTPe4</t>
  </si>
  <si>
    <t>job_northampton
Northampton Jobs: Dumper/Roller
driver with SEQOHS - Leicester,
Leicester: Forward Tipping Dumper
and Roller Driver with SEQOHS Venture
Contracts are currently recruiting
for a Dumper/Roller Driver based
in Leicester… https://t.co/NGZsbhAVqt
For More Jobs &amp;gt;&amp;gt;&amp;gt; For
More Jobs &amp;gt;&amp;gt;&amp;gt;</t>
  </si>
  <si>
    <t>jcpinnorfolk
RT @MyTimberwolf: Join the Pack!
_xD83D__xDC3A_ We're recruiting for a Driver
and a Mechanical Engineering Apprentice
Find out more at https://t.co/wifcqDINp1
... #jobs #suffolkjobs #norfolkjobs
#apprenticeships #engineering #drivingjobs
#driver #lorrydriver https://t.co/YczNHtwRLE</t>
  </si>
  <si>
    <t xml:space="preserve">norfolk_jobsuk
</t>
  </si>
  <si>
    <t>mytimberwolf
Join the Pack! _xD83D__xDC3A_ We're recruiting
for a Driver and a Mechanical Engineering
Apprentice Find out more at https://t.co/W10zfgZjN5
... #jobs #suffolkjobs #norfolkjobs
#apprenticeships #engineering #drivingjobs
#driver #lorrydriver https://t.co/V3WrjRms6r</t>
  </si>
  <si>
    <t>response_direct
We are recruiting for an experienced
#Bulktanker driver to start working
for our client in #Westbury. This
is an exciting opportunity for
someone to join on an ongoing position.
Full training will be provided.
The ideal person would have at
least 2 yrs experience delivering
bulk</t>
  </si>
  <si>
    <t>rosedaletrain
RT @RosedaleTrain: Rosedale Funeral
Home, where quality &amp;amp; care
are paramount, are recruiting staff
across all levels of the business
from d…</t>
  </si>
  <si>
    <t>jobsaurora1
CDL/A Driver Trainer OTR (TOP PAY)
– NTR (National Truck Driver Recruiting)
– Aurora https://t.co/S8dcpZLcmH
Job Aurora</t>
  </si>
  <si>
    <t>clwyd_jobs_uk
#ClwydJobs Clwyd Jobs: FLT Driver
- Nights, LL11: Proactive Personnel
are currently recruiting for a
number of skilled and experienced
FLT DRIVERS to start at a prestigious
and growing company based in the…
https://t.co/LYZVwCaUAr For More
Jobs &amp;gt;&amp;gt;&amp;gt; Please Go2 Our
Page!</t>
  </si>
  <si>
    <t>coretransllc
Coretrans has Great Company Driver
Positions Available! Including
a MINIMUM WEEKLY GUARANTEE PAY!
*Rider/pet policy *$500 paid orientation
*$2000 sign on bonus *Dry Van *No
Touch Freight Call Tonya or Joni
in Recruiting 1-800-422-4799 !
@PerfectCDLJob @TruckersForum</t>
  </si>
  <si>
    <t xml:space="preserve">truckersforum
</t>
  </si>
  <si>
    <t xml:space="preserve">perfectcdljob
</t>
  </si>
  <si>
    <t>bolclarke69
RT @JLPJobs: From B-class home
installation #vans, right through
to Class-1 #articulated #lorries,
all of our #Drivers play a pivotal
role…</t>
  </si>
  <si>
    <t>harlowsservices
_xD83D__xDCA5_ Hello Bismarck, North Dakota
‼️ Your individualized training
to become a Harlow's School Bus
Driver begins now! Make an impact
on your community and APPLY TODAY!
#GoHarlows #team... https://t.co/1xKSoJHKYm</t>
  </si>
  <si>
    <t>burnley_jobs
Burnley Jobs: Reach / VNA FLT Driver,
Burnley: Rapid Recruit are currently
recruiting for the position of
a VNA Driver or a Reach FLT Driver
willing to be trained for our client
based in Burnley. We ask that the…
https://t.co/lAKpaRqUGU For More
Jobs &amp;gt;&amp;gt;&amp;gt; Please Go2 our
Page!</t>
  </si>
  <si>
    <t>tmj_apa_hr
Don't submit then quit. Apply for
jobs like "Recruiting Supervisor
– Driver Hiring Center" at Penske
Logistics, then look for people
you might know at the company.
You might be able to reach out
to HR directly. Ready to apply?
Check out the link in our bio.</t>
  </si>
  <si>
    <t>rozgar_india
Indian Coast Guard Hiring: Engine
Driver Last Date:30 Jun 2019 Location:Kerala
https://t.co/oni0oSG4t1 #Jobs #recrutement
#recruiting101 #Recruiting #jobsearch
#JobSeekersWednesday #jobseekers
https://t.co/4hPB9lCQlp</t>
  </si>
  <si>
    <t>rugby_jobs
#RugbyJobs Rugby Jobs: PPT Driver,
Rugby: We are recruiting for PPT
Drivers in the Rugby area. You
will be working at a large distribution
company to support their growing
team. A valid PPT licence is essential…
https://t.co/MbbiDH0V05 For More
Jobs &amp;gt;&amp;gt;&amp;gt; Please Go2 Our
Page!</t>
  </si>
  <si>
    <t>trabajolondres
https://t.co/2Q4oyfFHG1 Great Britain
Cars Recruiting PCO Driver Full
Time/ Part Time/ MPV/Saloon /Executive
for Busy Airpot https://t.co/NYmElfVGqX</t>
  </si>
  <si>
    <t>momentumwines
Momentum Wines are recruiting.
We have a part-time multi-drop
driver/warehouseman position to
fill. Two days a week (Tuesday
&amp;amp; Wednesday) plus holiday cover
and additional hours at Christmas.
Enquiries to: Mark Braithwaite
on 01691 654499 or email on mark@momentumwines.co.uk
https://t.co/kVKAcjN0Ka</t>
  </si>
  <si>
    <t>brianbwhitaker
RT @CoreTransLLC: Coretrans has
Great Company Driver Positions
Available! Including a MINIMUM
WEEKLY GUARANTEE PAY! *Rider/pet
policy *$5…</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</si>
  <si>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</si>
  <si>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&lt;value&gt;http://bit.ly/NXLSNA&lt;/value&gt;
      &lt;/setting&gt;
      &lt;setting name="Hashtag" serializeAs="String"&gt;
        &lt;value&gt;#NodeXL&lt;/value&gt;
      &lt;/setting&gt;
      &lt;setting name="BrandURL" serializeAs="String"&gt;
        &lt;value&gt;http://connectedaction.net&lt;/value&gt;
      &lt;/setting&gt;
      &lt;setting name="ActionLabel" serializeAs="String"&gt;
        &lt;value&gt;Request a NodeXL map&lt;/value&gt;
      &lt;/setting&gt;
      &lt;setting name="ActionURL" serializeAs="String"&gt;
        &lt;value&gt;http://bit.ly/NXLSNA&lt;/value&gt;
      &lt;/setting&gt;
      &lt;setting name="BrandLogo" serializeAs="String"&gt;
        &lt;value&gt;https://www.connectedaction.net/wp-content/uploads/2018/10/CALogo-Plain_header.jpg&lt;/value&gt;
      &lt;/setting&gt;
    &lt;/ExportDataUserSettings&gt;
    &lt;PlugInUserSettings&gt;
      &lt;setting name="PlugInFolderPath" serializeAs="String"&gt;
        &lt;value&gt;C:\Program Files (x86)\Soci</t>
  </si>
  <si>
    <t>Workbook Settings 2</t>
  </si>
  <si>
    <t>al Media Research Foundation\NodeXL Excel Template\PlugIns&lt;/value&gt;
      &lt;/setting&gt;
    &lt;/PlugInUserSettings&gt;
    &lt;ExportToNodeXLGraphGalleryUserSettings&gt;
      &lt;setting name="SpaceDelimitedTags" serializeAs="String"&gt;
        &lt;value&gt;Connected Action -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t>
  </si>
  <si>
    <t>Workbook Settings 3</t>
  </si>
  <si>
    <t>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&lt;value&gt;Connected Action NodeXL-Reports&lt;/value&gt;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t>
  </si>
  <si>
    <t>Workbook Settings 4</t>
  </si>
  <si>
    <t>="String"&gt;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&lt;value&gt;marc.smith.email@gmail.com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TwitterSearchNetworkTopItems, Words, ReciprocatedVertexPairRatio&lt;/value&gt;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t>
  </si>
  <si>
    <t>Workbook Settings 5</t>
  </si>
  <si>
    <t>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t>
  </si>
  <si>
    <t>Workbook Settings 6</t>
  </si>
  <si>
    <t>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t>
  </si>
  <si>
    <t>Workbook Settings 7</t>
  </si>
  <si>
    <t>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t>
  </si>
  <si>
    <t>Workbook Settings 8</t>
  </si>
  <si>
    <t xml:space="preserv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t>
  </si>
  <si>
    <t>Workbook Settings 9</t>
  </si>
  <si>
    <t>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t>
  </si>
  <si>
    <t>Workbook Settings 10</t>
  </si>
  <si>
    <t>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
  </si>
  <si>
    <t>Workbook Settings 11</t>
  </si>
  <si>
    <t>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t>
  </si>
  <si>
    <t>Workbook Settings 12</t>
  </si>
  <si>
    <t xml:space="preserve">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t>
  </si>
  <si>
    <t>Workbook Settings 13</t>
  </si>
  <si>
    <t>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t>
  </si>
  <si>
    <t>Workbook Settings 14</t>
  </si>
  <si>
    <t>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</si>
  <si>
    <t>Workbook Settings 15</t>
  </si>
  <si>
    <t>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t>
  </si>
  <si>
    <t>Workbook Settings 16</t>
  </si>
  <si>
    <t xml:space="preserve">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&lt;value&gt;Followers&lt;/value&gt;
      &lt;/setting&gt;
      &lt;setting name="VertexToolTipSourceColumnName" serializeAs="String"&gt;
        &lt;value /&gt;
      &lt;/setting&gt;
      &lt;setting name="VertexAlphaSourceColumnName" serializeAs="String"&gt;
        &lt;value&gt;Followers&lt;/value&gt;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32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Green Red False False True&lt;/value&gt;
      &lt;/setting&gt;
      &lt;setting name="VertexLabelFillColorDetails" serializeAs="String"&gt;
        &lt;value&gt;False False 0 10 Red Green False False True&lt;/value&gt;
      &lt;/setting&gt;
      &lt;setting name="EdgeVisibilityDetails" serializeAs="String"&gt;
        &lt;value&gt;GreaterThan 0 </t>
  </si>
  <si>
    <t>Workbook Settings 17</t>
  </si>
  <si>
    <t>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48pt White BottomCenter 2147483647 2147483647 Black True 360 Black 86 TopLeft&lt;/value&gt;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t>
  </si>
  <si>
    <t>Workbook Settings 18</t>
  </si>
  <si>
    <t>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</si>
  <si>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</si>
  <si>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</si>
  <si>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</si>
  <si>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</si>
  <si>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</si>
  <si>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</si>
  <si>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</si>
  <si>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</si>
  <si>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</si>
  <si>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</si>
  <si>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</si>
  <si>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</si>
  <si>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</si>
  <si>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</si>
  <si>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</si>
  <si>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</si>
  <si>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</si>
  <si>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</si>
  <si>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</si>
  <si>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</si>
  <si>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</si>
  <si>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</si>
  <si>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</si>
  <si>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</si>
  <si>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</si>
  <si>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</si>
  <si>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</si>
  <si>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</si>
  <si>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</si>
  <si>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G27</t>
  </si>
  <si>
    <t>G28</t>
  </si>
  <si>
    <t>G29</t>
  </si>
  <si>
    <t>G30</t>
  </si>
  <si>
    <t>G31</t>
  </si>
  <si>
    <t>G32</t>
  </si>
  <si>
    <t>G33</t>
  </si>
  <si>
    <t>G34</t>
  </si>
  <si>
    <t>G35</t>
  </si>
  <si>
    <t>G36</t>
  </si>
  <si>
    <t>G37</t>
  </si>
  <si>
    <t>G38</t>
  </si>
  <si>
    <t>G39</t>
  </si>
  <si>
    <t>G40</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</si>
  <si>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</si>
  <si>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</si>
  <si>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</si>
  <si>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</si>
  <si>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</si>
  <si>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</si>
  <si>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</si>
  <si>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</si>
  <si>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</si>
  <si>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</si>
  <si>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</si>
  <si>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</si>
  <si>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</si>
  <si>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</si>
  <si>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</si>
  <si>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Group 1</t>
  </si>
  <si>
    <t>Group 2</t>
  </si>
  <si>
    <t>Edges</t>
  </si>
  <si>
    <t>Graph Type</t>
  </si>
  <si>
    <t>Modularity</t>
  </si>
  <si>
    <t>NodeXL Version</t>
  </si>
  <si>
    <t>1.0.1.411</t>
  </si>
  <si>
    <t>Top URLs in Tweet in Entire Graph</t>
  </si>
  <si>
    <t>http://el32.com/index.php</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</si>
  <si>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</si>
  <si>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</si>
  <si>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</si>
  <si>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</si>
  <si>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</si>
  <si>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</si>
  <si>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</si>
  <si>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</si>
  <si>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</si>
  <si>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</si>
  <si>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</si>
  <si>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</si>
  <si>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</si>
  <si>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</si>
  <si>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</si>
  <si>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</si>
  <si>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</si>
  <si>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</si>
  <si>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</si>
  <si>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</si>
  <si>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</si>
  <si>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</si>
  <si>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https://www.chroniclelive.co.uk/news/north-east-news/you-want-metro-train-driver-16119898 https://peelsolutions.co.uk/job/internal-dispatch-driver/ http://www.verticalyellow.com/jobs/?q=Driver+Recruiter-+Virtual&amp;l=Houston+TX+USA&amp;z=&amp;tw=&amp;k= https://www.fmcsaconsulting.com/ http://el32.com/index.php https://www.cv-library.co.uk/job/209670136/Driver-Mate-Warehouse-Operative?s=100340&amp;utm_source=dlvr.it&amp;utm_medium=twitter https://www.cv-library.co.uk/job/209670270/3-5T-Driver?s=100340&amp;utm_source=dlvr.it&amp;utm_medium=twitter https://www.cv-library.co.uk/job/209863195/7-5T-CatC1-Driver-START-ASAP?s=100340&amp;utm_source=dlvr.it&amp;utm_medium=twitter https://careers.g4s.com/en/jobs/secure-driver-park-royal-or-nine-elms/15563 https://jobs.expresspros.com/job/details?jobControlNum=13332944</t>
  </si>
  <si>
    <t>https://www.timberwolf-uk.com/about/careers/ https://www.cv-library.co.uk/job/209858466/Trade-Counter-Assistant?s=100340&amp;utm_source=dlvr.it&amp;utm_medium=twitter</t>
  </si>
  <si>
    <t>https://www.acornpeople.com/job-search/job/195219_1556096459 https://www.acornpeople.com/job-search/job/199038_1554453839</t>
  </si>
  <si>
    <t>https://www.ziprecruiter.com/tja/879a7125 https://www.ziprecruiter.com/tja/2b58c4d7 https://www.ziprecruiter.com/tja/a18aad54 https://www.ziprecruiter.com/tja/e74b36ae https://www.ziprecruiter.com/tja/b9422365 https://www.ziprecruiter.com/tja/0f30590d https://www.ziprecruiter.com/tja/34ad13b7 https://www.ziprecruiter.com/tja/fdf4b5e7 https://www.ziprecruiter.com/tja/b18797a9 https://www.ziprecruiter.com/tja/9b49a3eb</t>
  </si>
  <si>
    <t>Top Domains in Tweet in Entire Graph</t>
  </si>
  <si>
    <t>el32.com</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</si>
  <si>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</si>
  <si>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</si>
  <si>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</si>
  <si>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</si>
  <si>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</si>
  <si>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</si>
  <si>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</si>
  <si>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</si>
  <si>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</si>
  <si>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</si>
  <si>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</si>
  <si>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co.uk ziprecruiter.com allthetopbananas.com facebook.com verticalyellow.com totaljobs.com buildersyellow.com randallreilly.com 1066jobs.net jobsyellow.com</t>
  </si>
  <si>
    <t>timberwolf-uk.com co.uk</t>
  </si>
  <si>
    <t>Top Hashtags in Tweet in Entire Graph</t>
  </si>
  <si>
    <t>hiring</t>
  </si>
  <si>
    <t>trucking</t>
  </si>
  <si>
    <t>transport</t>
  </si>
  <si>
    <t>driver</t>
  </si>
  <si>
    <t>recruiting</t>
  </si>
  <si>
    <t>drivers</t>
  </si>
  <si>
    <t>philadelphia</t>
  </si>
  <si>
    <t>ukjobs</t>
  </si>
  <si>
    <t>Top Hashtags in Tweet in G1</t>
  </si>
  <si>
    <t>job</t>
  </si>
  <si>
    <t>Top Hashtags in Tweet in G2</t>
  </si>
  <si>
    <t>jobsleeds</t>
  </si>
  <si>
    <t>recycling</t>
  </si>
  <si>
    <t>Top Hashtags in Tweet in G3</t>
  </si>
  <si>
    <t>Top Hashtags in Tweet in G4</t>
  </si>
  <si>
    <t>fleetmanager</t>
  </si>
  <si>
    <t>sme</t>
  </si>
  <si>
    <t>business</t>
  </si>
  <si>
    <t>frotas</t>
  </si>
  <si>
    <t>dicas</t>
  </si>
  <si>
    <t>pme</t>
  </si>
  <si>
    <t>negócios</t>
  </si>
  <si>
    <t>Top Hashtags in Tweet in G5</t>
  </si>
  <si>
    <t>Top Hashtags in Tweet in G6</t>
  </si>
  <si>
    <t>northyorkshirepolice</t>
  </si>
  <si>
    <t>volunteer</t>
  </si>
  <si>
    <t>nationalcip</t>
  </si>
  <si>
    <t>Top Hashtags in Tweet in G7</t>
  </si>
  <si>
    <t>minibus</t>
  </si>
  <si>
    <t>Top Hashtags in Tweet in G8</t>
  </si>
  <si>
    <t>Top Hashtags in Tweet in G9</t>
  </si>
  <si>
    <t>Top Hashtags in Tweet in G10</t>
  </si>
  <si>
    <t>Top Hashtags in Tweet</t>
  </si>
  <si>
    <t>jobs recruiting hiring ukjobs driver trucking transport drivers driving job</t>
  </si>
  <si>
    <t>fleetmanager sme business frotas dicas pme negócios</t>
  </si>
  <si>
    <t>norfolkjobs jobs suffolkjobs apprenticeships engineering drivingjobs driver lorrydriver</t>
  </si>
  <si>
    <t>jobsinkent charityjobs jobsinmedway medway faversham</t>
  </si>
  <si>
    <t>hiring jobs trucking transport driver philadelphia dayton indianapolis fortwayne birmingham</t>
  </si>
  <si>
    <t>cardiff newport hgv driving class</t>
  </si>
  <si>
    <t>Top Words in Tweet in Entire Graph</t>
  </si>
  <si>
    <t>Words in Sentiment List#1: Positive</t>
  </si>
  <si>
    <t>Words in Sentiment List#2: Negative</t>
  </si>
  <si>
    <t>Words in Sentiment List#3: Angry/Violent</t>
  </si>
  <si>
    <t>Non-categorized Words</t>
  </si>
  <si>
    <t>Total Words</t>
  </si>
  <si>
    <t>class</t>
  </si>
  <si>
    <t>gt</t>
  </si>
  <si>
    <t>Top Words in Tweet in G1</t>
  </si>
  <si>
    <t>more</t>
  </si>
  <si>
    <t>please</t>
  </si>
  <si>
    <t>currently</t>
  </si>
  <si>
    <t>page</t>
  </si>
  <si>
    <t>Top Words in Tweet in G2</t>
  </si>
  <si>
    <t>6</t>
  </si>
  <si>
    <t>month</t>
  </si>
  <si>
    <t>placement</t>
  </si>
  <si>
    <t>collections</t>
  </si>
  <si>
    <t>assistant</t>
  </si>
  <si>
    <t>t</t>
  </si>
  <si>
    <t>c's</t>
  </si>
  <si>
    <t>apply</t>
  </si>
  <si>
    <t>Top Words in Tweet in G3</t>
  </si>
  <si>
    <t>time</t>
  </si>
  <si>
    <t>week</t>
  </si>
  <si>
    <t>send</t>
  </si>
  <si>
    <t>mailbag</t>
  </si>
  <si>
    <t>questions</t>
  </si>
  <si>
    <t>comment</t>
  </si>
  <si>
    <t>dm</t>
  </si>
  <si>
    <t>email</t>
  </si>
  <si>
    <t>grubhub</t>
  </si>
  <si>
    <t>Top Words in Tweet in G4</t>
  </si>
  <si>
    <t>part</t>
  </si>
  <si>
    <t>being</t>
  </si>
  <si>
    <t>good</t>
  </si>
  <si>
    <t>#fleetmanager</t>
  </si>
  <si>
    <t>retaining</t>
  </si>
  <si>
    <t>best</t>
  </si>
  <si>
    <t>biz</t>
  </si>
  <si>
    <t>Top Words in Tweet in G5</t>
  </si>
  <si>
    <t>drive</t>
  </si>
  <si>
    <t>s</t>
  </si>
  <si>
    <t>f</t>
  </si>
  <si>
    <t>unlike</t>
  </si>
  <si>
    <t>taxi</t>
  </si>
  <si>
    <t>companies</t>
  </si>
  <si>
    <t>one</t>
  </si>
  <si>
    <t>major</t>
  </si>
  <si>
    <t>innovations</t>
  </si>
  <si>
    <t>uber</t>
  </si>
  <si>
    <t>Top Words in Tweet in G6</t>
  </si>
  <si>
    <t>availability</t>
  </si>
  <si>
    <t>during</t>
  </si>
  <si>
    <t>help</t>
  </si>
  <si>
    <t>logistics</t>
  </si>
  <si>
    <t>Top Words in Tweet in G7</t>
  </si>
  <si>
    <t>looking</t>
  </si>
  <si>
    <t>#makeadifference</t>
  </si>
  <si>
    <t>day</t>
  </si>
  <si>
    <t>Top Words in Tweet in G8</t>
  </si>
  <si>
    <t>Top Words in Tweet in G9</t>
  </si>
  <si>
    <t>coretrans</t>
  </si>
  <si>
    <t>great</t>
  </si>
  <si>
    <t>company</t>
  </si>
  <si>
    <t>positions</t>
  </si>
  <si>
    <t>available</t>
  </si>
  <si>
    <t>including</t>
  </si>
  <si>
    <t>minimum</t>
  </si>
  <si>
    <t>weekly</t>
  </si>
  <si>
    <t>guarantee</t>
  </si>
  <si>
    <t>Top Words in Tweet in G10</t>
  </si>
  <si>
    <t>share</t>
  </si>
  <si>
    <t>3</t>
  </si>
  <si>
    <t>5</t>
  </si>
  <si>
    <t>tonne</t>
  </si>
  <si>
    <t>porter</t>
  </si>
  <si>
    <t>Top Words in Tweet</t>
  </si>
  <si>
    <t>driver gt recruiting jobs more class please currently page drivers</t>
  </si>
  <si>
    <t>recruiting 6 month placement driver collections assistant t c's apply</t>
  </si>
  <si>
    <t>time week send recruiting mailbag questions comment dm email grubhub</t>
  </si>
  <si>
    <t>fleetowner part being good #fleetmanager recruiting retaining best drivers biz</t>
  </si>
  <si>
    <t>drive s f unlike taxi companies one major innovations uber</t>
  </si>
  <si>
    <t>recruiting drivers availability during week help nyorkspolice logistics nyp_teamtalent</t>
  </si>
  <si>
    <t>looking job #makeadifference day cornerstonenor1 cornerstonescot recruiting emmacharlottel</t>
  </si>
  <si>
    <t>coretrans driver great company positions available including minimum weekly guarantee</t>
  </si>
  <si>
    <t>hiring please share currently recruiting 3 5 tonne driver porter</t>
  </si>
  <si>
    <t>always recruiting quality experienced dedicated drivers great working driver hire</t>
  </si>
  <si>
    <t>tenstreet meet aaron wise cory_iix 2019 user conference vegas booth</t>
  </si>
  <si>
    <t>m8 staffing recruiting class 1 driver client based falkirk hold</t>
  </si>
  <si>
    <t>each much subsidising ride driver uber cost recruit rothwell_scott</t>
  </si>
  <si>
    <t>class b home installation #vans right through 1 #articulated #lorries</t>
  </si>
  <si>
    <t>recruiting driver #norfolkjobs join pack mechanical engineering apprentice find out</t>
  </si>
  <si>
    <t>large advisory firms hiring striking #1 top concern recent pershing</t>
  </si>
  <si>
    <t>driver mowe axis urgently recruiting location ibago job details seek</t>
  </si>
  <si>
    <t>delivery driver brewery assistant leeds wildechildbeer #leedsjobs see</t>
  </si>
  <si>
    <t>rosedale funeral home quality care paramount recruiting staff levels business</t>
  </si>
  <si>
    <t>looking varied driving job enjoy building relationships regular customers jcpinwestwales</t>
  </si>
  <si>
    <t>truck go driver #torastandard recruiting new drivers soon talk</t>
  </si>
  <si>
    <t>driver truro acorn currently recruiting van required cornwall salary negotiable</t>
  </si>
  <si>
    <t>part time meal delivery recruiting squad driver community carers download</t>
  </si>
  <si>
    <t>career start recruiting following positions cdl driver forklift operator registered</t>
  </si>
  <si>
    <t>#hiring class cdl #jobs driver #trucking #transport home truck local</t>
  </si>
  <si>
    <t>bus now</t>
  </si>
  <si>
    <t>am2pm recruiting experience #hgv class 1 drivers join one regular</t>
  </si>
  <si>
    <t>career gear recruiting aberdeen buchan inverness find out more becoming</t>
  </si>
  <si>
    <t>class 2 adr jobs caernarfon gt gwynedd driver major logistics</t>
  </si>
  <si>
    <t>u experience recruiting driver's licences over age #cardiff areas currently</t>
  </si>
  <si>
    <t>hush s</t>
  </si>
  <si>
    <t>s win</t>
  </si>
  <si>
    <t>pcv drivers drive work currently recruiting trainee mechanics find out</t>
  </si>
  <si>
    <t>bus driving people come join still recruiting drivers swansea full</t>
  </si>
  <si>
    <t>recruiting caring person support lovely lady blackburn area daily living</t>
  </si>
  <si>
    <t>Top Word Pairs in Tweet in Entire Graph</t>
  </si>
  <si>
    <t>gt,gt</t>
  </si>
  <si>
    <t>class,cdl</t>
  </si>
  <si>
    <t>#hiring,class</t>
  </si>
  <si>
    <t>currently,recruiting</t>
  </si>
  <si>
    <t>truck,driver</t>
  </si>
  <si>
    <t>more,jobs</t>
  </si>
  <si>
    <t>jobs,gt</t>
  </si>
  <si>
    <t>cdl,truck</t>
  </si>
  <si>
    <t>#trucking,#transport</t>
  </si>
  <si>
    <t>gt,please</t>
  </si>
  <si>
    <t>Top Word Pairs in Tweet in G1</t>
  </si>
  <si>
    <t>please,go2</t>
  </si>
  <si>
    <t>go2,page</t>
  </si>
  <si>
    <t>class,2</t>
  </si>
  <si>
    <t>driver,recruiter</t>
  </si>
  <si>
    <t>class,1</t>
  </si>
  <si>
    <t>Top Word Pairs in Tweet in G2</t>
  </si>
  <si>
    <t>recruiting,6</t>
  </si>
  <si>
    <t>6,month</t>
  </si>
  <si>
    <t>month,placement</t>
  </si>
  <si>
    <t>placement,driver</t>
  </si>
  <si>
    <t>driver,collections</t>
  </si>
  <si>
    <t>collections,assistant</t>
  </si>
  <si>
    <t>assistant,t</t>
  </si>
  <si>
    <t>t,c's</t>
  </si>
  <si>
    <t>c's,apply</t>
  </si>
  <si>
    <t>apply,check</t>
  </si>
  <si>
    <t>Top Word Pairs in Tweet in G3</t>
  </si>
  <si>
    <t>time,week</t>
  </si>
  <si>
    <t>week,send</t>
  </si>
  <si>
    <t>send,recruiting</t>
  </si>
  <si>
    <t>recruiting,mailbag</t>
  </si>
  <si>
    <t>mailbag,questions</t>
  </si>
  <si>
    <t>questions,comment</t>
  </si>
  <si>
    <t>comment,dm</t>
  </si>
  <si>
    <t>dm,email</t>
  </si>
  <si>
    <t>email,grubhub</t>
  </si>
  <si>
    <t>matthewbain_,time</t>
  </si>
  <si>
    <t>Top Word Pairs in Tweet in G4</t>
  </si>
  <si>
    <t>part,being</t>
  </si>
  <si>
    <t>being,good</t>
  </si>
  <si>
    <t>good,#fleetmanager</t>
  </si>
  <si>
    <t>#fleetmanager,recruiting</t>
  </si>
  <si>
    <t>recruiting,retaining</t>
  </si>
  <si>
    <t>retaining,best</t>
  </si>
  <si>
    <t>best,drivers</t>
  </si>
  <si>
    <t>drivers,biz</t>
  </si>
  <si>
    <t>biz,fleetowner</t>
  </si>
  <si>
    <t>fleetowner,answers</t>
  </si>
  <si>
    <t>Top Word Pairs in Tweet in G5</t>
  </si>
  <si>
    <t>drive,s</t>
  </si>
  <si>
    <t>s,f</t>
  </si>
  <si>
    <t>f,unlike</t>
  </si>
  <si>
    <t>unlike,taxi</t>
  </si>
  <si>
    <t>taxi,companies</t>
  </si>
  <si>
    <t>companies,one</t>
  </si>
  <si>
    <t>one,major</t>
  </si>
  <si>
    <t>major,innovations</t>
  </si>
  <si>
    <t>innovations,uber</t>
  </si>
  <si>
    <t>uber,lyft</t>
  </si>
  <si>
    <t>Top Word Pairs in Tweet in G6</t>
  </si>
  <si>
    <t>recruiting,drivers</t>
  </si>
  <si>
    <t>drivers,availability</t>
  </si>
  <si>
    <t>availability,during</t>
  </si>
  <si>
    <t>during,week</t>
  </si>
  <si>
    <t>week,help</t>
  </si>
  <si>
    <t>help,nyorkspolice</t>
  </si>
  <si>
    <t>nyorkspolice,logistics</t>
  </si>
  <si>
    <t>nyp_teamtalent,recruiting</t>
  </si>
  <si>
    <t>Top Word Pairs in Tweet in G7</t>
  </si>
  <si>
    <t>looking,job</t>
  </si>
  <si>
    <t>job,#makeadifference</t>
  </si>
  <si>
    <t>#makeadifference,day</t>
  </si>
  <si>
    <t>day,cornerstonenor1</t>
  </si>
  <si>
    <t>cornerstonenor1,cornerstonescot</t>
  </si>
  <si>
    <t>cornerstonescot,recruiting</t>
  </si>
  <si>
    <t>emmacharlottel,looking</t>
  </si>
  <si>
    <t>Top Word Pairs in Tweet in G8</t>
  </si>
  <si>
    <t>Top Word Pairs in Tweet in G9</t>
  </si>
  <si>
    <t>coretrans,great</t>
  </si>
  <si>
    <t>great,company</t>
  </si>
  <si>
    <t>company,driver</t>
  </si>
  <si>
    <t>driver,positions</t>
  </si>
  <si>
    <t>positions,available</t>
  </si>
  <si>
    <t>available,including</t>
  </si>
  <si>
    <t>including,minimum</t>
  </si>
  <si>
    <t>minimum,weekly</t>
  </si>
  <si>
    <t>weekly,guarantee</t>
  </si>
  <si>
    <t>guarantee,pay</t>
  </si>
  <si>
    <t>Top Word Pairs in Tweet in G10</t>
  </si>
  <si>
    <t>hiring,please</t>
  </si>
  <si>
    <t>please,share</t>
  </si>
  <si>
    <t>share,currently</t>
  </si>
  <si>
    <t>recruiting,3</t>
  </si>
  <si>
    <t>3,5</t>
  </si>
  <si>
    <t>5,tonne</t>
  </si>
  <si>
    <t>tonne,driver</t>
  </si>
  <si>
    <t>driver,porter</t>
  </si>
  <si>
    <t>porter,join</t>
  </si>
  <si>
    <t>Top Word Pairs in Tweet</t>
  </si>
  <si>
    <t>gt,gt  currently,recruiting  more,jobs  jobs,gt  gt,please  please,go2  go2,page  class,2  driver,recruiter  class,1</t>
  </si>
  <si>
    <t>recruiting,6  6,month  month,placement  placement,driver  driver,collections  collections,assistant  assistant,t  t,c's  c's,apply  apply,check</t>
  </si>
  <si>
    <t>time,week  week,send  send,recruiting  recruiting,mailbag  mailbag,questions  questions,comment  comment,dm  dm,email  email,grubhub  matthewbain_,time</t>
  </si>
  <si>
    <t>part,being  being,good  good,#fleetmanager  #fleetmanager,recruiting  recruiting,retaining  retaining,best  best,drivers  drivers,biz  biz,fleetowner  fleetowner,answers</t>
  </si>
  <si>
    <t>drive,s  s,f  f,unlike  unlike,taxi  taxi,companies  companies,one  one,major  major,innovations  innovations,uber  uber,lyft</t>
  </si>
  <si>
    <t>recruiting,drivers  drivers,availability  availability,during  during,week  week,help  help,nyorkspolice  nyorkspolice,logistics  nyp_teamtalent,recruiting</t>
  </si>
  <si>
    <t>looking,job  job,#makeadifference  #makeadifference,day  day,cornerstonenor1  cornerstonenor1,cornerstonescot  cornerstonescot,recruiting  emmacharlottel,looking</t>
  </si>
  <si>
    <t>coretrans,great  great,company  company,driver  driver,positions  positions,available  available,including  including,minimum  minimum,weekly  weekly,guarantee  guarantee,pay</t>
  </si>
  <si>
    <t>hiring,please  please,share  share,currently  currently,recruiting  recruiting,3  3,5  5,tonne  tonne,driver  driver,porter  porter,join</t>
  </si>
  <si>
    <t>always,recruiting  recruiting,quality  quality,experienced  experienced,dedicated  dedicated,drivers  drivers,great  great,working  working,driver  driver,hire  hire,take</t>
  </si>
  <si>
    <t>meet,aaron  aaron,wise  wise,cory_iix  cory_iix,tenstreet  tenstreet,2019  2019,user  user,conference  conference,vegas  vegas,booth  booth,18</t>
  </si>
  <si>
    <t>m8,staffing  staffing,recruiting  recruiting,class  class,1  1,driver  driver,client  client,based  based,falkirk  falkirk,hold  hold,flt</t>
  </si>
  <si>
    <t>subsidising,each  each,ride  much,uber  uber,subsidising  ride,much  much,driver  driver,subsidising  ride,cost  cost,recruit  recruit,each</t>
  </si>
  <si>
    <t>b,class  class,home  home,installation  installation,#vans  #vans,right  right,through  through,class  class,1  1,#articulated  #articulated,#lorries</t>
  </si>
  <si>
    <t>join,pack  pack,recruiting  recruiting,driver  driver,mechanical  mechanical,engineering  engineering,apprentice  apprentice,find  find,out  out,more  more,#jobs</t>
  </si>
  <si>
    <t>striking,#1  #1,top  top,concern  concern,large  large,advisory  advisory,firms  firms,recent  recent,pershing  pershing,poll  poll,hiring</t>
  </si>
  <si>
    <t>mowe,axis  urgently,recruiting  recruiting,driver  driver,location  location,ibago  ibago,mowe  axis,job  job,details  details,seek  seek,corporate</t>
  </si>
  <si>
    <t>delivery,driver  driver,brewery  brewery,assistant  assistant,leeds  leeds,wildechildbeer  wildechildbeer,#leedsjobs  #leedsjobs,see</t>
  </si>
  <si>
    <t>rosedale,funeral  funeral,home  home,quality  quality,care  care,paramount  paramount,recruiting  recruiting,staff  staff,levels  levels,business  rosedalefuneral,rosedale</t>
  </si>
  <si>
    <t>looking,varied  varied,driving  driving,job  job,enjoy  enjoy,building  building,relationships  relationships,regular  regular,customers  jcpinwestwales,looking  customers,bookerwholesa</t>
  </si>
  <si>
    <t>truck,driver  go,truck  driver,go  go,#torastandard  #torastandard,truck  driver,recruiting  recruiting,new  new,truck  truck,drivers  drivers,soon</t>
  </si>
  <si>
    <t>acorn,currently  currently,recruiting  van,driver  driver,required  required,truro  truro,cornwall  cornwall,salary  salary,negotiable  negotiable,temporary  temporary,immediate</t>
  </si>
  <si>
    <t>part,time  meal,delivery  time,meal  delivery,squad  squad,driver  driver,community  community,carers  download,application  application,pack  carers,#medway</t>
  </si>
  <si>
    <t>career,start  start,recruiting  recruiting,following  following,positions  positions,cdl  cdl,driver  driver,forklift  forklift,operator  operator,registered  registered,nurse</t>
  </si>
  <si>
    <t>class,cdl  #hiring,class  #trucking,#transport  cdl,truck  truck,driver  cdl,driver  home,weekends  driver,home  pa,#jobs  driver,dedicated</t>
  </si>
  <si>
    <t>am2pm,recruiting  recruiting,experience  experience,#hgv  #hgv,class  class,1  1,drivers  drivers,join  join,one  one,regular  regular,clients</t>
  </si>
  <si>
    <t>career,gear  gear,recruiting  recruiting,aberdeen  aberdeen,buchan  buchan,inverness  inverness,find  find,out  out,more  more,becoming  becoming,bus</t>
  </si>
  <si>
    <t>class,2  2,adr  gwynedd,jobs  jobs,class  adr,driver  driver,caernarfon  caernarfon,major  major,logistics  logistics,recruiting  recruiting,hgv</t>
  </si>
  <si>
    <t>over,age  currently,recruiting  recruiting,experience  driver's,#newport  #newport,#cardiff  #cardiff,areas  areas,licences  licences,valid  valid,over  updated,cv</t>
  </si>
  <si>
    <t>pcv,drivers  drive,work  work,currently  currently,recruiting  recruiting,pcv  drivers,trainee  trainee,pcv  drivers,mechanics  find,out  out,more</t>
  </si>
  <si>
    <t>bus,driving  driving,driving  driving,bus  bus,people  people,come  come,join  join,still  still,recruiting  recruiting,bus  bus,drivers</t>
  </si>
  <si>
    <t>recruiting,caring  caring,person  person,support  support,lovely  lovely,lady  lady,blackburn  blackburn,area  area,daily  daily,living</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</si>
  <si>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</si>
  <si>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</si>
  <si>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</si>
  <si>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</si>
  <si>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</si>
  <si>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</si>
  <si>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</si>
  <si>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</si>
  <si>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</si>
  <si>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</si>
  <si>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</si>
  <si>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</si>
  <si>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</si>
  <si>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</si>
  <si>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</si>
  <si>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</si>
  <si>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</si>
  <si>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</si>
  <si>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</si>
  <si>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</si>
  <si>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</si>
  <si>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</si>
  <si>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</si>
  <si>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</si>
  <si>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leeds_wood lcc_employment leedsfreegle leedsinfo19 ncwrp southleedsradio slshares southleedslife</t>
  </si>
  <si>
    <t>sfexaminer piltdownlad</t>
  </si>
  <si>
    <t>nyorkspolice nyp_teamtalent</t>
  </si>
  <si>
    <t>cornerstonenor1 cornerstonescot emmacharlottel connectsnthlan</t>
  </si>
  <si>
    <t>uber_support uber_india uberinsupport</t>
  </si>
  <si>
    <t>coretransllc perfectcdljob truckersforum</t>
  </si>
  <si>
    <t>cory_iix tenstreet iso_verisk</t>
  </si>
  <si>
    <t>mytimberwolf norfolk_jobsuk</t>
  </si>
  <si>
    <t>pershing michaelkitces</t>
  </si>
  <si>
    <t>wildechildbeer jcpinwestyorks</t>
  </si>
  <si>
    <t>jcpinwestwales bookerwholesa bookerwholesale</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</si>
  <si>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</si>
  <si>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</si>
  <si>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</si>
  <si>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</si>
  <si>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</si>
  <si>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</si>
  <si>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</si>
  <si>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</si>
  <si>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</si>
  <si>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</si>
  <si>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</si>
  <si>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</si>
  <si>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anncaswell2 surreyjobs_uk buckingham_jobs essex_jobs_uk jobs_lancashire job_northampton west_bromwich ukjobsalert trabajolondres liverpooljobsuk</t>
  </si>
  <si>
    <t>leedsfreegle southleedslife rahilahussain1 lcc_employment scrapleeds kirkgatemarket ncwrp tcdleeds southleedsradio leedsinfo19</t>
  </si>
  <si>
    <t>dmregister dmrsports presscitizen hawkcentral matthewbain_ dmrcyclones icpcsports alliowa</t>
  </si>
  <si>
    <t>fleetowner europcar_uk europcar europcar_ire europcar_be europcar_pt europcardubai</t>
  </si>
  <si>
    <t>sfexaminer lyoshki ridesafeworld c_a_lott piltdownlad sftaxicabs</t>
  </si>
  <si>
    <t>nyorkspolice northyorkspfcc sc3350nyp dccphilcain shellenicholson nyp_teamtalent</t>
  </si>
  <si>
    <t>cornerstonescot boab9dru connectsnthlan cornerstonenor1 emmacharlottel</t>
  </si>
  <si>
    <t>uber_support uberinsupport sona2905 uber_india myhriday</t>
  </si>
  <si>
    <t>truckersforum perfectcdljob brianbwhitaker coretransllc</t>
  </si>
  <si>
    <t>muskermcintyre horsfordwindow smoothmove79 slartybardfarst</t>
  </si>
  <si>
    <t>driverhireglw driverhire driverhire_liv southenddh</t>
  </si>
  <si>
    <t>iso_verisk tenstreet cory_iix jules_dolan01</t>
  </si>
  <si>
    <t>legendsofibrox logie80 logie10 m8staffing</t>
  </si>
  <si>
    <t>dougwalker43 alan_ridgley rokyjones rothwell_scott</t>
  </si>
  <si>
    <t>trimble2k jlpjobs bolclarke69</t>
  </si>
  <si>
    <t>norfolk_jobsuk jcpinnorfolk mytimberwolf</t>
  </si>
  <si>
    <t>michaelkitces tonyvidler pershing</t>
  </si>
  <si>
    <t>soguayodeji trolls_queen magodolagos</t>
  </si>
  <si>
    <t>jcpinwestyorks wildechildbeer lufcbeerlover</t>
  </si>
  <si>
    <t>rosedalefuneral heritagewills crusenorwich</t>
  </si>
  <si>
    <t>jcpinwestwales fwdwholesale bookerwholesale</t>
  </si>
  <si>
    <t>wendsss_ toraafrica</t>
  </si>
  <si>
    <t>acorn_jobssw acorn_driving</t>
  </si>
  <si>
    <t>nhsmedwayccg ageukmedway</t>
  </si>
  <si>
    <t>pakirk53 andrewrsorkin</t>
  </si>
  <si>
    <t>b2sroc rocwnyjobs</t>
  </si>
  <si>
    <t>torivojobs cdltruckjobs</t>
  </si>
  <si>
    <t>grayconnolly lizremizowski</t>
  </si>
  <si>
    <t>stagecoachne interservele</t>
  </si>
  <si>
    <t>olacabs shivayprabhash</t>
  </si>
  <si>
    <t>shonamackie am2pmrec</t>
  </si>
  <si>
    <t>stagecoachnscot itsjustjadee</t>
  </si>
  <si>
    <t>gwynedd_jobs opus_gwynedd</t>
  </si>
  <si>
    <t>cardifftweeter regispeople</t>
  </si>
  <si>
    <t>whitehouse ginalmossburg</t>
  </si>
  <si>
    <t>craig_sandlin michael91517632</t>
  </si>
  <si>
    <t>stagecoachescot dundeeandangus</t>
  </si>
  <si>
    <t>flugempire e0ppok</t>
  </si>
  <si>
    <t>firstcymru joshtemple123</t>
  </si>
  <si>
    <t>lancashare1 pfblackburn</t>
  </si>
  <si>
    <t>Top URLs in Tweet by Count</t>
  </si>
  <si>
    <t>https://www.cv-library.co.uk/job/209670136/Driver-Mate-Warehouse-Operative?s=100340&amp;utm_source=dlvr.it&amp;utm_medium=twitter https://www.cv-library.co.uk/job/209670270/3-5T-Driver?s=100340&amp;utm_source=dlvr.it&amp;utm_medium=twitter</t>
  </si>
  <si>
    <t>http://www.allthetopbananas.com/JobSummary.aspx?jobid=127518927&amp;highlighted=true http://www.allthetopbananas.com/JobSummary.aspx?jobid=127518926&amp;highlighted=true</t>
  </si>
  <si>
    <t>http://www.allthetopbananas.com/JobSummary.aspx?jobid=127471425&amp;highlighted=true http://www.allthetopbananas.com/JobSummary.aspx?jobid=127512021&amp;highlighted=true</t>
  </si>
  <si>
    <t>https://www.cn-jobs.co.uk/search-results/hgv-class-2-diver-330004648.aspx?jobId=330004648&amp;list=SearchResultsJobsIds&amp;index=1&amp;querydesc=SearchJobQueryDescription&amp;viewedfrom=1 https://www.cn-jobs.co.uk/search-results.aspx?query=djAuMXxSVjpRdWlja2xpc3Rpbmd8U086UmVsZXZhbnN8UFM6MTB8Q1I6RnJlZXRleHQ6RUNPQ0FCU3xDUjphcmVhOkhleGhhbXx2MC4x&amp;params=c2VhcmNoc3RhcnRkYXRlOjF8Z2Vvc2VhcmNoOjF8cXVlcnlmaWx0ZXI6fHdvcmthcmVhOjB8d29ya2FyZWFfbW9yZTowfEpvYmxvY2F0aW9uNDowfEpvYmxvY2F0aW9uNF9tb3JlOjB8Sm9ibG9jYXRpb241OjF8Sm9ibG9jYXRpb241X21vcmU6MHxKb2J0eXBlOjB8Sm9idHlwZV9tb3JlOjB8d2FnZWZyb206MHx3YWdlZnJvbV9tb3JlOjB8d2FnZXR5cGU6MHx3YWdldHlwZV9tb3JlOjA=</t>
  </si>
  <si>
    <t>https://www.aceappointments.co.uk/job/ace-appointments-leicester-array-hgv-driver-waste-materials/ https://www.aceappointments.co.uk/job/ace-appointments-leicester-array-class-2-refuse-driver/</t>
  </si>
  <si>
    <t>http://www.allthetopbananas.com/JobSummary.aspx?jobid=128375848&amp;highlighted=true http://www.allthetopbananas.com/JobSummary.aspx?jobid=127508058&amp;highlighted=true</t>
  </si>
  <si>
    <t>https://www.cv-library.co.uk/job/209890985/Class-2-HGV-Pallet-Delivery-Driver?s=100340&amp;utm_source=dlvr.it&amp;utm_medium=twitter https://www.cv-library.co.uk/job/209886770/7-5T-CatC1-Drivers-12P-H-OVERTIME-START-ASAP?s=100340&amp;utm_source=dlvr.it&amp;utm_medium=twitter https://www.cv-library.co.uk/job/209863274/7-5T-CatC1-Driver-12P-H-OVERTIME-TEMP-TO-PERM?s=100340&amp;utm_source=dlvr.it&amp;utm_medium=twitter https://www.cv-library.co.uk/job/209862800/Class-2-HGV-Driver-12P-H-OVERTIME-MON-FRI-ASAP-START?s=100340&amp;utm_source=dlvr.it&amp;utm_medium=twitter</t>
  </si>
  <si>
    <t>http://www.verticalyellow.com/jobs/?q=Driver+Recruiter-+Virtual&amp;l=Houston+TX+USA&amp;z=&amp;tw=&amp;k= http://www.buildersyellow.com/jobs/?q=Driver+Recruiter-+Virtual&amp;l=Houston+TX+USA&amp;z=&amp;tw=&amp;k=</t>
  </si>
  <si>
    <t>https://www.randallreilly.com/what-can-you-learn-from-driver-turnover/?utm_campaign=Blog%20Posts&amp;utm_content=89595907&amp;utm_medium=social&amp;utm_source=twitter&amp;hss_channel=tw-66781485 https://www.randallreilly.com/what-can-you-learn-from-driver-turnover/?utm_campaign=Blog%20Posts&amp;utm_content=89595910&amp;utm_medium=social&amp;utm_source=twitter&amp;hss_channel=tw-66781485</t>
  </si>
  <si>
    <t>https://www.ziprecruiter.com/tja/2b58c4d7 https://www.ziprecruiter.com/tja/879a7125</t>
  </si>
  <si>
    <t>https://www.ziprecruiter.com/tja/a18aad54 https://www.ziprecruiter.com/tja/3715524b https://www.ziprecruiter.com/tja/c5be178f https://www.ziprecruiter.com/tja/727d83dc https://www.ziprecruiter.com/tja/6963aea8 https://www.ziprecruiter.com/tja/c940eb2b https://www.ziprecruiter.com/tja/8f19f557 https://www.ziprecruiter.com/tja/534e796c https://www.ziprecruiter.com/tja/04e280c0 https://www.ziprecruiter.com/tja/9214c662</t>
  </si>
  <si>
    <t>https://1066jobs.net/clickthru.php?Brighton-UKhttps://adview.online/dispatch/job/publisher/multi-drop-van-driver-559?pid=421&amp;psrc=textlink&amp;pchl=1066jobs.net&amp;ptkn=1ad711487254c8931fd79f41b78b9220fc79f182&amp;ptms=eyJpdiI6IjBBQnhTTXFaenJtQlFBbjVnV2JNQ0E9PSIsInZhbHVlIjoiQVIzSFU5d2tQSFlIdkRDSFNBZDR1QT09IiwibWFjIjoiYzA3Njg3Nzc0NWJhMDhmMTIwMGFmYWM1MGZmMTU4YWNhZDk2MzFiMTgyYzIwZDBhMmNjNmM2ZTM2ZWY5OGVjNyJ9&amp;utm_source=publisher-421&amp;utm_medium=textlink https://1066jobs.net/clickthru.php?Brighton-UKhttps://adview.online/dispatch/job/publisher/multi-drop-van-driver-559?pid=421&amp;psrc=textlink&amp;pchl=1066jobs.net&amp;ptkn=fe6be7948b39c3713e87d029fadb1a3b4cd362b6&amp;ptms=eyJpdiI6IjNCUEszXC9GbjR3c2ZwMWdoOE44b253PT0iLCJ2YWx1ZSI6IkVuSTV3dW1jSVBvdHBtRWtOUW5lOXc9PSIsIm1hYyI6Ijc1ZDQ1YzA2NzlkNDY3ZmNkZTI2NDg2Y2RjZDRjYWQ3ZjJkZWYyYjIxYTRlMGFlMDkxOWI1NDMxMDMxNzgzMDEifQ%3D%3D&amp;utm_source=publisher-421&amp;utm_medium=textlink</t>
  </si>
  <si>
    <t>http://www.verticalyellow.com/jobs/?q=Driver+Recruiter-+Virtual&amp;l=Houston+TX+USA&amp;z=&amp;tw=&amp;k= http://www.jobsyellow.com/jobs/?q=Driver+Recruiter-+Virtual&amp;l=Houston+TX+USA&amp;z=&amp;tw=&amp;k= http://www.jobsyellow.com/jobs/?q=Driver+Recruiter-+Virtual&amp;l=Dallas+TX+USA&amp;z=&amp;tw=&amp;k=</t>
  </si>
  <si>
    <t>https://www.cv-library.co.uk/job/209897875/7-5T-Driver?s=100340&amp;utm_source=dlvr.it&amp;utm_medium=twitter https://www.cv-library.co.uk/job/209882144/HGV-2-Driver?s=100340&amp;utm_source=dlvr.it&amp;utm_medium=twitter https://www.cv-library.co.uk/job/209871476/HGV-1-Tipper-Driver?s=100340&amp;utm_source=dlvr.it&amp;utm_medium=twitter</t>
  </si>
  <si>
    <t>https://www.cv-library.co.uk/job/209900824/LGV2-HGV2-Class-2-Driver-Category-C-LG-2-HGV-2-Temp-to-Perm?s=100340&amp;utm_source=dlvr.it&amp;utm_medium=twitter https://www.cv-library.co.uk/job/209900188/LGV1-HGV1-Class-1-Driver-DRIVER?s=100340&amp;utm_source=dlvr.it&amp;utm_medium=twitter</t>
  </si>
  <si>
    <t>https://www.cv-library.co.uk/job/209899430/Class-1-Driver-Nights?s=100340&amp;utm_source=dlvr.it&amp;utm_medium=twitter https://www.cv-library.co.uk/job/209896768/Class-2-ADR-Drivers?s=100340&amp;utm_source=dlvr.it&amp;utm_medium=twitter</t>
  </si>
  <si>
    <t>https://www.ziprecruiter.com/tja/78befc50 https://www.ziprecruiter.com/tja/2f199f95 https://www.ziprecruiter.com/tja/4ee7edba https://www.ziprecruiter.com/tja/4e57f1b5 https://www.ziprecruiter.com/tja/1ca84e85 https://www.ziprecruiter.com/tja/42e539c8 https://www.ziprecruiter.com/tja/cd37f4ef</t>
  </si>
  <si>
    <t>https://www.totaljobs.com/job/hgv-2-driver/morestaff-limited-job86205037 https://www.totaljobs.com/job/class-1-driver/morestaff-limited-job86205518 https://www.totaljobs.com/job/hgv-class-2-driver/morestaff-limited-job85885533</t>
  </si>
  <si>
    <t>http://el32.com/index.php http://fetchrss.com/jobs/job/1396660636/great-britain-cars-recruiting-pco-driver-full-time-part-time-mpv-saloon-executive-for-busy-airpot/?utm_source=dlvr.it&amp;utm_medium=twitter http://fetchrss.com/jobs/job/1396673802/greatbritaincars-recruiting-pco-driver-open-shift-part-time-mpv-saloon-executive-for-busy-airpot/?utm_source=dlvr.it&amp;utm_medium=twitter</t>
  </si>
  <si>
    <t>Top URLs in Tweet by Salience</t>
  </si>
  <si>
    <t>http://fetchrss.com/jobs/job/1396660636/great-britain-cars-recruiting-pco-driver-full-time-part-time-mpv-saloon-executive-for-busy-airpot/?utm_source=dlvr.it&amp;utm_medium=twitter http://fetchrss.com/jobs/job/1396673802/greatbritaincars-recruiting-pco-driver-open-shift-part-time-mpv-saloon-executive-for-busy-airpot/?utm_source=dlvr.it&amp;utm_medium=twitter http://el32.com/index.php</t>
  </si>
  <si>
    <t>Top Domains in Tweet by Count</t>
  </si>
  <si>
    <t>verticalyellow.com buildersyellow.com</t>
  </si>
  <si>
    <t>jobsyellow.com verticalyellow.com</t>
  </si>
  <si>
    <t>Top Domains in Tweet by Salience</t>
  </si>
  <si>
    <t>verticalyellow.com jobsyellow.com</t>
  </si>
  <si>
    <t>Top Hashtags in Tweet by Count</t>
  </si>
  <si>
    <t>newport cardiff hgv</t>
  </si>
  <si>
    <t>cardiff newport driving hgv class</t>
  </si>
  <si>
    <t>hiring jobs fortwayne trucking newark</t>
  </si>
  <si>
    <t>hiring jobs trucking transport driver philadelphia indianapolis dayton columbus fortwayne</t>
  </si>
  <si>
    <t>hiring jobs trucking transport shreveport baltimore dallas washington atlanta kent</t>
  </si>
  <si>
    <t>hgv2 hgv hgv1 class1 transport driving ttp class2 dunstable</t>
  </si>
  <si>
    <t>Top Hashtags in Tweet by Salience</t>
  </si>
  <si>
    <t>class newport driving hgv cardiff</t>
  </si>
  <si>
    <t>fortwayne trucking newark hiring jobs</t>
  </si>
  <si>
    <t>transport driver philadelphia indianapolis dayton columbus fortwayne nashville birmingham trucking</t>
  </si>
  <si>
    <t>trucking transport shreveport baltimore dallas washington atlanta kent driver philadelphia</t>
  </si>
  <si>
    <t>hgv hgv1 class1 transport driving ttp class2 dunstable hgv2</t>
  </si>
  <si>
    <t>jobs suffolkjobs apprenticeships engineering drivingjobs driver lorrydriver norfolkjobs</t>
  </si>
  <si>
    <t>Top Words in Tweet by Count</t>
  </si>
  <si>
    <t>gt jobs redhill 3 5t #surreyjobs surrey mate warehouse operative</t>
  </si>
  <si>
    <t>metro next train drivers pay great</t>
  </si>
  <si>
    <t>part being good #fleetmanager retaining best drivers biz fleetowner answers</t>
  </si>
  <si>
    <t>gt ilford jobs 7 5t professional #ilfordjobs catc1 start asap</t>
  </si>
  <si>
    <t>gt caring person support lovely lady blackburn area daily living</t>
  </si>
  <si>
    <t>pfblackburn caring person support lovely lady blackburn area daily living</t>
  </si>
  <si>
    <t>de e parte ser um bom gestor #frotas é conseguir</t>
  </si>
  <si>
    <t>department labor approved apprenticeship paid program area first year grossing</t>
  </si>
  <si>
    <t>secure london #jobs #recruiting</t>
  </si>
  <si>
    <t>express employment professionals forklift local distribution company salem #salemor #forkliftdriver</t>
  </si>
  <si>
    <t>gt barking jobs class 2 professional hgv2 temp perm start</t>
  </si>
  <si>
    <t>public safety paid call firefighters applicants 18 years old possess</t>
  </si>
  <si>
    <t>each much subsidising ride rothwell_scott uber cost recruit</t>
  </si>
  <si>
    <t>each much uber subsidising ride cost recruit turnover long stay</t>
  </si>
  <si>
    <t>flt reach days client based whitwood castleford working #castleford #castlefordjobs</t>
  </si>
  <si>
    <t>repairs head hire dumfries clients #dumfries #dumfriesjobs #ukjobs class 2</t>
  </si>
  <si>
    <t>gt essex jobs hgv #essexjobs class 2 hiab prorec agency</t>
  </si>
  <si>
    <t>linehaul old dominion freight line west valley city united states</t>
  </si>
  <si>
    <t>bus driving firstcymru people come join still driv</t>
  </si>
  <si>
    <t>bus driving people come join still drivers swansea full details</t>
  </si>
  <si>
    <t>maldon counterbalance flt gt jobs #maldonjobs temp perm 9 10</t>
  </si>
  <si>
    <t>lichfield gt jobs hgv class 1 4 #lichfieldjobs night permanent</t>
  </si>
  <si>
    <t>#pizzahut looking #driver #olathe apply now #job</t>
  </si>
  <si>
    <t>flugempire none guessed tv markets give way content being big</t>
  </si>
  <si>
    <t>gt 7 5 tonne milton keynes #bucksjobs buckinghamshire job currently</t>
  </si>
  <si>
    <t>matthewbain_ time week send mailbag questions comment dm email grubhub</t>
  </si>
  <si>
    <t>iowa state time week send mailbag questions comment dm email</t>
  </si>
  <si>
    <t>nyp_teamtalent drivers availability during week help nyorkspolice logistics yo</t>
  </si>
  <si>
    <t>drivers availability during week help nyorkspolice logistics gain experience simply</t>
  </si>
  <si>
    <t>hgv class work 1 job description currently 2 3rd party</t>
  </si>
  <si>
    <t>looking varied driving job enjoy building relationships regular customers bookerwholesale</t>
  </si>
  <si>
    <t>jcpinwestwales looking varied driving job enjoy building relationships regular customers</t>
  </si>
  <si>
    <t>pcv drivers stagecoachescot drive work currently trainee mechanics</t>
  </si>
  <si>
    <t>pcv drivers drive work currently trainee mechanics find out more</t>
  </si>
  <si>
    <t>sona2905 uber_support uber_india uberinsupport stance ur stop muslims thorough background</t>
  </si>
  <si>
    <t>dumfries click link marshall farmer group hgv class 2 galloway</t>
  </si>
  <si>
    <t>m8staffing m8 staffing class 1 client based falkirk hold flt</t>
  </si>
  <si>
    <t>m8 staffing class 1 client based falkirk hold flt counterbalance</t>
  </si>
  <si>
    <t>7 5 barnsley heavy t barsley 10 30 11 70</t>
  </si>
  <si>
    <t>#vacancies currently #warehousemanager need seasoned manage team visit more information</t>
  </si>
  <si>
    <t>91 requirement car office duty hours 10 7 flexible driving</t>
  </si>
  <si>
    <t>ohio stop visit week team making rounds butler tech business</t>
  </si>
  <si>
    <t>hgv waste materials class 2 refuse</t>
  </si>
  <si>
    <t>rosedalefuneral rosedale funeral home quality care paramount staff levels business</t>
  </si>
  <si>
    <t>rosedale funeral home quality care paramount staff levels business bearer</t>
  </si>
  <si>
    <t>s win craig_sandlin focus biggest revenue sports university men women</t>
  </si>
  <si>
    <t>role recruiter job #recruiting #greer sc</t>
  </si>
  <si>
    <t>hush s whitehouse immigrants truckers topic fleet owner jun 11</t>
  </si>
  <si>
    <t>looking #driving #job swindon wise #recruiting multi drop permanent position</t>
  </si>
  <si>
    <t>taxi jobs new gulf pak agency abu dhabi apr 16</t>
  </si>
  <si>
    <t>3 truck local fair dispatchers onsite answer questions monday 25</t>
  </si>
  <si>
    <t>regispeople currently experience driver's #newport #cardiff areas licences valid over</t>
  </si>
  <si>
    <t>u experience driver's licences over age 25yrs 1 updated cv</t>
  </si>
  <si>
    <t>gt jobs class 2 adr caernarfon gwynedd major logistics hgv</t>
  </si>
  <si>
    <t>class 2 adr gwynedd_jobs gwynedd jobs caernarfon major logistics hgv</t>
  </si>
  <si>
    <t>career gear aberdeen buchan inverness find out more becoming bus</t>
  </si>
  <si>
    <t>stagecoachnscot career gear aberdeen buchan inverness find out more becoming</t>
  </si>
  <si>
    <t>new colleagues work fawley quarry take look facebook page more</t>
  </si>
  <si>
    <t>hiring engineering mechanical background know way around map job more</t>
  </si>
  <si>
    <t>quarry rj mitten sons full time digger operative based magheradunbar</t>
  </si>
  <si>
    <t>#hiring clerical assistant canton mi #jobs #canton #trucking #transport #driver</t>
  </si>
  <si>
    <t>drivers van currently around working #driver #driverjobs #ukjobs leicester here</t>
  </si>
  <si>
    <t>gt salford jobs class 1 check gate call time best</t>
  </si>
  <si>
    <t>daa seattle currently flexible responsible hardworking individuals position detail specialist</t>
  </si>
  <si>
    <t>daventry gt jobs 2 #daventryjobs hgv currently class day busy</t>
  </si>
  <si>
    <t>am2pm experience #hgv class 1 drivers join one regular clients</t>
  </si>
  <si>
    <t>am2pmrec am2pm experience #hgv class 1 drivers join one regular</t>
  </si>
  <si>
    <t>mym recruitment delighted working twin towns based client recruit following</t>
  </si>
  <si>
    <t>license saudi arabia urgently required trailer ksa driving annasban company</t>
  </si>
  <si>
    <t>currently van general assistant visit website further details #joinourteam #generalassistant</t>
  </si>
  <si>
    <t>pepperdine university #malibu #california #recruiting shuttle transport stucents faculty staff</t>
  </si>
  <si>
    <t>6 month placement collections assistant t c's apply check out</t>
  </si>
  <si>
    <t>#tpistaffing hiring industrial recruiter join operations team 1 years experience</t>
  </si>
  <si>
    <t>leeds_wood 6 month placement collections assistant t c's apply check</t>
  </si>
  <si>
    <t>7 gt 5t newark client #newarkjobs 5 tonne multi drops</t>
  </si>
  <si>
    <t>tenstreet meet aaron wise cory_iix 2019 user conference las vegas</t>
  </si>
  <si>
    <t>iso_verisk meet aaron wise cory_iix tenstreet 2019 user conference las</t>
  </si>
  <si>
    <t>gt rainham jobs professional class 2 looking fantastic opportunity more</t>
  </si>
  <si>
    <t>trailer sinoma cargo international nigeria limited position #jobs fill located</t>
  </si>
  <si>
    <t>olacabs started goons idiots disgusting services become delhi booked share</t>
  </si>
  <si>
    <t>driverhire always quality experienced dedicated drivers great working hire take</t>
  </si>
  <si>
    <t>always quality experienced dedicated drivers great working hire take look</t>
  </si>
  <si>
    <t>currently internal dispatch based #kidlington tvp ad hoc vacancy rolling</t>
  </si>
  <si>
    <t>looking change career re drivers right now hartlepool blueline taxis</t>
  </si>
  <si>
    <t>want know keep #drivers seat longer following simple steps give</t>
  </si>
  <si>
    <t>recruiter business opportunity independent job houston tx usa virtual com</t>
  </si>
  <si>
    <t>bus now stagecoach #northeast #hartlepool train one biggest operators #uk</t>
  </si>
  <si>
    <t>experienced tender</t>
  </si>
  <si>
    <t>lizremizowski poster british army auxiliary transport service queen served mechanic</t>
  </si>
  <si>
    <t>sfexaminer drive s f unlike taxi companies one major innovations</t>
  </si>
  <si>
    <t>nick auston design general assistant role posted here page facebook</t>
  </si>
  <si>
    <t>drivers more #recruiting #drivers #trucking share look fleet stayed stays</t>
  </si>
  <si>
    <t>cdltruckjobs #hiring class cdl #jobs local hourly fort wayne #fortwayne</t>
  </si>
  <si>
    <t>#hiring class cdl #jobs #trucking #transport home truck local weekends</t>
  </si>
  <si>
    <t>gt jobs cat c e #humbersidejobs humberside hgv1 sl3 client</t>
  </si>
  <si>
    <t>multi drop van ej366 driverlocation brightonsalary 20 000 per annum</t>
  </si>
  <si>
    <t>recruiter business opportunity independent work job tx usa virtual commission</t>
  </si>
  <si>
    <t>gt liverpool jobs reach counterbalance flt cordant people currently drivers</t>
  </si>
  <si>
    <t>consulting company description client jb eugene usa truck flat bed</t>
  </si>
  <si>
    <t>delivery brewery assistant leeds wildechildbeer #leedsjobs see</t>
  </si>
  <si>
    <t>jcpinwestyorks delivery brewery assistant leeds wildechildbeer #leedsjobs see</t>
  </si>
  <si>
    <t>career start following positions cdl forklift operator registered nurse machine</t>
  </si>
  <si>
    <t>rocwnyjobs career start following positions cdl forklift operator registered nurse</t>
  </si>
  <si>
    <t>magodolagos urgently location ibago mowe axis job details seek corporate</t>
  </si>
  <si>
    <t>mowe axis urgently location ibago job details seek corporate resides</t>
  </si>
  <si>
    <t>andrewrsorkin transformational economy state pa dept corrections minorites requires hsg</t>
  </si>
  <si>
    <t>ageukmedway executive assistant ceo part time meal delivery squad community</t>
  </si>
  <si>
    <t>part time meal delivery squad community download application pack #jobsinkent</t>
  </si>
  <si>
    <t>looking job #makeadifference day cornerstonenor1 cornerstonescot relief support worker #minibus</t>
  </si>
  <si>
    <t>gt wellingborough jobs more #wellingboroughjobs area please go2 page 7</t>
  </si>
  <si>
    <t>multi drop drivers gt tvr express ltd location knowsley eng</t>
  </si>
  <si>
    <t>total recruitment solutions behalf client basingstoke 7 5 tonne adhoc</t>
  </si>
  <si>
    <t>trucking safety 800 926 0148 preferred partners specializing</t>
  </si>
  <si>
    <t>large advisory firms hiring mt michaelkitces striking #1 top concern</t>
  </si>
  <si>
    <t>1 walsall gt jobs lgv1 hgv1 class lgv #walsalljobs category</t>
  </si>
  <si>
    <t>bradford gt jobs class 2 #bradfordjobs primestaff currently drivers one</t>
  </si>
  <si>
    <t>gt jobs morecambe lancashire fork lift truck currently behalf client</t>
  </si>
  <si>
    <t>wandsworth non pcv gt jobs multi drop courier adecco currently</t>
  </si>
  <si>
    <t>2 gt west jobs class lgv1 1 lgv2 c hgv</t>
  </si>
  <si>
    <t>still position boasso global whether terminal support coordinator mechanic sales</t>
  </si>
  <si>
    <t>smoothmove79 hiring please share currently 3 5 tonne porter join</t>
  </si>
  <si>
    <t>experience full hiring please share currently 3 5 tonne porter</t>
  </si>
  <si>
    <t>gt peterborough jobs class #peterboroughjobs 1 nights drivers more please</t>
  </si>
  <si>
    <t>emmacharlottel looking job #makeadifference day cornerstonenor1 cornerstonescot</t>
  </si>
  <si>
    <t>barnsley gt jobs operative #barnsleyjobs engineering imh recruitment currently 2</t>
  </si>
  <si>
    <t>#hiring class truck #jobs cdl home weekly pay higher 12</t>
  </si>
  <si>
    <t>job alert manpower class 2</t>
  </si>
  <si>
    <t>class jlpjobs b home installation #vans right through 1 #articulated</t>
  </si>
  <si>
    <t>looking #hgv driving job re hgv class 1 drivers join</t>
  </si>
  <si>
    <t>truro acorn currently apply here hgv class 1 tipper van</t>
  </si>
  <si>
    <t>acorn_driving van required truro cornwall salary negotiable temporary immediate start</t>
  </si>
  <si>
    <t>garden brown job transportation manager suitably qualified candidates fill position</t>
  </si>
  <si>
    <t>class 2 roll per hour morestaff work behalf client based</t>
  </si>
  <si>
    <t>truck go #torastandard new drivers soon talk now 080 3389</t>
  </si>
  <si>
    <t>truck go toraafrica #torastandard new drivers soon talk</t>
  </si>
  <si>
    <t>previous experience customer facing driving role re service delivery based</t>
  </si>
  <si>
    <t>gt jobs dumper roller leicester seqohs more northampton forward tipping</t>
  </si>
  <si>
    <t>#norfolkjobs trade counter assistant mytimberwolf join pack mechanical engineering apprentice</t>
  </si>
  <si>
    <t>join pack mechanical engineering apprentice find out more #jobs #suffolkjobs</t>
  </si>
  <si>
    <t>experienced #bulktanker start working client #westbury exciting opportunity someone join</t>
  </si>
  <si>
    <t>rosedale funeral home quality care paramount staff levels business rosedaletrain</t>
  </si>
  <si>
    <t>aurora cdl trainer otr top pay ntr national truck job</t>
  </si>
  <si>
    <t>gt jobs flt #clwydjobs clwyd nights ll11 proactive personnel currently</t>
  </si>
  <si>
    <t>500 coretrans paid call 800 422 4799 great company positions</t>
  </si>
  <si>
    <t>hello bismarck north dakota individualized training become harlow's school bus</t>
  </si>
  <si>
    <t>burnley gt jobs reach vna flt rapid recruit currently position</t>
  </si>
  <si>
    <t>apply out submit quit jobs supervisor hiring center penske logistics</t>
  </si>
  <si>
    <t>indian coast guard hiring engine last date 30 jun 2019</t>
  </si>
  <si>
    <t>rugby ppt gt jobs #rugbyjobs drivers area working large distribution</t>
  </si>
  <si>
    <t>time pco part mpv saloon executive busy airpot great britain</t>
  </si>
  <si>
    <t>part time mark momentum wines multi drop warehouseman position fill</t>
  </si>
  <si>
    <t>coretransllc coretrans great company positions available including minimum weekly guarantee</t>
  </si>
  <si>
    <t>Top Words in Tweet by Salience</t>
  </si>
  <si>
    <t>3 5t mate warehouse operative 50 50ph 8 depending experience</t>
  </si>
  <si>
    <t>reach counter balance fork lift forklift roles rotating shifts afternoons</t>
  </si>
  <si>
    <t>repairs head class 2 hiab delighted initial 1 year fixed</t>
  </si>
  <si>
    <t>electricians pcv drivers drive work currently trainee mechanics find out</t>
  </si>
  <si>
    <t>dumfries marshall farmer group hgv class 2 galloway apply ecocabs</t>
  </si>
  <si>
    <t>#7 5t #hgv regispeople currently experience driver's #newport #cardiff areas</t>
  </si>
  <si>
    <t>u driving #7 5t sending experienced 2 area previous upto</t>
  </si>
  <si>
    <t>leicester here direct recruitment wide range 3 5t middlesex area</t>
  </si>
  <si>
    <t>class 2 7 5t hgv drivers catc1 start asap pallet</t>
  </si>
  <si>
    <t>hr #hr recruiter business opportunity independent job houston tx usa</t>
  </si>
  <si>
    <t>share look fleet stayed stays year reason trait tends hang</t>
  </si>
  <si>
    <t>local hourly fort wayne #fortwayne #trucking #tra truck 285 day</t>
  </si>
  <si>
    <t>local weekends truck home #transport pa day dedicated oh 285</t>
  </si>
  <si>
    <t>dallas comm houston com recruiter business opportunity independent work job</t>
  </si>
  <si>
    <t>assistant executive ceo charity shop care team leader add growing</t>
  </si>
  <si>
    <t>7 5t 2 1 tipper staffco direct multi drop delivery</t>
  </si>
  <si>
    <t>800 926 0148 preferred partners specializing trucking safety</t>
  </si>
  <si>
    <t>2 lgv1 1 lgv2 hgv2 category hgv1 lg temp perm</t>
  </si>
  <si>
    <t>1 nights role first call workforce solutions reputable client based</t>
  </si>
  <si>
    <t>12 000 sign regional dedicated bonus #trucking #transport #shreveport #baltimore</t>
  </si>
  <si>
    <t>truro hgv class 1 tipper van required cornwall salary negotiable</t>
  </si>
  <si>
    <t>roll luton 1 hemel 50 2 14 #hgv 15 18</t>
  </si>
  <si>
    <t>trade counter assistant mytimberwolf join pack mechanical engineering apprentice find</t>
  </si>
  <si>
    <t>rosedaletrain d bearer management check out download application form shortlisted</t>
  </si>
  <si>
    <t>days 90 good morning fleet remember referral program 2k out</t>
  </si>
  <si>
    <t>great britain cars full greatbritaincars open shift time pco part</t>
  </si>
  <si>
    <t>mark via looking work joining small very friendly welcoming team</t>
  </si>
  <si>
    <t>Top Word Pairs in Tweet by Count</t>
  </si>
  <si>
    <t>gt,gt  3,5t  5t,driver  #surreyjobs,surrey  surrey,jobs  driver,mate  mate,warehouse  warehouse,operative  redhill,job  job,title</t>
  </si>
  <si>
    <t>metro,recruiting  recruiting,next  next,train  train,drivers  drivers,pay  pay,great</t>
  </si>
  <si>
    <t>7,5t  gt,gt  #ilfordjobs,ilford  ilford,jobs  jobs,7  5t,catc1  catc1,driver  driver,start  start,asap  asap,ilford</t>
  </si>
  <si>
    <t>recruiting,caring  caring,person  person,support  support,lovely  lovely,lady  lady,blackburn  blackburn,area  area,daily  daily,living  living,driver</t>
  </si>
  <si>
    <t>pfblackburn,recruiting  recruiting,caring  caring,person  person,support  support,lovely  lovely,lady  lady,blackburn  blackburn,area  area,daily  daily,living</t>
  </si>
  <si>
    <t>parte,de  de,ser  ser,um  um,bom  bom,gestor  gestor,de  de,#frotas  #frotas,é  é,conseguir  conseguir,recrutar</t>
  </si>
  <si>
    <t>department,labor  labor,approved  approved,apprenticeship  apprenticeship,paid  paid,program  program,area  area,first  first,year  year,driver  driver,grossing</t>
  </si>
  <si>
    <t>secure,driver  driver,london  london,#jobs  #jobs,#recruiting</t>
  </si>
  <si>
    <t>express,employment  employment,professionals  professionals,recruiting  recruiting,forklift  forklift,driver  driver,local  local,distribution  distribution,company  company,salem  salem,#salemor</t>
  </si>
  <si>
    <t>class,2  gt,gt  barking,jobs  jobs,hgv2  hgv2,class  2,temp  temp,perm  perm,start  start,asap  asap,barking</t>
  </si>
  <si>
    <t>public,safety  safety,recruiting  recruiting,paid  paid,call  call,firefighters  firefighters,applicants  applicants,18  18,years  years,old  old,possess</t>
  </si>
  <si>
    <t>subsidising,each  each,ride  rothwell_scott,much  much,uber  uber,subsidising  ride,much  much,driver  driver,subsidising  ride,cost  cost,recruit</t>
  </si>
  <si>
    <t>driver,recruiting  client,based  based,whitwood  whitwood,castleford  #castleford,#castlefordjobs  #castlefordjobs,#ukjobs  counter,balance  balance,fork  fork,lift  flt,reach</t>
  </si>
  <si>
    <t>head,repairs  driver,hire  hire,dumfries  #dumfries,#dumfriesjobs  #dumfriesjobs,#ukjobs  class,2  2,hiab  repairs,driver  dumfries,delighted  delighted,recruiting</t>
  </si>
  <si>
    <t>gt,gt  #essexjobs,essex  essex,jobs  jobs,hgv  hgv,class  class,2  2,hiab  hiab,driver  driver,essex  essex,prorec</t>
  </si>
  <si>
    <t>linehaul,driver  old,dominion  dominion,freight  freight,line  west,valley  valley,city  city,united  united,states  states,class  class,cdl</t>
  </si>
  <si>
    <t>firstcymru,bus  bus,driving  driving,driving  driving,bus  bus,people  people,come  come,join  join,still  still,recruiting  recruiting,bus</t>
  </si>
  <si>
    <t>counterbalance,flt  gt,gt  #maldonjobs,maldon  maldon,jobs  jobs,counterbalance  flt,driver  driver,maldon  maldon,temp  temp,perm  perm,counterbalance</t>
  </si>
  <si>
    <t>hgv,class  class,1  1,driver  gt,gt  #lichfieldjobs,lichfield  lichfield,jobs  jobs,hgv  driver,night  night,4  4,4</t>
  </si>
  <si>
    <t>#pizzahut,looking  looking,#driver  #driver,#olathe  #olathe,apply  apply,now  now,#job</t>
  </si>
  <si>
    <t>flugempire,none  none,guessed  guessed,tv  tv,markets  markets,give  give,way  way,content  content,being  being,big  big,driver</t>
  </si>
  <si>
    <t>7,5  5,tonne  tonne,driver  milton,keynes  gt,gt  #bucksjobs,buckinghamshire  buckinghamshire,job  job,7  driver,milton  keynes,currently</t>
  </si>
  <si>
    <t>matthewbain_,time  time,week  week,send  send,recruiting  recruiting,mailbag  mailbag,questions  questions,comment  comment,dm  dm,email  email,grubhub</t>
  </si>
  <si>
    <t>time,week  week,send  send,recruiting  recruiting,mailbag  mailbag,questions  questions,comment  comment,dm  dm,email  email,grubhub  grubhub,driver</t>
  </si>
  <si>
    <t>nyp_teamtalent,recruiting  recruiting,drivers  drivers,availability  availability,during  during,week  week,help  help,nyorkspolice  nyorkspolice,logistics  logistics,yo</t>
  </si>
  <si>
    <t>recruiting,drivers  drivers,availability  availability,during  during,week  week,help  help,nyorkspolice  nyorkspolice,logistics  logistics,gain  gain,experience  experience,simply</t>
  </si>
  <si>
    <t>hgv,class  class,1  1,driver  driver,job  job,description  description,currently  currently,recruiting  recruiting,hgv  class,2  2,driver</t>
  </si>
  <si>
    <t>looking,varied  varied,driving  driving,job  job,enjoy  enjoy,building  building,relationships  relationships,regular  regular,customers  customers,bookerwholesale  bookerwholesale,#haverfordwest</t>
  </si>
  <si>
    <t>jcpinwestwales,looking  looking,varied  varied,driving  driving,job  job,enjoy  enjoy,building  building,relationships  relationships,regular  regular,customers  customers,bookerwholesa</t>
  </si>
  <si>
    <t>pcv,drivers  stagecoachescot,drive  drive,work  work,currently  currently,recruiting  recruiting,pcv  drivers,trainee  trainee,pcv  drivers,mechanics</t>
  </si>
  <si>
    <t>sona2905,uber_support  uber_support,uber_india  uber_india,uberinsupport  uberinsupport,stance  stance,ur  ur,driver  driver,stop  stop,recruiting  recruiting,muslims  muslims,thorough</t>
  </si>
  <si>
    <t>click,link  marshall,farmer  farmer,group  group,recruiting  recruiting,hgv  hgv,class  class,2  2,driver  driver,dumfries  dumfries,dumfries</t>
  </si>
  <si>
    <t>m8staffing,m8  m8,staffing  staffing,recruiting  recruiting,class  class,1  1,driver  driver,client  client,based  based,falkirk  falkirk,hold</t>
  </si>
  <si>
    <t>7,5  5,t  t,driver  driver,barsley  barsley,10  10,30  30,11  11,70  70,2  2,barnsley</t>
  </si>
  <si>
    <t>#vacancies,currently  currently,recruiting  recruiting,#warehousemanager  #warehousemanager,need  need,seasoned  seasoned,driver  driver,manage  manage,team  team,visit  visit,more</t>
  </si>
  <si>
    <t>requirement,car  car,driver  driver,office  office,duty  duty,hours  hours,10  10,7  7,flexible  flexible,driving  driving,experience</t>
  </si>
  <si>
    <t>week,recruiting  recruiting,team  team,making  making,rounds  rounds,ohio  ohio,stop  stop,visit  visit,butler  butler,tech  tech,ohio</t>
  </si>
  <si>
    <t>recruiting,hgv  hgv,driver  driver,waste  waste,materials  recruiting,class  class,2  2,refuse  refuse,driver</t>
  </si>
  <si>
    <t>rosedalefuneral,rosedale  rosedale,funeral  funeral,home  home,quality  quality,care  care,paramount  paramount,recruiting  recruiting,staff  staff,levels  levels,business</t>
  </si>
  <si>
    <t>rosedale,funeral  funeral,home  home,quality  quality,care  care,paramount  paramount,recruiting  recruiting,staff  staff,levels  levels,business  business,driver</t>
  </si>
  <si>
    <t>craig_sandlin,s  s,focus  focus,biggest  biggest,revenue  revenue,driver  driver,sports  sports,university  university,men  men,s  s,women</t>
  </si>
  <si>
    <t>role,driver  driver,recruiter  recruiter,job  job,#recruiting  #recruiting,#greer  #greer,sc</t>
  </si>
  <si>
    <t>whitehouse,recruiting  recruiting,immigrants  immigrants,truckers  truckers,hush  hush,hush  hush,topic  topic,fleet  fleet,owner  owner,jun  jun,11</t>
  </si>
  <si>
    <t>looking,#driving  #driving,#job  #job,swindon  swindon,wise  wise,#recruiting  #recruiting,multi  multi,drop  drop,driver  driver,permanent  permanent,position</t>
  </si>
  <si>
    <t>taxi,driver  driver,jobs  jobs,new  new,gulf  gulf,pak  pak,recruiting  recruiting,agency  agency,abu  abu,dhabi  dhabi,apr</t>
  </si>
  <si>
    <t>local,recruiting  recruiting,fair  fair,dispatchers  dispatchers,onsite  onsite,answer  answer,questions  questions,monday  monday,3  3,25  job,class</t>
  </si>
  <si>
    <t>regispeople,currently  currently,recruiting  recruiting,experience  driver's,#newport  #newport,#cardiff  #cardiff,areas  areas,licences  licences,valid  valid,over  over,age</t>
  </si>
  <si>
    <t>over,age  updated,cv  regisrecruitment,co  co,uk  age,25yrs  currently,recruiting  recruiting,experience  driver's,#newport  #newport,#cardiff  #cardiff,areas</t>
  </si>
  <si>
    <t>class,2  2,adr  gt,gt  gwynedd,jobs  jobs,class  adr,driver  driver,caernarfon  caernarfon,major  major,logistics  logistics,recruiting</t>
  </si>
  <si>
    <t>class,2  2,adr  gwynedd_jobs,gwynedd  gwynedd,jobs  jobs,class  adr,driver  driver,caernarfon  caernarfon,major  major,logistics  logistics,recruiting</t>
  </si>
  <si>
    <t>stagecoachnscot,career  career,gear  gear,recruiting  recruiting,aberdeen  aberdeen,buchan  buchan,inverness  inverness,find  find,out  out,more  more,becoming</t>
  </si>
  <si>
    <t>recruiting,new  new,colleagues  colleagues,work  work,fawley  fawley,quarry  quarry,take  take,look  look,facebook  facebook,page  page,more</t>
  </si>
  <si>
    <t>hiring,engineering  engineering,mechanical  mechanical,background  background,know  know,way  way,around  around,map  map,job  job,more  more,details</t>
  </si>
  <si>
    <t>rj,mitten  mitten,sons  sons,recruiting  recruiting,full  full,time  time,digger  digger,driver  driver,quarry  quarry,operative  operative,based</t>
  </si>
  <si>
    <t>#hiring,recruiting  recruiting,clerical  clerical,assistant  assistant,canton  canton,mi  mi,#jobs  #jobs,#canton  #canton,#trucking  #trucking,#transport  #transport,#driver</t>
  </si>
  <si>
    <t>currently,recruiting  #driver,#driverjobs  #driverjobs,#ukjobs  van,driver  driver,here  here,drivers  drivers,direct  direct,recruitment  recruitment,currently  recruiting,wide</t>
  </si>
  <si>
    <t>class,1  1,driver  gt,gt  salford,jobs  jobs,class  driver,salford  salford,check  check,gate  gate,call  call,time</t>
  </si>
  <si>
    <t>daa,seattle  seattle,currently  currently,recruiting  recruiting,flexible  flexible,responsible  responsible,hardworking  hardworking,individuals  individuals,position  position,detail  detail,specialist</t>
  </si>
  <si>
    <t>gt,gt  #daventryjobs,daventry  daventry,jobs  jobs,hgv  hgv,2  2,driver  driver,daventry  daventry,currently  currently,recruiting  recruiting,class</t>
  </si>
  <si>
    <t>am2pmrec,am2pm  am2pm,recruiting  recruiting,experience  experience,#hgv  #hgv,class  class,1  1,drivers  drivers,join  join,one  one,regular</t>
  </si>
  <si>
    <t>mym,recruitment  recruitment,delighted  delighted,working  working,twin  twin,towns  towns,based  based,client  client,recruit  recruit,following  following,role</t>
  </si>
  <si>
    <t>saudi,arabia  urgently,required  required,trailer  trailer,driver  driver,ksa  ksa,license  license,saudi  arabia,driving  driving,license  license,annasban</t>
  </si>
  <si>
    <t>currently,recruiting  recruiting,van  van,driver  driver,general  general,assistant  assistant,visit  visit,website  website,further  further,details  details,#joinourteam</t>
  </si>
  <si>
    <t>pepperdine,university  university,#malibu  #malibu,#california  #california,#recruiting  #recruiting,shuttle  shuttle,driver  driver,transport  transport,stucents  stucents,faculty  faculty,staff</t>
  </si>
  <si>
    <t>#tpistaffing,hiring  hiring,industrial  industrial,recruiter  recruiter,join  join,operations  operations,team  team,1  1,years  years,experience  experience,recruiting</t>
  </si>
  <si>
    <t>leeds_wood,recruiting  recruiting,6  6,month  month,placement  placement,driver  driver,collections  collections,assistant  assistant,t  t,c's  c's,apply</t>
  </si>
  <si>
    <t>7,5t  5t,driver  gt,gt  #newarkjobs,7  driver,newark  newark,7  7,5  5,tonne  tonne,driver  driver,multi</t>
  </si>
  <si>
    <t>meet,aaron  aaron,wise  wise,cory_iix  cory_iix,tenstreet  tenstreet,2019  2019,user  user,conference  conference,las  las,vegas  vegas,booth</t>
  </si>
  <si>
    <t>iso_verisk,meet  meet,aaron  aaron,wise  wise,cory_iix  cory_iix,tenstreet  tenstreet,2019  2019,user  user,conference  conference,las  las,vegas</t>
  </si>
  <si>
    <t>gt,gt  rainham,jobs  class,2  driver,looking  looking,fantastic  more,jobs  jobs,gt  gt,please  please,go2  go2,page</t>
  </si>
  <si>
    <t>trailer,driver  sinoma,cargo  cargo,international  international,nigeria  nigeria,limited  driver,sinoma  limited,#jobs  #jobs,sinoma  limited,recruiting  recruiting,fill</t>
  </si>
  <si>
    <t>olacabs,started  started,recruiting  recruiting,goons  goons,idiots  idiots,driver  driver,disgusting  disgusting,services  services,become  become,delhi  delhi,booked</t>
  </si>
  <si>
    <t>driverhire,always  always,recruiting  recruiting,quality  quality,experienced  experienced,dedicated  dedicated,drivers  drivers,great  great,working  working,driver  driver,hire</t>
  </si>
  <si>
    <t>currently,recruiting  recruiting,internal  internal,dispatch  dispatch,driver  driver,based  based,#kidlington  #kidlington,tvp  tvp,ad  ad,hoc  hoc,vacancy</t>
  </si>
  <si>
    <t>looking,change  change,career  career,re  re,recruiting  recruiting,drivers  drivers,right  right,now  now,hartlepool  hartlepool,blueline  blueline,taxis</t>
  </si>
  <si>
    <t>want,know  know,keep  keep,#drivers  #drivers,driver  driver,seat  seat,longer  longer,following  following,simple  simple,steps  steps,give</t>
  </si>
  <si>
    <t>driver,recruiter  business,opportunity  independent,business  opportunity,driver  job,houston  houston,tx  tx,usa  usa,driver  recruiter,virtual  virtual,independent</t>
  </si>
  <si>
    <t>stagecoach,bus  bus,recruiting  recruiting,#northeast  #northeast,#hartlepool  #hartlepool,now  now,train  train,one  one,biggest  biggest,bus  bus,operators</t>
  </si>
  <si>
    <t>experienced,tender  tender,driver</t>
  </si>
  <si>
    <t>lizremizowski,recruiting  recruiting,poster  poster,british  british,army  army,auxiliary  auxiliary,transport  transport,service  service,queen  queen,served  served,mechanic</t>
  </si>
  <si>
    <t>sfexaminer,drive  drive,s  s,f  f,unlike  unlike,taxi  taxi,companies  companies,one  one,major  major,innovations  innovations,uber</t>
  </si>
  <si>
    <t>nick,auston  auston,design  design,recruiting  recruiting,driver  driver,general  general,assistant  assistant,role  role,posted  posted,here  here,page</t>
  </si>
  <si>
    <t>more,drivers  #recruiting,#drivers  #drivers,#trucking  look,drivers  drivers,fleet  fleet,stayed  stayed,driver  driver,stays  stays,year  year,more</t>
  </si>
  <si>
    <t>cdltruckjobs,#hiring  #hiring,class  class,cdl  cdl,driver  driver,local  local,hourly  hourly,fort  fort,wayne  wayne,#jobs  #jobs,#fortwayne</t>
  </si>
  <si>
    <t>cat,c  c,e  gt,gt  #humbersidejobs,humberside  humberside,jobs  jobs,hgv1  hgv1,cat  e,driver  driver,sl3  sl3,client</t>
  </si>
  <si>
    <t>multi,drop  drop,van  van,driver  driver,ej366  ej366,multi  van,driverlocation  driverlocation,brightonsalary  brightonsalary,20  20,000  000,per</t>
  </si>
  <si>
    <t>driver,recruiter  business,opportunity  independent,business  opportunity,driver  tx,usa  usa,driver  recruiter,virtual  virtual,independent  recruiter,commission  commission,based</t>
  </si>
  <si>
    <t>reach,counterbalance  gt,gt  liverpool,jobs  jobs,flt  flt,reach  counterbalance,driver  driver,cordant  cordant,people  people,liverpool  liverpool,currently</t>
  </si>
  <si>
    <t>company,description  description,client  client,jb  jb,consulting  eugene,usa  usa,truck  truck,driver  driver,flat  flat,bed  bed,class</t>
  </si>
  <si>
    <t>jcpinwestyorks,delivery  delivery,driver  driver,brewery  brewery,assistant  assistant,leeds  leeds,wildechildbeer  wildechildbeer,#leedsjobs  #leedsjobs,see</t>
  </si>
  <si>
    <t>rocwnyjobs,career  career,start  start,recruiting  recruiting,following  following,positions  positions,cdl  cdl,driver  driver,forklift  forklift,operator  operator,registered</t>
  </si>
  <si>
    <t>magodolagos,urgently  urgently,recruiting  recruiting,driver  driver,location  location,ibago  ibago,mowe  mowe,axis  axis,job  job,details  details,seek</t>
  </si>
  <si>
    <t>andrewrsorkin,transformational  transformational,economy  economy,state  state,pa  pa,dept  dept,corrections  corrections,recruiting  recruiting,minorites  minorites,requires  requires,hsg</t>
  </si>
  <si>
    <t>ageukmedway,recruiting  recruiting,executive  executive,assistant  assistant,ceo  ceo,part  part,time  time,meal  meal,delivery  delivery,squad  squad,driver</t>
  </si>
  <si>
    <t>part,time  meal,delivery  time,meal  delivery,squad  squad,driver  download,application  application,pack  driver,community  community,carers  carers,#medway</t>
  </si>
  <si>
    <t>looking,job  job,#makeadifference  #makeadifference,day  day,cornerstonenor1  cornerstonenor1,cornerstonescot  cornerstonescot,recruiting  recruiting,relief  relief,support  support,worker  worker,#minibus</t>
  </si>
  <si>
    <t>gt,gt  driver,wellingborough  wellingborough,area  more,jobs  jobs,gt  gt,please  please,go2  go2,page  7,5t  currently,recruiting</t>
  </si>
  <si>
    <t>multi,drop  drop,drivers  tvr,express  express,ltd  ltd,location  location,knowsley  knowsley,eng  eng,gb  gb,multi  drivers,required</t>
  </si>
  <si>
    <t>total,recruitment  recruitment,solutions  solutions,recruiting  recruiting,behalf  behalf,client  client,basingstoke  basingstoke,7  7,5  5,tonne  tonne,driver</t>
  </si>
  <si>
    <t>driver,recruiting  recruiting,trucking  trucking,safety  safety,800  800,926  926,0148  preferred,trucking  trucking,partners  partners,specializing  specializing,safety</t>
  </si>
  <si>
    <t>mt,michaelkitces  michaelkitces,striking  striking,#1  #1,top  top,concern  concern,large  large,advisory  advisory,firms  firms,recent  recent,pershing</t>
  </si>
  <si>
    <t>lgv1,hgv1  hgv1,class  class,1  1,driver  lgv,1  gt,gt  #walsalljobs,walsall  walsall,jobs  jobs,lgv1  driver,walsall</t>
  </si>
  <si>
    <t>class,2  gt,gt  #bradfordjobs,bradford  bradford,jobs  jobs,class  2,driver  driver,bradford  bradford,primestaff  primestaff,currently  currently,recruiting</t>
  </si>
  <si>
    <t>gt,gt  lancashire,jobs  jobs,fork  fork,lift  lift,truck  truck,driver  driver,morecambe  morecambe,currently  currently,recruiting  recruiting,behalf</t>
  </si>
  <si>
    <t>non,pcv  pcv,driver  driver,multi  multi,drop  drop,courier  courier,wandsworth  gt,gt  wandsworth,jobs  jobs,non  wandsworth,adecco</t>
  </si>
  <si>
    <t>gt,gt  west,bromwich  #westbromjobs,west  west,brom  brom,jobs  lgv2,hgv2  hgv2,class  class,2  2,driver  driver,category</t>
  </si>
  <si>
    <t>driver,still  still,position  position,boasso  boasso,global  global,whether  whether,terminal  terminal,support  support,coordinator  coordinator,mechanic  mechanic,sales</t>
  </si>
  <si>
    <t>smoothmove79,hiring  hiring,please  please,share  share,currently  currently,recruiting  recruiting,3  3,5  5,tonne  tonne,driver  driver,porter</t>
  </si>
  <si>
    <t>gt,gt  class,1  more,jobs  jobs,gt  gt,please  please,go2  go2,page  #peterboroughjobs,peterborough  peterborough,jobs  jobs,class</t>
  </si>
  <si>
    <t>emmacharlottel,looking  looking,job  job,#makeadifference  #makeadifference,day  day,cornerstonenor1  cornerstonenor1,cornerstonescot  cornerstonescot,recruiting</t>
  </si>
  <si>
    <t>gt,gt  #barnsleyjobs,barnsley  barnsley,jobs  jobs,engineering  engineering,operative  operative,barnsley  barnsley,imh  imh,recruitment  recruitment,currently  currently,recruiting</t>
  </si>
  <si>
    <t>#hiring,class  class,cdl  cdl,truck  truck,driver  home,weekly  higher,pay  driver,home  driver,higher  pay,home  weekly,12</t>
  </si>
  <si>
    <t>job,alert  alert,manpower  manpower,recruiting  recruiting,class  class,2  2,driver</t>
  </si>
  <si>
    <t>jlpjobs,b  b,class  class,home  home,installation  installation,#vans  #vans,right  right,through  through,class  class,1  1,#articulated</t>
  </si>
  <si>
    <t>looking,#hgv  #hgv,driving  driving,job  job,re  re,recruiting  recruiting,hgv  hgv,class  class,1  1,drivers  drivers,join</t>
  </si>
  <si>
    <t>acorn,currently  currently,recruiting  apply,here  class,1  van,driver  driver,required  required,truro  truro,cornwall  cornwall,salary  salary,negotiable</t>
  </si>
  <si>
    <t>acorn_driving,van  van,driver  driver,required  required,truro  truro,cornwall  cornwall,salary  salary,negotiable  negotiable,temporary  temporary,immediate  immediate,start</t>
  </si>
  <si>
    <t>garden,brown  job,transportation  transportation,manager  manager,garden  brown,garden  brown,recruiting  recruiting,suitably  suitably,qualified  qualified,candidates  candidates,fill</t>
  </si>
  <si>
    <t>class,2  per,hour  hour,morestaff  driver,work  behalf,client  client,based  more,info  info,please  please,call  call,01582</t>
  </si>
  <si>
    <t>truck,driver  toraafrica,go  go,truck  driver,go  go,#torastandard  #torastandard,truck  driver,recruiting  recruiting,new  new,truck  truck,drivers</t>
  </si>
  <si>
    <t>previous,experience  experience,customer  customer,facing  facing,driving  driving,role  role,re  re,recruiting  recruiting,service  service,delivery  delivery,driver</t>
  </si>
  <si>
    <t>gt,gt  dumper,roller  roller,driver  driver,seqohs  more,jobs  jobs,gt  northampton,jobs  jobs,dumper  seqohs,leicester  leicester,leicester</t>
  </si>
  <si>
    <t>trade,counter  mytimberwolf,join  join,pack  pack,recruiting  recruiting,driver  driver,mechanical  mechanical,engineering  engineering,apprentice  apprentice,find  find,out</t>
  </si>
  <si>
    <t>recruiting,experienced  experienced,#bulktanker  #bulktanker,driver  driver,start  start,working  working,client  client,#westbury  #westbury,exciting  exciting,opportunity  opportunity,someone</t>
  </si>
  <si>
    <t>rosedale,funeral  funeral,home  home,quality  quality,care  care,paramount  paramount,recruiting  recruiting,staff  staff,levels  levels,business  rosedaletrain,rosedale</t>
  </si>
  <si>
    <t>cdl,driver  driver,trainer  trainer,otr  otr,top  top,pay  pay,ntr  ntr,national  national,truck  truck,driver  driver,recruiting</t>
  </si>
  <si>
    <t>gt,gt  #clwydjobs,clwyd  clwyd,jobs  jobs,flt  flt,driver  driver,nights  nights,ll11  ll11,proactive  proactive,personnel  personnel,currently</t>
  </si>
  <si>
    <t>800,422  422,4799  coretrans,great  great,company  company,driver  driver,positions  positions,available  available,including  including,minimum  minimum,weekly</t>
  </si>
  <si>
    <t>hello,bismarck  bismarck,north  north,dakota  dakota,individualized  individualized,training  training,become  become,harlow's  harlow's,school  school,bus  bus,driver</t>
  </si>
  <si>
    <t>flt,driver  gt,gt  burnley,jobs  jobs,reach  reach,vna  vna,flt  driver,burnley  burnley,rapid  rapid,recruit  recruit,currently</t>
  </si>
  <si>
    <t>submit,quit  quit,apply  apply,jobs  jobs,recruiting  recruiting,supervisor  supervisor,driver  driver,hiring  hiring,center  center,penske  penske,logistics</t>
  </si>
  <si>
    <t>indian,coast  coast,guard  guard,hiring  hiring,engine  engine,driver  driver,last  last,date  date,30  30,jun  jun,2019</t>
  </si>
  <si>
    <t>gt,gt  #rugbyjobs,rugby  rugby,jobs  jobs,ppt  ppt,driver  driver,rugby  rugby,recruiting  recruiting,ppt  ppt,drivers  drivers,rugby</t>
  </si>
  <si>
    <t>recruiting,pco  pco,driver  part,time  time,mpv  mpv,saloon  saloon,executive  executive,busy  busy,airpot  great,britain  britain,cars</t>
  </si>
  <si>
    <t>part,time  momentum,wines  wines,recruiting  time,multi  multi,drop  drop,driver  driver,warehouseman  warehouseman,position  position,fill  fill,two</t>
  </si>
  <si>
    <t>coretransllc,coretrans  coretrans,great  great,company  company,driver  driver,positions  positions,available  available,including  including,minimum  minimum,weekly  weekly,guarantee</t>
  </si>
  <si>
    <t>Top Word Pairs in Tweet by Salience</t>
  </si>
  <si>
    <t>3,5t  5t,driver  driver,mate  mate,warehouse  warehouse,operative  jobs,driver  operative,redhill  title,driver  operative,salary  salary,8</t>
  </si>
  <si>
    <t>counter,balance  balance,fork  fork,lift  flt,reach  reach,driver  recruiting,reach  reach,forklift  forklift,driver  driver,roles  roles,rotating</t>
  </si>
  <si>
    <t>head,repairs  class,2  2,hiab  repairs,driver  dumfries,delighted  delighted,recruiting  recruiting,head  repairs,initial  initial,1  1,year</t>
  </si>
  <si>
    <t>mechanics,find  mechanics,electricians  electricians,find  pcv,drivers  drive,work  work,currently  currently,recruiting  recruiting,pcv  drivers,trainee  trainee,pcv</t>
  </si>
  <si>
    <t>marshall,farmer  farmer,group  group,recruiting  recruiting,hgv  hgv,class  class,2  2,driver  driver,dumfries  dumfries,dumfries  dumfries,galloway</t>
  </si>
  <si>
    <t>experience,#7  #7,5t  5t,driver's  experience,#hgv  #hgv,driver's  regispeople,currently  currently,recruiting  recruiting,experience  driver's,#newport  #newport,#cardiff</t>
  </si>
  <si>
    <t>experience,#7  #7,5t  5t,driver's  25yrs,1  years,plus  plus,experience  experience,more  more,6  licence,apply  apply,sending</t>
  </si>
  <si>
    <t>van,driver  driver,here  here,drivers  drivers,direct  direct,recruitment  recruitment,currently  recruiting,wide  wide,range  range,3  3,5t</t>
  </si>
  <si>
    <t>class,2  7,5t  2,hgv  jobs,class  jobs,7  5t,catc1  professional,7  5t,driver  professional,more  driver,12p</t>
  </si>
  <si>
    <t>recruiter,hr  hr,hiring  recruiter,#hr  #hr,hiring  driver,recruiter  business,opportunity  independent,business  opportunity,driver  job,houston  houston,tx</t>
  </si>
  <si>
    <t>look,drivers  drivers,fleet  fleet,stayed  stayed,driver  driver,stays  stays,year  year,more  more,reason  reason,more  drivers,#recruiting</t>
  </si>
  <si>
    <t>cdl,driver  driver,local  local,hourly  hourly,fort  fort,wayne  wayne,#jobs  #jobs,#fortwayne  #fortwayne,#trucking  #trucking,#tra  cdl,truck</t>
  </si>
  <si>
    <t>cdl,driver  home,weekends  cdl,truck  truck,driver  #trucking,#transport  driver,home  pa,#jobs  driver,dedicated  oh,#jobs  driver,285</t>
  </si>
  <si>
    <t>job,dallas  dallas,tx  recruiter,comm  comm,independent  job,houston  houston,tx  recruiter,com  com,independent  driver,recruiter  business,opportunity</t>
  </si>
  <si>
    <t>recruiting,executive  executive,assistant  assistant,ceo  ceo,part  time,charity  charity,shop  shop,assistant  assistant,part  #faversham,download  community,care</t>
  </si>
  <si>
    <t>7,5t  1,tipper  tipper,driver  #wellingboroughjobs,7  5t,driver  wellingborough,staffco  staffco,direct  direct,currently  recruiting,day  day,7</t>
  </si>
  <si>
    <t>recruiting,trucking  trucking,safety  safety,800  800,926  926,0148  preferred,trucking  trucking,partners  partners,specializing  specializing,safety  safety,driver</t>
  </si>
  <si>
    <t>lgv2,hgv2  hgv2,class  class,2  2,driver  driver,category  category,c  2,hgv  hgv,2  lgv1,hgv1  hgv1,class</t>
  </si>
  <si>
    <t>class,1  #peterboroughjobs,peterborough  peterborough,jobs  jobs,class  1,driver  driver,nights  nights,peterborough  peterborough,class  1,drivers  drivers,nights</t>
  </si>
  <si>
    <t>driver,home  driver,higher  pay,home  weekly,12  12,000  000,sign  weekly,higher  pay,regional  regional,dedicated  dedicated,#jobs</t>
  </si>
  <si>
    <t>class,1  van,driver  driver,required  required,truro  truro,cornwall  cornwall,salary  salary,negotiable  negotiable,temporary  temporary,immediate  immediate,start</t>
  </si>
  <si>
    <t>roll,roll  class,1  1,driver  class,2  driver,roll  roll,luton  luton,14  14,per  2,roll  roll,driver</t>
  </si>
  <si>
    <t>rosedaletrain,rosedale  business,d  business,driver  driver,bearer  bearer,management  management,check  check,out  out,download  download,application  application,form</t>
  </si>
  <si>
    <t>90,days  good,morning  morning,coretrans  coretrans,fleet  fleet,remember  remember,driver  driver,referral  referral,program  program,2k  2k,paid</t>
  </si>
  <si>
    <t>great,britain  britain,cars  cars,recruiting  driver,full  full,time  time,part  greatbritaincars,recruiting  driver,open  open,shift  shift,part</t>
  </si>
  <si>
    <t>654499,email  654499,via  via,email  looking,part  time,work  work,momentum  recruiting,joining  joining,small  small,very  very,friendly</t>
  </si>
  <si>
    <t>Word</t>
  </si>
  <si>
    <t>#jobs</t>
  </si>
  <si>
    <t>cdl</t>
  </si>
  <si>
    <t>#hiring</t>
  </si>
  <si>
    <t>#trucking</t>
  </si>
  <si>
    <t>truck</t>
  </si>
  <si>
    <t>1</t>
  </si>
  <si>
    <t>home</t>
  </si>
  <si>
    <t>based</t>
  </si>
  <si>
    <t>2</t>
  </si>
  <si>
    <t>#transport</t>
  </si>
  <si>
    <t>go2</t>
  </si>
  <si>
    <t>pay</t>
  </si>
  <si>
    <t>work</t>
  </si>
  <si>
    <t>client</t>
  </si>
  <si>
    <t>local</t>
  </si>
  <si>
    <t>opportunity</t>
  </si>
  <si>
    <t>experience</t>
  </si>
  <si>
    <t>out</t>
  </si>
  <si>
    <t>van</t>
  </si>
  <si>
    <t>#driver</t>
  </si>
  <si>
    <t>recruiter</t>
  </si>
  <si>
    <t>weekends</t>
  </si>
  <si>
    <t>5t</t>
  </si>
  <si>
    <t>pet</t>
  </si>
  <si>
    <t>call</t>
  </si>
  <si>
    <t>dedicated</t>
  </si>
  <si>
    <t>7</t>
  </si>
  <si>
    <t>rider</t>
  </si>
  <si>
    <t>policy</t>
  </si>
  <si>
    <t>multi</t>
  </si>
  <si>
    <t>flt</t>
  </si>
  <si>
    <t>join</t>
  </si>
  <si>
    <t>drop</t>
  </si>
  <si>
    <t>area</t>
  </si>
  <si>
    <t>working</t>
  </si>
  <si>
    <t>role</t>
  </si>
  <si>
    <t>#recruiting</t>
  </si>
  <si>
    <t>bus</t>
  </si>
  <si>
    <t>experienced</t>
  </si>
  <si>
    <t>delivery</t>
  </si>
  <si>
    <t>u</t>
  </si>
  <si>
    <t>days</t>
  </si>
  <si>
    <t>check</t>
  </si>
  <si>
    <t>paid</t>
  </si>
  <si>
    <t>new</t>
  </si>
  <si>
    <t>pa</t>
  </si>
  <si>
    <t>each</t>
  </si>
  <si>
    <t>position</t>
  </si>
  <si>
    <t>sign</t>
  </si>
  <si>
    <t>freight</t>
  </si>
  <si>
    <t>start</t>
  </si>
  <si>
    <t>quality</t>
  </si>
  <si>
    <t>here</t>
  </si>
  <si>
    <t>details</t>
  </si>
  <si>
    <t>professional</t>
  </si>
  <si>
    <t>full</t>
  </si>
  <si>
    <t>now</t>
  </si>
  <si>
    <t>500</t>
  </si>
  <si>
    <t>bonus</t>
  </si>
  <si>
    <t>800</t>
  </si>
  <si>
    <t>p</t>
  </si>
  <si>
    <t>counterbalance</t>
  </si>
  <si>
    <t>independent</t>
  </si>
  <si>
    <t>285</t>
  </si>
  <si>
    <t>co</t>
  </si>
  <si>
    <t>valid</t>
  </si>
  <si>
    <t>licence</t>
  </si>
  <si>
    <t>422</t>
  </si>
  <si>
    <t>4799</t>
  </si>
  <si>
    <t>find</t>
  </si>
  <si>
    <t>salary</t>
  </si>
  <si>
    <t>pcv</t>
  </si>
  <si>
    <t>oh</t>
  </si>
  <si>
    <t>over</t>
  </si>
  <si>
    <t>rainham</t>
  </si>
  <si>
    <t>driver's</t>
  </si>
  <si>
    <t>uk</t>
  </si>
  <si>
    <t>team</t>
  </si>
  <si>
    <t>2019</t>
  </si>
  <si>
    <t>location</t>
  </si>
  <si>
    <t>people</t>
  </si>
  <si>
    <t>#drivers</t>
  </si>
  <si>
    <t>orientation</t>
  </si>
  <si>
    <t>2000</t>
  </si>
  <si>
    <t>dry</t>
  </si>
  <si>
    <t>touch</t>
  </si>
  <si>
    <t>tonya</t>
  </si>
  <si>
    <t>joni</t>
  </si>
  <si>
    <t>application</t>
  </si>
  <si>
    <t>per</t>
  </si>
  <si>
    <t>#hgv</t>
  </si>
  <si>
    <t>required</t>
  </si>
  <si>
    <t>#philadelphia</t>
  </si>
  <si>
    <t>monday</t>
  </si>
  <si>
    <t>wellingborough</t>
  </si>
  <si>
    <t>age</t>
  </si>
  <si>
    <t>much</t>
  </si>
  <si>
    <t>subsidising</t>
  </si>
  <si>
    <t>ride</t>
  </si>
  <si>
    <t>shift</t>
  </si>
  <si>
    <t>reach</t>
  </si>
  <si>
    <t>community</t>
  </si>
  <si>
    <t>hire</t>
  </si>
  <si>
    <t>10</t>
  </si>
  <si>
    <t>take</t>
  </si>
  <si>
    <t>download</t>
  </si>
  <si>
    <t>pack</t>
  </si>
  <si>
    <t>hour</t>
  </si>
  <si>
    <t>around</t>
  </si>
  <si>
    <t>meal</t>
  </si>
  <si>
    <t>visit</t>
  </si>
  <si>
    <t>low</t>
  </si>
  <si>
    <t>g</t>
  </si>
  <si>
    <t>#ukjobs</t>
  </si>
  <si>
    <t>licences</t>
  </si>
  <si>
    <t>date</t>
  </si>
  <si>
    <t>recruit</t>
  </si>
  <si>
    <t>care</t>
  </si>
  <si>
    <t>staff</t>
  </si>
  <si>
    <t>candidates</t>
  </si>
  <si>
    <t>customer</t>
  </si>
  <si>
    <t>#driving</t>
  </si>
  <si>
    <t>customers</t>
  </si>
  <si>
    <t>see</t>
  </si>
  <si>
    <t>west</t>
  </si>
  <si>
    <t>lgv1</t>
  </si>
  <si>
    <t>clients</t>
  </si>
  <si>
    <t>squad</t>
  </si>
  <si>
    <t>usa</t>
  </si>
  <si>
    <t>tx</t>
  </si>
  <si>
    <t>com</t>
  </si>
  <si>
    <t>lyft</t>
  </si>
  <si>
    <t>unleashed</t>
  </si>
  <si>
    <t>barrier</t>
  </si>
  <si>
    <t>entry</t>
  </si>
  <si>
    <t>tn</t>
  </si>
  <si>
    <t>#jobsleed</t>
  </si>
  <si>
    <t>fantastic</t>
  </si>
  <si>
    <t>years</t>
  </si>
  <si>
    <t>#cardiff</t>
  </si>
  <si>
    <t>areas</t>
  </si>
  <si>
    <t>fill</t>
  </si>
  <si>
    <t>plus</t>
  </si>
  <si>
    <t>hours</t>
  </si>
  <si>
    <t>executive</t>
  </si>
  <si>
    <t>large</t>
  </si>
  <si>
    <t>support</t>
  </si>
  <si>
    <t>b</t>
  </si>
  <si>
    <t>rosedale</t>
  </si>
  <si>
    <t>funeral</t>
  </si>
  <si>
    <t>paramount</t>
  </si>
  <si>
    <t>levels</t>
  </si>
  <si>
    <t>leicester</t>
  </si>
  <si>
    <t>service</t>
  </si>
  <si>
    <t>behalf</t>
  </si>
  <si>
    <t>info</t>
  </si>
  <si>
    <t>18</t>
  </si>
  <si>
    <t>50</t>
  </si>
  <si>
    <t>12</t>
  </si>
  <si>
    <t>contract</t>
  </si>
  <si>
    <t>higher</t>
  </si>
  <si>
    <t>000</t>
  </si>
  <si>
    <t>hourly</t>
  </si>
  <si>
    <t>barnsley</t>
  </si>
  <si>
    <t>operative</t>
  </si>
  <si>
    <t>adr</t>
  </si>
  <si>
    <t>still</t>
  </si>
  <si>
    <t>c</t>
  </si>
  <si>
    <t>temp</t>
  </si>
  <si>
    <t>perm</t>
  </si>
  <si>
    <t>hgv1</t>
  </si>
  <si>
    <t>e</t>
  </si>
  <si>
    <t>urgently</t>
  </si>
  <si>
    <t>carers</t>
  </si>
  <si>
    <t>#jobsinkent</t>
  </si>
  <si>
    <t>#charityjobs</t>
  </si>
  <si>
    <t>#jobsinmedway</t>
  </si>
  <si>
    <t>state</t>
  </si>
  <si>
    <t>career</t>
  </si>
  <si>
    <t>virtual</t>
  </si>
  <si>
    <t>commission</t>
  </si>
  <si>
    <t>daily</t>
  </si>
  <si>
    <t>suitable</t>
  </si>
  <si>
    <t>staffing</t>
  </si>
  <si>
    <t>license</t>
  </si>
  <si>
    <t>regular</t>
  </si>
  <si>
    <t>#newport</t>
  </si>
  <si>
    <t>25yrs</t>
  </si>
  <si>
    <t>updated</t>
  </si>
  <si>
    <t>cv</t>
  </si>
  <si>
    <t>regisrecruitment</t>
  </si>
  <si>
    <t>answers</t>
  </si>
  <si>
    <t>#sme</t>
  </si>
  <si>
    <t>#business</t>
  </si>
  <si>
    <t>cost</t>
  </si>
  <si>
    <t>two</t>
  </si>
  <si>
    <t>cover</t>
  </si>
  <si>
    <t>mark</t>
  </si>
  <si>
    <t>open</t>
  </si>
  <si>
    <t>look</t>
  </si>
  <si>
    <t>training</t>
  </si>
  <si>
    <t>today</t>
  </si>
  <si>
    <t>right</t>
  </si>
  <si>
    <t>through</t>
  </si>
  <si>
    <t>ongoing</t>
  </si>
  <si>
    <t>ideal</t>
  </si>
  <si>
    <t>engineering</t>
  </si>
  <si>
    <t>counter</t>
  </si>
  <si>
    <t>previous</t>
  </si>
  <si>
    <t>re</t>
  </si>
  <si>
    <t>go</t>
  </si>
  <si>
    <t>roll</t>
  </si>
  <si>
    <t>11</t>
  </si>
  <si>
    <t>qualified</t>
  </si>
  <si>
    <t>tipper</t>
  </si>
  <si>
    <t>h</t>
  </si>
  <si>
    <t>overtime</t>
  </si>
  <si>
    <t>global</t>
  </si>
  <si>
    <t>peterborough</t>
  </si>
  <si>
    <t>high</t>
  </si>
  <si>
    <t>hgv2</t>
  </si>
  <si>
    <t>lgv</t>
  </si>
  <si>
    <t>wandsworth</t>
  </si>
  <si>
    <t>advisory</t>
  </si>
  <si>
    <t>firms</t>
  </si>
  <si>
    <t>candidate</t>
  </si>
  <si>
    <t>#medway</t>
  </si>
  <si>
    <t>#faversham</t>
  </si>
  <si>
    <t>website</t>
  </si>
  <si>
    <t>contact</t>
  </si>
  <si>
    <t>always</t>
  </si>
  <si>
    <t>year</t>
  </si>
  <si>
    <t>mowe</t>
  </si>
  <si>
    <t>axis</t>
  </si>
  <si>
    <t>following</t>
  </si>
  <si>
    <t>forklift</t>
  </si>
  <si>
    <t>description</t>
  </si>
  <si>
    <t>houston</t>
  </si>
  <si>
    <t>fort</t>
  </si>
  <si>
    <t>wayne</t>
  </si>
  <si>
    <t>#fortwayne</t>
  </si>
  <si>
    <t>indianapolis</t>
  </si>
  <si>
    <t>#indianapolis</t>
  </si>
  <si>
    <t>dayton</t>
  </si>
  <si>
    <t>#dayton</t>
  </si>
  <si>
    <t>newark</t>
  </si>
  <si>
    <t>friday</t>
  </si>
  <si>
    <t>train</t>
  </si>
  <si>
    <t>becoming</t>
  </si>
  <si>
    <t>asap</t>
  </si>
  <si>
    <t>purfleet</t>
  </si>
  <si>
    <t>enjoy</t>
  </si>
  <si>
    <t>varied</t>
  </si>
  <si>
    <t>trainee</t>
  </si>
  <si>
    <t>hiab</t>
  </si>
  <si>
    <t>m8</t>
  </si>
  <si>
    <t>falkirk</t>
  </si>
  <si>
    <t>hold</t>
  </si>
  <si>
    <t>dumfries</t>
  </si>
  <si>
    <t>maldon</t>
  </si>
  <si>
    <t>redhill</t>
  </si>
  <si>
    <t>momentum</t>
  </si>
  <si>
    <t>wines</t>
  </si>
  <si>
    <t>warehouseman</t>
  </si>
  <si>
    <t>busy</t>
  </si>
  <si>
    <t>rugby</t>
  </si>
  <si>
    <t>ppt</t>
  </si>
  <si>
    <t>distribution</t>
  </si>
  <si>
    <t>growing</t>
  </si>
  <si>
    <t>essential</t>
  </si>
  <si>
    <t>30</t>
  </si>
  <si>
    <t>know</t>
  </si>
  <si>
    <t>link</t>
  </si>
  <si>
    <t>burnley</t>
  </si>
  <si>
    <t>installation</t>
  </si>
  <si>
    <t>#vans</t>
  </si>
  <si>
    <t>#articulated</t>
  </si>
  <si>
    <t>#lorries</t>
  </si>
  <si>
    <t>play</t>
  </si>
  <si>
    <t>pivotal</t>
  </si>
  <si>
    <t>fleet</t>
  </si>
  <si>
    <t>nights</t>
  </si>
  <si>
    <t>top</t>
  </si>
  <si>
    <t>management</t>
  </si>
  <si>
    <t>person</t>
  </si>
  <si>
    <t>yrs</t>
  </si>
  <si>
    <t>mechanical</t>
  </si>
  <si>
    <t>#norfolkjobs</t>
  </si>
  <si>
    <t>#engineering</t>
  </si>
  <si>
    <t>permanent</t>
  </si>
  <si>
    <t>warehouse</t>
  </si>
  <si>
    <t>dumper</t>
  </si>
  <si>
    <t>roller</t>
  </si>
  <si>
    <t>contracts</t>
  </si>
  <si>
    <t>morestaff</t>
  </si>
  <si>
    <t>01582</t>
  </si>
  <si>
    <t>477111</t>
  </si>
  <si>
    <t>shifts</t>
  </si>
  <si>
    <t>truro</t>
  </si>
  <si>
    <t>immediate</t>
  </si>
  <si>
    <t>acorn</t>
  </si>
  <si>
    <t>goods</t>
  </si>
  <si>
    <t>online</t>
  </si>
  <si>
    <t>#baltimore</t>
  </si>
  <si>
    <t>8</t>
  </si>
  <si>
    <t>solutions</t>
  </si>
  <si>
    <t>lgv2</t>
  </si>
  <si>
    <t>category</t>
  </si>
  <si>
    <t>bromwich</t>
  </si>
  <si>
    <t>non</t>
  </si>
  <si>
    <t>fork</t>
  </si>
  <si>
    <t>lift</t>
  </si>
  <si>
    <t>bradford</t>
  </si>
  <si>
    <t>walsall</t>
  </si>
  <si>
    <t>various</t>
  </si>
  <si>
    <t>recent</t>
  </si>
  <si>
    <t>talent</t>
  </si>
  <si>
    <t>industry</t>
  </si>
  <si>
    <t>safety</t>
  </si>
  <si>
    <t>#wellingboroughjobs</t>
  </si>
  <si>
    <t>pattern</t>
  </si>
  <si>
    <t>ceo</t>
  </si>
  <si>
    <t>mate</t>
  </si>
  <si>
    <t>ibago</t>
  </si>
  <si>
    <t>seek</t>
  </si>
  <si>
    <t>corporate</t>
  </si>
  <si>
    <t>resides</t>
  </si>
  <si>
    <t>operator</t>
  </si>
  <si>
    <t>consulting</t>
  </si>
  <si>
    <t>#recruitment</t>
  </si>
  <si>
    <t>food</t>
  </si>
  <si>
    <t>iowa</t>
  </si>
  <si>
    <t>columbus</t>
  </si>
  <si>
    <t>#columbus</t>
  </si>
  <si>
    <t>nashville</t>
  </si>
  <si>
    <t>#nashville</t>
  </si>
  <si>
    <t>birmingham</t>
  </si>
  <si>
    <t>#birmingham</t>
  </si>
  <si>
    <t>ny</t>
  </si>
  <si>
    <t>mon</t>
  </si>
  <si>
    <t>need</t>
  </si>
  <si>
    <t>metro</t>
  </si>
  <si>
    <t>next</t>
  </si>
  <si>
    <t>give</t>
  </si>
  <si>
    <t>group</t>
  </si>
  <si>
    <t>internal</t>
  </si>
  <si>
    <t>dispatch</t>
  </si>
  <si>
    <t>#kidlington</t>
  </si>
  <si>
    <t>tvp</t>
  </si>
  <si>
    <t>ad</t>
  </si>
  <si>
    <t>hoc</t>
  </si>
  <si>
    <t>vacancy</t>
  </si>
  <si>
    <t>rolling</t>
  </si>
  <si>
    <t>read</t>
  </si>
  <si>
    <t>#policejobs</t>
  </si>
  <si>
    <t>trailer</t>
  </si>
  <si>
    <t>essex</t>
  </si>
  <si>
    <t>catc1</t>
  </si>
  <si>
    <t>12p</t>
  </si>
  <si>
    <t>wise</t>
  </si>
  <si>
    <t>daventry</t>
  </si>
  <si>
    <t>quarry</t>
  </si>
  <si>
    <t>heavy</t>
  </si>
  <si>
    <t>#job</t>
  </si>
  <si>
    <t>caernarfon</t>
  </si>
  <si>
    <t>long</t>
  </si>
  <si>
    <t>term</t>
  </si>
  <si>
    <t>#7</t>
  </si>
  <si>
    <t>points</t>
  </si>
  <si>
    <t>exp</t>
  </si>
  <si>
    <t>win</t>
  </si>
  <si>
    <t>stop</t>
  </si>
  <si>
    <t>50ph</t>
  </si>
  <si>
    <t>mechanics</t>
  </si>
  <si>
    <t>building</t>
  </si>
  <si>
    <t>relationships</t>
  </si>
  <si>
    <t>lichfield</t>
  </si>
  <si>
    <t>9</t>
  </si>
  <si>
    <t>come</t>
  </si>
  <si>
    <t>old</t>
  </si>
  <si>
    <t>repairs</t>
  </si>
  <si>
    <t>tuesday</t>
  </si>
  <si>
    <t>wednesday</t>
  </si>
  <si>
    <t>holiday</t>
  </si>
  <si>
    <t>additional</t>
  </si>
  <si>
    <t>christmas</t>
  </si>
  <si>
    <t>enquiries</t>
  </si>
  <si>
    <t>braithwaite</t>
  </si>
  <si>
    <t>01691</t>
  </si>
  <si>
    <t>654499</t>
  </si>
  <si>
    <t>pco</t>
  </si>
  <si>
    <t>mpv</t>
  </si>
  <si>
    <t>saloon</t>
  </si>
  <si>
    <t>airpot</t>
  </si>
  <si>
    <t>jun</t>
  </si>
  <si>
    <t>#jobsearch</t>
  </si>
  <si>
    <t>vna</t>
  </si>
  <si>
    <t>ask</t>
  </si>
  <si>
    <t>become</t>
  </si>
  <si>
    <t>program</t>
  </si>
  <si>
    <t>90</t>
  </si>
  <si>
    <t>aurora</t>
  </si>
  <si>
    <t>d</t>
  </si>
  <si>
    <t>bearer</t>
  </si>
  <si>
    <t>form</t>
  </si>
  <si>
    <t>shortlisted</t>
  </si>
  <si>
    <t>invited</t>
  </si>
  <si>
    <t>provided</t>
  </si>
  <si>
    <t>apprentice</t>
  </si>
  <si>
    <t>#suffolkjobs</t>
  </si>
  <si>
    <t>#apprenticeships</t>
  </si>
  <si>
    <t>#drivingjobs</t>
  </si>
  <si>
    <t>#lorrydriver</t>
  </si>
  <si>
    <t>trade</t>
  </si>
  <si>
    <t>industrial</t>
  </si>
  <si>
    <t>seqohs</t>
  </si>
  <si>
    <t>forward</t>
  </si>
  <si>
    <t>facing</t>
  </si>
  <si>
    <t>#torastandard</t>
  </si>
  <si>
    <t>soon</t>
  </si>
  <si>
    <t>talk</t>
  </si>
  <si>
    <t>luton</t>
  </si>
  <si>
    <t>#hgv2</t>
  </si>
  <si>
    <t>hemel</t>
  </si>
  <si>
    <t>manager</t>
  </si>
  <si>
    <t>garden</t>
  </si>
  <si>
    <t>brown</t>
  </si>
  <si>
    <t>below</t>
  </si>
  <si>
    <t>cornwall</t>
  </si>
  <si>
    <t>negotiable</t>
  </si>
  <si>
    <t>temporary</t>
  </si>
  <si>
    <t>throughout</t>
  </si>
  <si>
    <t>up</t>
  </si>
  <si>
    <t>rates</t>
  </si>
  <si>
    <t>night</t>
  </si>
  <si>
    <t>regional</t>
  </si>
  <si>
    <t>#dallas</t>
  </si>
  <si>
    <t>#peterboroughjobs</t>
  </si>
  <si>
    <t>first</t>
  </si>
  <si>
    <t>mechanic</t>
  </si>
  <si>
    <t>#westbromjobs</t>
  </si>
  <si>
    <t>brom</t>
  </si>
  <si>
    <t>going</t>
  </si>
  <si>
    <t>courier</t>
  </si>
  <si>
    <t>within</t>
  </si>
  <si>
    <t>morecambe</t>
  </si>
  <si>
    <t>lifting</t>
  </si>
  <si>
    <t>striking</t>
  </si>
  <si>
    <t>#1</t>
  </si>
  <si>
    <t>concern</t>
  </si>
  <si>
    <t>poll</t>
  </si>
  <si>
    <t>developing</t>
  </si>
  <si>
    <t>underappreciated</t>
  </si>
  <si>
    <t>m</t>
  </si>
  <si>
    <t>volume</t>
  </si>
  <si>
    <t>valuations</t>
  </si>
  <si>
    <t>lots</t>
  </si>
  <si>
    <t>acqui</t>
  </si>
  <si>
    <t>express</t>
  </si>
  <si>
    <t>ltd</t>
  </si>
  <si>
    <t>needed</t>
  </si>
  <si>
    <t>desirable</t>
  </si>
  <si>
    <t>direct</t>
  </si>
  <si>
    <t>well</t>
  </si>
  <si>
    <t>add</t>
  </si>
  <si>
    <t>family</t>
  </si>
  <si>
    <t>steps</t>
  </si>
  <si>
    <t>aro</t>
  </si>
  <si>
    <t>closing</t>
  </si>
  <si>
    <t>registered</t>
  </si>
  <si>
    <t>nurse</t>
  </si>
  <si>
    <t>machine</t>
  </si>
  <si>
    <t>operators</t>
  </si>
  <si>
    <t>#manufacturing</t>
  </si>
  <si>
    <t>brewery</t>
  </si>
  <si>
    <t>leeds</t>
  </si>
  <si>
    <t>#leedsjobs</t>
  </si>
  <si>
    <t>jb</t>
  </si>
  <si>
    <t>assist</t>
  </si>
  <si>
    <t>liverpool</t>
  </si>
  <si>
    <t>expanding</t>
  </si>
  <si>
    <t>dallas</t>
  </si>
  <si>
    <t>ej366</t>
  </si>
  <si>
    <t>driverlocation</t>
  </si>
  <si>
    <t>brightonsalary</t>
  </si>
  <si>
    <t>20</t>
  </si>
  <si>
    <t>annum</t>
  </si>
  <si>
    <t>overtim</t>
  </si>
  <si>
    <t>military</t>
  </si>
  <si>
    <t>distributor</t>
  </si>
  <si>
    <t>brighton</t>
  </si>
  <si>
    <t>cat</t>
  </si>
  <si>
    <t>leading</t>
  </si>
  <si>
    <t>employment</t>
  </si>
  <si>
    <t>cleveland</t>
  </si>
  <si>
    <t>#cleveland</t>
  </si>
  <si>
    <t>teams</t>
  </si>
  <si>
    <t>knoxville</t>
  </si>
  <si>
    <t>#knoxville</t>
  </si>
  <si>
    <t>henderson</t>
  </si>
  <si>
    <t>nc</t>
  </si>
  <si>
    <t>#henderson</t>
  </si>
  <si>
    <t>baltimore</t>
  </si>
  <si>
    <t>md</t>
  </si>
  <si>
    <t>harrisburg</t>
  </si>
  <si>
    <t>#harrisburg</t>
  </si>
  <si>
    <t>nj</t>
  </si>
  <si>
    <t>#newark</t>
  </si>
  <si>
    <t>atlantic</t>
  </si>
  <si>
    <t>#wilmington</t>
  </si>
  <si>
    <t>general</t>
  </si>
  <si>
    <t>facebook</t>
  </si>
  <si>
    <t>biggest</t>
  </si>
  <si>
    <t>interested</t>
  </si>
  <si>
    <t>simply</t>
  </si>
  <si>
    <t>sinoma</t>
  </si>
  <si>
    <t>cargo</t>
  </si>
  <si>
    <t>international</t>
  </si>
  <si>
    <t>nigeria</t>
  </si>
  <si>
    <t>limited</t>
  </si>
  <si>
    <t>located</t>
  </si>
  <si>
    <t>fri</t>
  </si>
  <si>
    <t>meet</t>
  </si>
  <si>
    <t>aaron</t>
  </si>
  <si>
    <t>user</t>
  </si>
  <si>
    <t>conference</t>
  </si>
  <si>
    <t>vegas</t>
  </si>
  <si>
    <t>booth</t>
  </si>
  <si>
    <t>access</t>
  </si>
  <si>
    <t>university</t>
  </si>
  <si>
    <t>saudi</t>
  </si>
  <si>
    <t>arabia</t>
  </si>
  <si>
    <t>mym</t>
  </si>
  <si>
    <t>delighted</t>
  </si>
  <si>
    <t>#forkliftdriver</t>
  </si>
  <si>
    <t>am2pm</t>
  </si>
  <si>
    <t>specialise</t>
  </si>
  <si>
    <t>manufacture</t>
  </si>
  <si>
    <t>16</t>
  </si>
  <si>
    <t>flexible</t>
  </si>
  <si>
    <t>responsible</t>
  </si>
  <si>
    <t>successful</t>
  </si>
  <si>
    <t>salford</t>
  </si>
  <si>
    <t>making</t>
  </si>
  <si>
    <t>#driverjobs</t>
  </si>
  <si>
    <t>near</t>
  </si>
  <si>
    <t>background</t>
  </si>
  <si>
    <t>way</t>
  </si>
  <si>
    <t>gear</t>
  </si>
  <si>
    <t>aberdeen</t>
  </si>
  <si>
    <t>buchan</t>
  </si>
  <si>
    <t>inverness</t>
  </si>
  <si>
    <t>driv</t>
  </si>
  <si>
    <t>gwynedd</t>
  </si>
  <si>
    <t>sending</t>
  </si>
  <si>
    <t>upto</t>
  </si>
  <si>
    <t>cardiff</t>
  </si>
  <si>
    <t>fair</t>
  </si>
  <si>
    <t>dispatchers</t>
  </si>
  <si>
    <t>onsite</t>
  </si>
  <si>
    <t>answer</t>
  </si>
  <si>
    <t>25</t>
  </si>
  <si>
    <t>agency</t>
  </si>
  <si>
    <t>hush</t>
  </si>
  <si>
    <t>ohio</t>
  </si>
  <si>
    <t>91</t>
  </si>
  <si>
    <t>click</t>
  </si>
  <si>
    <t>bookerwholesa</t>
  </si>
  <si>
    <t>milton</t>
  </si>
  <si>
    <t>keynes</t>
  </si>
  <si>
    <t>4</t>
  </si>
  <si>
    <t>swansea</t>
  </si>
  <si>
    <t>linehaul</t>
  </si>
  <si>
    <t>dominion</t>
  </si>
  <si>
    <t>line</t>
  </si>
  <si>
    <t>head</t>
  </si>
  <si>
    <t>#dumfries</t>
  </si>
  <si>
    <t>#dumfriesjobs</t>
  </si>
  <si>
    <t>whitwood</t>
  </si>
  <si>
    <t>castleford</t>
  </si>
  <si>
    <t>#castleford</t>
  </si>
  <si>
    <t>#castlefordjobs</t>
  </si>
  <si>
    <t>balance</t>
  </si>
  <si>
    <t>barking</t>
  </si>
  <si>
    <t>caring</t>
  </si>
  <si>
    <t>lovely</t>
  </si>
  <si>
    <t>lady</t>
  </si>
  <si>
    <t>blackburn</t>
  </si>
  <si>
    <t>living</t>
  </si>
  <si>
    <t>ilford</t>
  </si>
  <si>
    <t>#surreyjobs</t>
  </si>
  <si>
    <t>surrey</t>
  </si>
  <si>
    <t>title</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</si>
  <si>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</si>
  <si>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</si>
  <si>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</si>
  <si>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</si>
  <si>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</si>
  <si>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</si>
  <si>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</si>
  <si>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</si>
  <si>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</si>
  <si>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</si>
  <si>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</si>
  <si>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</si>
  <si>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</si>
  <si>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</si>
  <si>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</si>
  <si>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</si>
  <si>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</si>
  <si>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</si>
  <si>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</si>
  <si>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</si>
  <si>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</si>
  <si>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</si>
  <si>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</si>
  <si>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</si>
  <si>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</si>
  <si>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</si>
  <si>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Not Applicable</t>
  </si>
  <si>
    <t>Top 10 Vertices, Ranked by Betweenness Centrality</t>
  </si>
  <si>
    <t>Green</t>
  </si>
  <si>
    <t>13, 121, 0</t>
  </si>
  <si>
    <t>7, 125, 0</t>
  </si>
  <si>
    <t>20, 118, 0</t>
  </si>
  <si>
    <t>Red</t>
  </si>
  <si>
    <t>26, 115, 0</t>
  </si>
  <si>
    <t>33, 112, 0</t>
  </si>
  <si>
    <t>G1: driver gt recruiting jobs more class please currently page drivers</t>
  </si>
  <si>
    <t>G2: recruiting 6 month placement driver collections assistant t c's apply</t>
  </si>
  <si>
    <t>G3: time week send recruiting mailbag questions comment dm email grubhub</t>
  </si>
  <si>
    <t>G4: fleetowner part being good #fleetmanager recruiting retaining best drivers biz</t>
  </si>
  <si>
    <t>G5: drive s f unlike taxi companies one major innovations uber</t>
  </si>
  <si>
    <t>G6: recruiting drivers availability during week help nyorkspolice logistics nyp_teamtalent</t>
  </si>
  <si>
    <t>G7: looking job #makeadifference day cornerstonenor1 cornerstonescot recruiting emmacharlottel</t>
  </si>
  <si>
    <t>G9: coretrans driver great company positions available including minimum weekly guarantee</t>
  </si>
  <si>
    <t>G10: hiring please share currently recruiting 3 5 tonne driver porter</t>
  </si>
  <si>
    <t>G11: always recruiting quality experienced dedicated drivers great working driver hire</t>
  </si>
  <si>
    <t>G12: tenstreet meet aaron wise cory_iix 2019 user conference vegas booth</t>
  </si>
  <si>
    <t>G13: m8 staffing recruiting class 1 driver client based falkirk hold</t>
  </si>
  <si>
    <t>G14: each much subsidising ride driver uber cost recruit rothwell_scott</t>
  </si>
  <si>
    <t>G15: class b home installation #vans right through 1 #articulated #lorries</t>
  </si>
  <si>
    <t>G16: recruiting driver #norfolkjobs join pack mechanical engineering apprentice find out</t>
  </si>
  <si>
    <t>G17: large advisory firms hiring striking #1 top concern recent pershing</t>
  </si>
  <si>
    <t>G18: driver mowe axis urgently recruiting location ibago job details seek</t>
  </si>
  <si>
    <t>G19: delivery driver brewery assistant leeds wildechildbeer #leedsjobs see</t>
  </si>
  <si>
    <t>G20: rosedale funeral home quality care paramount recruiting staff levels business</t>
  </si>
  <si>
    <t>G21: looking varied driving job enjoy building relationships regular customers jcpinwestwales</t>
  </si>
  <si>
    <t>G22: truck go driver #torastandard recruiting new drivers soon talk</t>
  </si>
  <si>
    <t>G23: driver truro acorn currently recruiting van required cornwall salary negotiable</t>
  </si>
  <si>
    <t>G24: part time meal delivery recruiting squad driver community carers download</t>
  </si>
  <si>
    <t>G26: career start recruiting following positions cdl driver forklift operator registered</t>
  </si>
  <si>
    <t>G27: #hiring class cdl #jobs driver #trucking #transport home truck local</t>
  </si>
  <si>
    <t>G29: bus now</t>
  </si>
  <si>
    <t>G30: driver</t>
  </si>
  <si>
    <t>G31: am2pm recruiting experience #hgv class 1 drivers join one regular</t>
  </si>
  <si>
    <t>G32: career gear recruiting aberdeen buchan inverness find out more becoming</t>
  </si>
  <si>
    <t>G33: class 2 adr jobs caernarfon gt gwynedd driver major logistics</t>
  </si>
  <si>
    <t>G34: u experience recruiting driver's licences over age #cardiff areas currently</t>
  </si>
  <si>
    <t>G35: hush s</t>
  </si>
  <si>
    <t>G36: s win</t>
  </si>
  <si>
    <t>G37: pcv drivers drive work currently recruiting trainee mechanics find out</t>
  </si>
  <si>
    <t>G39: bus driving people come join still recruiting drivers swansea full</t>
  </si>
  <si>
    <t>G40: recruiting caring person support lovely lady blackburn area daily living</t>
  </si>
  <si>
    <t>Autofill Workbook Results</t>
  </si>
  <si>
    <t>Edge Weight▓1▓57▓0▓True▓Green▓Red▓▓Edge Weight▓1▓8▓0▓3▓10▓False▓Edge Weight▓1▓57▓0▓32▓6▓False▓▓0▓0▓0▓True▓Black▓Black▓▓Followers▓5▓786226▓0▓162▓1000▓False▓Followers▓5▓18410064▓0▓100▓70▓False▓▓0▓0▓0▓0▓0▓False▓▓0▓0▓0▓0▓0▓False</t>
  </si>
  <si>
    <t>Subgraph</t>
  </si>
  <si>
    <t>GraphSource░TwitterSearch▓GraphTerm░driver recruiting▓ImportDescription░The graph represents a network of 219 Twitter users whose recent tweets contained "driver recruiting", or who were replied to or mentioned in those tweets, taken from a data set limited to a maximum of 18,000 tweets.  The network was obtained from Twitter on Wednesday, 24 April 2019 at 23:17 UTC.
The tweets in the network were tweeted over the 9-day, 12-hour, 9-minute period from Monday, 15 April 2019 at 10:48 UTC to Wednesday, 24 April 2019 at 22:58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</si>
</sst>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
    <numFmt numFmtId="178" formatCode="0"/>
    <numFmt numFmtId="179" formatCode="General"/>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5">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0" fillId="0" borderId="0" xfId="0" applyAlignment="1" quotePrefix="1">
      <alignment wrapText="1"/>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0" fontId="0" fillId="0" borderId="0" xfId="22" applyFont="1" applyAlignment="1">
      <alignment/>
    </xf>
    <xf numFmtId="0" fontId="0" fillId="0" borderId="0" xfId="22" applyFont="1" applyAlignment="1">
      <alignment wrapText="1"/>
    </xf>
    <xf numFmtId="0" fontId="0" fillId="4" borderId="1" xfId="24" applyNumberFormat="1" applyAlignment="1">
      <alignment wrapText="1"/>
    </xf>
    <xf numFmtId="0" fontId="0" fillId="3" borderId="1" xfId="27"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1">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8"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7"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7" formatCode="@"/>
    </dxf>
    <dxf>
      <numFmt numFmtId="177" formatCode="@"/>
    </dxf>
    <dxf>
      <font>
        <b val="0"/>
        <i val="0"/>
        <u val="none"/>
        <strike val="0"/>
        <sz val="11"/>
        <name val="Calibri"/>
        <color theme="1"/>
        <condense val="0"/>
        <extend val="0"/>
      </font>
      <numFmt numFmtId="179" formatCode="General"/>
    </dxf>
    <dxf>
      <numFmt numFmtId="177"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7" formatCode="@"/>
      <alignment horizontal="general" vertical="bottom" textRotation="0" wrapText="1" shrinkToFit="1" readingOrder="0"/>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0"/>
      <tableStyleElement type="headerRow" dxfId="429"/>
    </tableStyle>
    <tableStyle name="NodeXL Table" pivot="0" count="1">
      <tableStyleElement type="headerRow" dxfId="428"/>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customXml" Target="../customXml/item1.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2116578"/>
        <c:axId val="19049203"/>
      </c:barChart>
      <c:catAx>
        <c:axId val="211657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9049203"/>
        <c:crosses val="autoZero"/>
        <c:auto val="1"/>
        <c:lblOffset val="100"/>
        <c:noMultiLvlLbl val="0"/>
      </c:catAx>
      <c:valAx>
        <c:axId val="1904920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1657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70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37225100"/>
        <c:axId val="66590445"/>
      </c:barChart>
      <c:catAx>
        <c:axId val="3722510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6590445"/>
        <c:crosses val="autoZero"/>
        <c:auto val="1"/>
        <c:lblOffset val="100"/>
        <c:noMultiLvlLbl val="0"/>
      </c:catAx>
      <c:valAx>
        <c:axId val="6659044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22510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62443094"/>
        <c:axId val="25116935"/>
      </c:barChart>
      <c:catAx>
        <c:axId val="6244309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5116935"/>
        <c:crosses val="autoZero"/>
        <c:auto val="1"/>
        <c:lblOffset val="100"/>
        <c:noMultiLvlLbl val="0"/>
      </c:catAx>
      <c:valAx>
        <c:axId val="251169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44309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201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24725824"/>
        <c:axId val="21205825"/>
      </c:barChart>
      <c:catAx>
        <c:axId val="2472582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1205825"/>
        <c:crosses val="autoZero"/>
        <c:auto val="1"/>
        <c:lblOffset val="100"/>
        <c:noMultiLvlLbl val="0"/>
      </c:catAx>
      <c:valAx>
        <c:axId val="212058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72582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87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56634698"/>
        <c:axId val="39950235"/>
      </c:barChart>
      <c:catAx>
        <c:axId val="5663469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9950235"/>
        <c:crosses val="autoZero"/>
        <c:auto val="1"/>
        <c:lblOffset val="100"/>
        <c:noMultiLvlLbl val="0"/>
      </c:catAx>
      <c:valAx>
        <c:axId val="399502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63469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201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24007796"/>
        <c:axId val="14743573"/>
      </c:barChart>
      <c:catAx>
        <c:axId val="2400779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4743573"/>
        <c:crosses val="autoZero"/>
        <c:auto val="1"/>
        <c:lblOffset val="100"/>
        <c:noMultiLvlLbl val="0"/>
      </c:catAx>
      <c:valAx>
        <c:axId val="147435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00779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199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65583294"/>
        <c:axId val="53378735"/>
      </c:barChart>
      <c:catAx>
        <c:axId val="6558329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3378735"/>
        <c:crosses val="autoZero"/>
        <c:auto val="1"/>
        <c:lblOffset val="100"/>
        <c:noMultiLvlLbl val="0"/>
      </c:catAx>
      <c:valAx>
        <c:axId val="533787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58329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10646568"/>
        <c:axId val="28710249"/>
      </c:barChart>
      <c:catAx>
        <c:axId val="1064656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8710249"/>
        <c:crosses val="autoZero"/>
        <c:auto val="1"/>
        <c:lblOffset val="100"/>
        <c:noMultiLvlLbl val="0"/>
      </c:catAx>
      <c:valAx>
        <c:axId val="2871024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64656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57065650"/>
        <c:axId val="43828803"/>
      </c:barChart>
      <c:catAx>
        <c:axId val="57065650"/>
        <c:scaling>
          <c:orientation val="minMax"/>
        </c:scaling>
        <c:axPos val="b"/>
        <c:delete val="1"/>
        <c:majorTickMark val="out"/>
        <c:minorTickMark val="none"/>
        <c:tickLblPos val="none"/>
        <c:crossAx val="43828803"/>
        <c:crosses val="autoZero"/>
        <c:auto val="1"/>
        <c:lblOffset val="100"/>
        <c:noMultiLvlLbl val="0"/>
      </c:catAx>
      <c:valAx>
        <c:axId val="43828803"/>
        <c:scaling>
          <c:orientation val="minMax"/>
        </c:scaling>
        <c:axPos val="l"/>
        <c:delete val="1"/>
        <c:majorTickMark val="out"/>
        <c:minorTickMark val="none"/>
        <c:tickLblPos val="none"/>
        <c:crossAx val="5706565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 Id="rId59" Type="http://schemas.openxmlformats.org/officeDocument/2006/relationships/image" Target="../media/image59.png" /><Relationship Id="rId60" Type="http://schemas.openxmlformats.org/officeDocument/2006/relationships/image" Target="../media/image60.png" /><Relationship Id="rId61" Type="http://schemas.openxmlformats.org/officeDocument/2006/relationships/image" Target="../media/image61.png" /><Relationship Id="rId62" Type="http://schemas.openxmlformats.org/officeDocument/2006/relationships/image" Target="../media/image62.png" /><Relationship Id="rId63" Type="http://schemas.openxmlformats.org/officeDocument/2006/relationships/image" Target="../media/image63.png" /><Relationship Id="rId64" Type="http://schemas.openxmlformats.org/officeDocument/2006/relationships/image" Target="../media/image64.png" /><Relationship Id="rId65" Type="http://schemas.openxmlformats.org/officeDocument/2006/relationships/image" Target="../media/image65.png" /><Relationship Id="rId66" Type="http://schemas.openxmlformats.org/officeDocument/2006/relationships/image" Target="../media/image66.png" /><Relationship Id="rId67" Type="http://schemas.openxmlformats.org/officeDocument/2006/relationships/image" Target="../media/image67.png" /><Relationship Id="rId68" Type="http://schemas.openxmlformats.org/officeDocument/2006/relationships/image" Target="../media/image68.png" /><Relationship Id="rId69" Type="http://schemas.openxmlformats.org/officeDocument/2006/relationships/image" Target="../media/image69.png" /><Relationship Id="rId70" Type="http://schemas.openxmlformats.org/officeDocument/2006/relationships/image" Target="../media/image70.png" /><Relationship Id="rId71" Type="http://schemas.openxmlformats.org/officeDocument/2006/relationships/image" Target="../media/image7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 Id="rId59" Type="http://schemas.openxmlformats.org/officeDocument/2006/relationships/image" Target="../media/image59.png" /><Relationship Id="rId60" Type="http://schemas.openxmlformats.org/officeDocument/2006/relationships/image" Target="../media/image60.png" /><Relationship Id="rId61" Type="http://schemas.openxmlformats.org/officeDocument/2006/relationships/image" Target="../media/image61.png" /><Relationship Id="rId62" Type="http://schemas.openxmlformats.org/officeDocument/2006/relationships/image" Target="../media/image62.png" /><Relationship Id="rId63" Type="http://schemas.openxmlformats.org/officeDocument/2006/relationships/image" Target="../media/image63.png" /><Relationship Id="rId64" Type="http://schemas.openxmlformats.org/officeDocument/2006/relationships/image" Target="../media/image64.png" /><Relationship Id="rId65" Type="http://schemas.openxmlformats.org/officeDocument/2006/relationships/image" Target="../media/image65.png" /><Relationship Id="rId66" Type="http://schemas.openxmlformats.org/officeDocument/2006/relationships/image" Target="../media/image66.png" /><Relationship Id="rId67" Type="http://schemas.openxmlformats.org/officeDocument/2006/relationships/image" Target="../media/image67.png" /><Relationship Id="rId68" Type="http://schemas.openxmlformats.org/officeDocument/2006/relationships/image" Target="../media/image68.png" /><Relationship Id="rId69" Type="http://schemas.openxmlformats.org/officeDocument/2006/relationships/image" Target="../media/image69.png" /><Relationship Id="rId70" Type="http://schemas.openxmlformats.org/officeDocument/2006/relationships/image" Target="../media/image70.png" /><Relationship Id="rId71" Type="http://schemas.openxmlformats.org/officeDocument/2006/relationships/image" Target="../media/image7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2" name="Subgraph-surreyjobs_uk"/>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3" name="Subgraph-anncaswell2"/>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4" name="Subgraph-ley_poleguns"/>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5" name="Subgraph-europcar_be"/>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6" name="Subgraph-fleetowner"/>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7" name="Subgraph-europcar"/>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8" name="Subgraph-europcar_ire"/>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9" name="Subgraph-europcar_uk"/>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10" name="Subgraph-ilford_jobs"/>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11" name="Subgraph-pfblackburn"/>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12" name="Subgraph-lancashare1"/>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13" name="Subgraph-europcar_pt"/>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14" name="Subgraph-rmi_trucking"/>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15" name="Subgraph-csljobs"/>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16" name="Subgraph-expresssalem"/>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17" name="Subgraph-barking_jobs"/>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18" name="Subgraph-cityofwoodbury"/>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19" name="Subgraph-rokyjones"/>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20" name="Subgraph-rothwell_scott"/>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10029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21" name="Subgraph-castlefordjobs"/>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0553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22" name="Subgraph-dumfriesjobs"/>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107757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23" name="Subgraph-essex_jobs_uk"/>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6014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24" name="Subgraph-freight_guide"/>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21253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25" name="Subgraph-joshtemple123"/>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1264920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26" name="Subgraph-firstcymru"/>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13173075"/>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27" name="Subgraph-alan_ridgley"/>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13696950"/>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28" name="Subgraph-dougwalker43"/>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14220825"/>
          <a:ext cx="723900" cy="476250"/>
        </a:xfrm>
        <a:prstGeom prst="rect">
          <a:avLst/>
        </a:prstGeom>
        <a:ln>
          <a:noFill/>
        </a:ln>
      </xdr:spPr>
    </xdr:pic>
    <xdr:clientData/>
  </xdr:twoCellAnchor>
  <xdr:twoCellAnchor editAs="oneCell">
    <xdr:from>
      <xdr:col>1</xdr:col>
      <xdr:colOff>28575</xdr:colOff>
      <xdr:row>29</xdr:row>
      <xdr:rowOff>28575</xdr:rowOff>
    </xdr:from>
    <xdr:to>
      <xdr:col>1</xdr:col>
      <xdr:colOff>752475</xdr:colOff>
      <xdr:row>29</xdr:row>
      <xdr:rowOff>504825</xdr:rowOff>
    </xdr:to>
    <xdr:pic>
      <xdr:nvPicPr>
        <xdr:cNvPr id="29" name="Subgraph-maldon_jobs"/>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4744700"/>
          <a:ext cx="723900" cy="476250"/>
        </a:xfrm>
        <a:prstGeom prst="rect">
          <a:avLst/>
        </a:prstGeom>
        <a:ln>
          <a:noFill/>
        </a:ln>
      </xdr:spPr>
    </xdr:pic>
    <xdr:clientData/>
  </xdr:twoCellAnchor>
  <xdr:twoCellAnchor editAs="oneCell">
    <xdr:from>
      <xdr:col>1</xdr:col>
      <xdr:colOff>28575</xdr:colOff>
      <xdr:row>30</xdr:row>
      <xdr:rowOff>28575</xdr:rowOff>
    </xdr:from>
    <xdr:to>
      <xdr:col>1</xdr:col>
      <xdr:colOff>752475</xdr:colOff>
      <xdr:row>30</xdr:row>
      <xdr:rowOff>504825</xdr:rowOff>
    </xdr:to>
    <xdr:pic>
      <xdr:nvPicPr>
        <xdr:cNvPr id="30" name="Subgraph-lichfield_jobs"/>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5268575"/>
          <a:ext cx="723900" cy="476250"/>
        </a:xfrm>
        <a:prstGeom prst="rect">
          <a:avLst/>
        </a:prstGeom>
        <a:ln>
          <a:noFill/>
        </a:ln>
      </xdr:spPr>
    </xdr:pic>
    <xdr:clientData/>
  </xdr:twoCellAnchor>
  <xdr:twoCellAnchor editAs="oneCell">
    <xdr:from>
      <xdr:col>1</xdr:col>
      <xdr:colOff>28575</xdr:colOff>
      <xdr:row>31</xdr:row>
      <xdr:rowOff>28575</xdr:rowOff>
    </xdr:from>
    <xdr:to>
      <xdr:col>1</xdr:col>
      <xdr:colOff>752475</xdr:colOff>
      <xdr:row>31</xdr:row>
      <xdr:rowOff>504825</xdr:rowOff>
    </xdr:to>
    <xdr:pic>
      <xdr:nvPicPr>
        <xdr:cNvPr id="31" name="Subgraph-jay_recruiting"/>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5792450"/>
          <a:ext cx="723900" cy="476250"/>
        </a:xfrm>
        <a:prstGeom prst="rect">
          <a:avLst/>
        </a:prstGeom>
        <a:ln>
          <a:noFill/>
        </a:ln>
      </xdr:spPr>
    </xdr:pic>
    <xdr:clientData/>
  </xdr:twoCellAnchor>
  <xdr:twoCellAnchor editAs="oneCell">
    <xdr:from>
      <xdr:col>1</xdr:col>
      <xdr:colOff>28575</xdr:colOff>
      <xdr:row>32</xdr:row>
      <xdr:rowOff>28575</xdr:rowOff>
    </xdr:from>
    <xdr:to>
      <xdr:col>1</xdr:col>
      <xdr:colOff>752475</xdr:colOff>
      <xdr:row>32</xdr:row>
      <xdr:rowOff>504825</xdr:rowOff>
    </xdr:to>
    <xdr:pic>
      <xdr:nvPicPr>
        <xdr:cNvPr id="32" name="Subgraph-e0ppok"/>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16316325"/>
          <a:ext cx="723900" cy="476250"/>
        </a:xfrm>
        <a:prstGeom prst="rect">
          <a:avLst/>
        </a:prstGeom>
        <a:ln>
          <a:noFill/>
        </a:ln>
      </xdr:spPr>
    </xdr:pic>
    <xdr:clientData/>
  </xdr:twoCellAnchor>
  <xdr:twoCellAnchor editAs="oneCell">
    <xdr:from>
      <xdr:col>1</xdr:col>
      <xdr:colOff>28575</xdr:colOff>
      <xdr:row>33</xdr:row>
      <xdr:rowOff>28575</xdr:rowOff>
    </xdr:from>
    <xdr:to>
      <xdr:col>1</xdr:col>
      <xdr:colOff>752475</xdr:colOff>
      <xdr:row>33</xdr:row>
      <xdr:rowOff>504825</xdr:rowOff>
    </xdr:to>
    <xdr:pic>
      <xdr:nvPicPr>
        <xdr:cNvPr id="33" name="Subgraph-flugempire"/>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16840200"/>
          <a:ext cx="723900" cy="476250"/>
        </a:xfrm>
        <a:prstGeom prst="rect">
          <a:avLst/>
        </a:prstGeom>
        <a:ln>
          <a:noFill/>
        </a:ln>
      </xdr:spPr>
    </xdr:pic>
    <xdr:clientData/>
  </xdr:twoCellAnchor>
  <xdr:twoCellAnchor editAs="oneCell">
    <xdr:from>
      <xdr:col>1</xdr:col>
      <xdr:colOff>28575</xdr:colOff>
      <xdr:row>34</xdr:row>
      <xdr:rowOff>28575</xdr:rowOff>
    </xdr:from>
    <xdr:to>
      <xdr:col>1</xdr:col>
      <xdr:colOff>752475</xdr:colOff>
      <xdr:row>34</xdr:row>
      <xdr:rowOff>504825</xdr:rowOff>
    </xdr:to>
    <xdr:pic>
      <xdr:nvPicPr>
        <xdr:cNvPr id="34" name="Subgraph-buckingham_jobs"/>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7364075"/>
          <a:ext cx="723900" cy="476250"/>
        </a:xfrm>
        <a:prstGeom prst="rect">
          <a:avLst/>
        </a:prstGeom>
        <a:ln>
          <a:noFill/>
        </a:ln>
      </xdr:spPr>
    </xdr:pic>
    <xdr:clientData/>
  </xdr:twoCellAnchor>
  <xdr:twoCellAnchor editAs="oneCell">
    <xdr:from>
      <xdr:col>1</xdr:col>
      <xdr:colOff>28575</xdr:colOff>
      <xdr:row>35</xdr:row>
      <xdr:rowOff>28575</xdr:rowOff>
    </xdr:from>
    <xdr:to>
      <xdr:col>1</xdr:col>
      <xdr:colOff>752475</xdr:colOff>
      <xdr:row>35</xdr:row>
      <xdr:rowOff>504825</xdr:rowOff>
    </xdr:to>
    <xdr:pic>
      <xdr:nvPicPr>
        <xdr:cNvPr id="35" name="Subgraph-dmregister"/>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17887950"/>
          <a:ext cx="723900" cy="476250"/>
        </a:xfrm>
        <a:prstGeom prst="rect">
          <a:avLst/>
        </a:prstGeom>
        <a:ln>
          <a:noFill/>
        </a:ln>
      </xdr:spPr>
    </xdr:pic>
    <xdr:clientData/>
  </xdr:twoCellAnchor>
  <xdr:twoCellAnchor editAs="oneCell">
    <xdr:from>
      <xdr:col>1</xdr:col>
      <xdr:colOff>28575</xdr:colOff>
      <xdr:row>36</xdr:row>
      <xdr:rowOff>28575</xdr:rowOff>
    </xdr:from>
    <xdr:to>
      <xdr:col>1</xdr:col>
      <xdr:colOff>752475</xdr:colOff>
      <xdr:row>36</xdr:row>
      <xdr:rowOff>504825</xdr:rowOff>
    </xdr:to>
    <xdr:pic>
      <xdr:nvPicPr>
        <xdr:cNvPr id="36" name="Subgraph-matthewbain_"/>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18411825"/>
          <a:ext cx="723900" cy="476250"/>
        </a:xfrm>
        <a:prstGeom prst="rect">
          <a:avLst/>
        </a:prstGeom>
        <a:ln>
          <a:noFill/>
        </a:ln>
      </xdr:spPr>
    </xdr:pic>
    <xdr:clientData/>
  </xdr:twoCellAnchor>
  <xdr:twoCellAnchor editAs="oneCell">
    <xdr:from>
      <xdr:col>1</xdr:col>
      <xdr:colOff>28575</xdr:colOff>
      <xdr:row>37</xdr:row>
      <xdr:rowOff>28575</xdr:rowOff>
    </xdr:from>
    <xdr:to>
      <xdr:col>1</xdr:col>
      <xdr:colOff>752475</xdr:colOff>
      <xdr:row>37</xdr:row>
      <xdr:rowOff>504825</xdr:rowOff>
    </xdr:to>
    <xdr:pic>
      <xdr:nvPicPr>
        <xdr:cNvPr id="37" name="Subgraph-dmrcyclones"/>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18935700"/>
          <a:ext cx="723900" cy="476250"/>
        </a:xfrm>
        <a:prstGeom prst="rect">
          <a:avLst/>
        </a:prstGeom>
        <a:ln>
          <a:noFill/>
        </a:ln>
      </xdr:spPr>
    </xdr:pic>
    <xdr:clientData/>
  </xdr:twoCellAnchor>
  <xdr:twoCellAnchor editAs="oneCell">
    <xdr:from>
      <xdr:col>1</xdr:col>
      <xdr:colOff>28575</xdr:colOff>
      <xdr:row>38</xdr:row>
      <xdr:rowOff>28575</xdr:rowOff>
    </xdr:from>
    <xdr:to>
      <xdr:col>1</xdr:col>
      <xdr:colOff>752475</xdr:colOff>
      <xdr:row>38</xdr:row>
      <xdr:rowOff>504825</xdr:rowOff>
    </xdr:to>
    <xdr:pic>
      <xdr:nvPicPr>
        <xdr:cNvPr id="38" name="Subgraph-dmrsports"/>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19459575"/>
          <a:ext cx="723900" cy="476250"/>
        </a:xfrm>
        <a:prstGeom prst="rect">
          <a:avLst/>
        </a:prstGeom>
        <a:ln>
          <a:noFill/>
        </a:ln>
      </xdr:spPr>
    </xdr:pic>
    <xdr:clientData/>
  </xdr:twoCellAnchor>
  <xdr:twoCellAnchor editAs="oneCell">
    <xdr:from>
      <xdr:col>1</xdr:col>
      <xdr:colOff>28575</xdr:colOff>
      <xdr:row>39</xdr:row>
      <xdr:rowOff>28575</xdr:rowOff>
    </xdr:from>
    <xdr:to>
      <xdr:col>1</xdr:col>
      <xdr:colOff>752475</xdr:colOff>
      <xdr:row>39</xdr:row>
      <xdr:rowOff>504825</xdr:rowOff>
    </xdr:to>
    <xdr:pic>
      <xdr:nvPicPr>
        <xdr:cNvPr id="39" name="Subgraph-hawkcentral"/>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19983450"/>
          <a:ext cx="723900" cy="476250"/>
        </a:xfrm>
        <a:prstGeom prst="rect">
          <a:avLst/>
        </a:prstGeom>
        <a:ln>
          <a:noFill/>
        </a:ln>
      </xdr:spPr>
    </xdr:pic>
    <xdr:clientData/>
  </xdr:twoCellAnchor>
  <xdr:twoCellAnchor editAs="oneCell">
    <xdr:from>
      <xdr:col>1</xdr:col>
      <xdr:colOff>28575</xdr:colOff>
      <xdr:row>40</xdr:row>
      <xdr:rowOff>28575</xdr:rowOff>
    </xdr:from>
    <xdr:to>
      <xdr:col>1</xdr:col>
      <xdr:colOff>752475</xdr:colOff>
      <xdr:row>40</xdr:row>
      <xdr:rowOff>504825</xdr:rowOff>
    </xdr:to>
    <xdr:pic>
      <xdr:nvPicPr>
        <xdr:cNvPr id="40" name="Subgraph-presscitizen"/>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20507325"/>
          <a:ext cx="723900" cy="476250"/>
        </a:xfrm>
        <a:prstGeom prst="rect">
          <a:avLst/>
        </a:prstGeom>
        <a:ln>
          <a:noFill/>
        </a:ln>
      </xdr:spPr>
    </xdr:pic>
    <xdr:clientData/>
  </xdr:twoCellAnchor>
  <xdr:twoCellAnchor editAs="oneCell">
    <xdr:from>
      <xdr:col>1</xdr:col>
      <xdr:colOff>28575</xdr:colOff>
      <xdr:row>41</xdr:row>
      <xdr:rowOff>28575</xdr:rowOff>
    </xdr:from>
    <xdr:to>
      <xdr:col>1</xdr:col>
      <xdr:colOff>752475</xdr:colOff>
      <xdr:row>41</xdr:row>
      <xdr:rowOff>504825</xdr:rowOff>
    </xdr:to>
    <xdr:pic>
      <xdr:nvPicPr>
        <xdr:cNvPr id="41" name="Subgraph-alliowa"/>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21031200"/>
          <a:ext cx="723900" cy="476250"/>
        </a:xfrm>
        <a:prstGeom prst="rect">
          <a:avLst/>
        </a:prstGeom>
        <a:ln>
          <a:noFill/>
        </a:ln>
      </xdr:spPr>
    </xdr:pic>
    <xdr:clientData/>
  </xdr:twoCellAnchor>
  <xdr:twoCellAnchor editAs="oneCell">
    <xdr:from>
      <xdr:col>1</xdr:col>
      <xdr:colOff>28575</xdr:colOff>
      <xdr:row>42</xdr:row>
      <xdr:rowOff>28575</xdr:rowOff>
    </xdr:from>
    <xdr:to>
      <xdr:col>1</xdr:col>
      <xdr:colOff>752475</xdr:colOff>
      <xdr:row>42</xdr:row>
      <xdr:rowOff>504825</xdr:rowOff>
    </xdr:to>
    <xdr:pic>
      <xdr:nvPicPr>
        <xdr:cNvPr id="42" name="Subgraph-icpcsports"/>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21555075"/>
          <a:ext cx="723900" cy="476250"/>
        </a:xfrm>
        <a:prstGeom prst="rect">
          <a:avLst/>
        </a:prstGeom>
        <a:ln>
          <a:noFill/>
        </a:ln>
      </xdr:spPr>
    </xdr:pic>
    <xdr:clientData/>
  </xdr:twoCellAnchor>
  <xdr:twoCellAnchor editAs="oneCell">
    <xdr:from>
      <xdr:col>1</xdr:col>
      <xdr:colOff>28575</xdr:colOff>
      <xdr:row>43</xdr:row>
      <xdr:rowOff>28575</xdr:rowOff>
    </xdr:from>
    <xdr:to>
      <xdr:col>1</xdr:col>
      <xdr:colOff>752475</xdr:colOff>
      <xdr:row>43</xdr:row>
      <xdr:rowOff>504825</xdr:rowOff>
    </xdr:to>
    <xdr:pic>
      <xdr:nvPicPr>
        <xdr:cNvPr id="43" name="Subgraph-europcardubai"/>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22078950"/>
          <a:ext cx="723900" cy="476250"/>
        </a:xfrm>
        <a:prstGeom prst="rect">
          <a:avLst/>
        </a:prstGeom>
        <a:ln>
          <a:noFill/>
        </a:ln>
      </xdr:spPr>
    </xdr:pic>
    <xdr:clientData/>
  </xdr:twoCellAnchor>
  <xdr:twoCellAnchor editAs="oneCell">
    <xdr:from>
      <xdr:col>1</xdr:col>
      <xdr:colOff>28575</xdr:colOff>
      <xdr:row>44</xdr:row>
      <xdr:rowOff>28575</xdr:rowOff>
    </xdr:from>
    <xdr:to>
      <xdr:col>1</xdr:col>
      <xdr:colOff>752475</xdr:colOff>
      <xdr:row>44</xdr:row>
      <xdr:rowOff>504825</xdr:rowOff>
    </xdr:to>
    <xdr:pic>
      <xdr:nvPicPr>
        <xdr:cNvPr id="44" name="Subgraph-sc3350nyp"/>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22602825"/>
          <a:ext cx="723900" cy="476250"/>
        </a:xfrm>
        <a:prstGeom prst="rect">
          <a:avLst/>
        </a:prstGeom>
        <a:ln>
          <a:noFill/>
        </a:ln>
      </xdr:spPr>
    </xdr:pic>
    <xdr:clientData/>
  </xdr:twoCellAnchor>
  <xdr:twoCellAnchor editAs="oneCell">
    <xdr:from>
      <xdr:col>1</xdr:col>
      <xdr:colOff>28575</xdr:colOff>
      <xdr:row>45</xdr:row>
      <xdr:rowOff>28575</xdr:rowOff>
    </xdr:from>
    <xdr:to>
      <xdr:col>1</xdr:col>
      <xdr:colOff>752475</xdr:colOff>
      <xdr:row>45</xdr:row>
      <xdr:rowOff>504825</xdr:rowOff>
    </xdr:to>
    <xdr:pic>
      <xdr:nvPicPr>
        <xdr:cNvPr id="45" name="Subgraph-nyorkspolice"/>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23126700"/>
          <a:ext cx="723900" cy="476250"/>
        </a:xfrm>
        <a:prstGeom prst="rect">
          <a:avLst/>
        </a:prstGeom>
        <a:ln>
          <a:noFill/>
        </a:ln>
      </xdr:spPr>
    </xdr:pic>
    <xdr:clientData/>
  </xdr:twoCellAnchor>
  <xdr:twoCellAnchor editAs="oneCell">
    <xdr:from>
      <xdr:col>1</xdr:col>
      <xdr:colOff>28575</xdr:colOff>
      <xdr:row>46</xdr:row>
      <xdr:rowOff>28575</xdr:rowOff>
    </xdr:from>
    <xdr:to>
      <xdr:col>1</xdr:col>
      <xdr:colOff>752475</xdr:colOff>
      <xdr:row>46</xdr:row>
      <xdr:rowOff>504825</xdr:rowOff>
    </xdr:to>
    <xdr:pic>
      <xdr:nvPicPr>
        <xdr:cNvPr id="46" name="Subgraph-nyp_teamtalent"/>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23650575"/>
          <a:ext cx="723900" cy="476250"/>
        </a:xfrm>
        <a:prstGeom prst="rect">
          <a:avLst/>
        </a:prstGeom>
        <a:ln>
          <a:noFill/>
        </a:ln>
      </xdr:spPr>
    </xdr:pic>
    <xdr:clientData/>
  </xdr:twoCellAnchor>
  <xdr:twoCellAnchor editAs="oneCell">
    <xdr:from>
      <xdr:col>1</xdr:col>
      <xdr:colOff>28575</xdr:colOff>
      <xdr:row>47</xdr:row>
      <xdr:rowOff>28575</xdr:rowOff>
    </xdr:from>
    <xdr:to>
      <xdr:col>1</xdr:col>
      <xdr:colOff>752475</xdr:colOff>
      <xdr:row>47</xdr:row>
      <xdr:rowOff>504825</xdr:rowOff>
    </xdr:to>
    <xdr:pic>
      <xdr:nvPicPr>
        <xdr:cNvPr id="47" name="Subgraph-sthelensjobs"/>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24174450"/>
          <a:ext cx="723900" cy="476250"/>
        </a:xfrm>
        <a:prstGeom prst="rect">
          <a:avLst/>
        </a:prstGeom>
        <a:ln>
          <a:noFill/>
        </a:ln>
      </xdr:spPr>
    </xdr:pic>
    <xdr:clientData/>
  </xdr:twoCellAnchor>
  <xdr:twoCellAnchor editAs="oneCell">
    <xdr:from>
      <xdr:col>1</xdr:col>
      <xdr:colOff>28575</xdr:colOff>
      <xdr:row>48</xdr:row>
      <xdr:rowOff>28575</xdr:rowOff>
    </xdr:from>
    <xdr:to>
      <xdr:col>1</xdr:col>
      <xdr:colOff>752475</xdr:colOff>
      <xdr:row>48</xdr:row>
      <xdr:rowOff>504825</xdr:rowOff>
    </xdr:to>
    <xdr:pic>
      <xdr:nvPicPr>
        <xdr:cNvPr id="48" name="Subgraph-jcpinwestwales"/>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24698325"/>
          <a:ext cx="723900" cy="476250"/>
        </a:xfrm>
        <a:prstGeom prst="rect">
          <a:avLst/>
        </a:prstGeom>
        <a:ln>
          <a:noFill/>
        </a:ln>
      </xdr:spPr>
    </xdr:pic>
    <xdr:clientData/>
  </xdr:twoCellAnchor>
  <xdr:twoCellAnchor editAs="oneCell">
    <xdr:from>
      <xdr:col>1</xdr:col>
      <xdr:colOff>28575</xdr:colOff>
      <xdr:row>49</xdr:row>
      <xdr:rowOff>28575</xdr:rowOff>
    </xdr:from>
    <xdr:to>
      <xdr:col>1</xdr:col>
      <xdr:colOff>752475</xdr:colOff>
      <xdr:row>49</xdr:row>
      <xdr:rowOff>504825</xdr:rowOff>
    </xdr:to>
    <xdr:pic>
      <xdr:nvPicPr>
        <xdr:cNvPr id="49" name="Subgraph-bookerwholesale"/>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25222200"/>
          <a:ext cx="723900" cy="476250"/>
        </a:xfrm>
        <a:prstGeom prst="rect">
          <a:avLst/>
        </a:prstGeom>
        <a:ln>
          <a:noFill/>
        </a:ln>
      </xdr:spPr>
    </xdr:pic>
    <xdr:clientData/>
  </xdr:twoCellAnchor>
  <xdr:twoCellAnchor editAs="oneCell">
    <xdr:from>
      <xdr:col>1</xdr:col>
      <xdr:colOff>28575</xdr:colOff>
      <xdr:row>50</xdr:row>
      <xdr:rowOff>28575</xdr:rowOff>
    </xdr:from>
    <xdr:to>
      <xdr:col>1</xdr:col>
      <xdr:colOff>752475</xdr:colOff>
      <xdr:row>50</xdr:row>
      <xdr:rowOff>504825</xdr:rowOff>
    </xdr:to>
    <xdr:pic>
      <xdr:nvPicPr>
        <xdr:cNvPr id="50" name="Subgraph-fwdwholesale"/>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25746075"/>
          <a:ext cx="723900" cy="476250"/>
        </a:xfrm>
        <a:prstGeom prst="rect">
          <a:avLst/>
        </a:prstGeom>
        <a:ln>
          <a:noFill/>
        </a:ln>
      </xdr:spPr>
    </xdr:pic>
    <xdr:clientData/>
  </xdr:twoCellAnchor>
  <xdr:twoCellAnchor editAs="oneCell">
    <xdr:from>
      <xdr:col>1</xdr:col>
      <xdr:colOff>28575</xdr:colOff>
      <xdr:row>51</xdr:row>
      <xdr:rowOff>28575</xdr:rowOff>
    </xdr:from>
    <xdr:to>
      <xdr:col>1</xdr:col>
      <xdr:colOff>752475</xdr:colOff>
      <xdr:row>51</xdr:row>
      <xdr:rowOff>504825</xdr:rowOff>
    </xdr:to>
    <xdr:pic>
      <xdr:nvPicPr>
        <xdr:cNvPr id="51" name="Subgraph-dundeeandangus"/>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26269950"/>
          <a:ext cx="723900" cy="476250"/>
        </a:xfrm>
        <a:prstGeom prst="rect">
          <a:avLst/>
        </a:prstGeom>
        <a:ln>
          <a:noFill/>
        </a:ln>
      </xdr:spPr>
    </xdr:pic>
    <xdr:clientData/>
  </xdr:twoCellAnchor>
  <xdr:twoCellAnchor editAs="oneCell">
    <xdr:from>
      <xdr:col>1</xdr:col>
      <xdr:colOff>28575</xdr:colOff>
      <xdr:row>52</xdr:row>
      <xdr:rowOff>28575</xdr:rowOff>
    </xdr:from>
    <xdr:to>
      <xdr:col>1</xdr:col>
      <xdr:colOff>752475</xdr:colOff>
      <xdr:row>52</xdr:row>
      <xdr:rowOff>504825</xdr:rowOff>
    </xdr:to>
    <xdr:pic>
      <xdr:nvPicPr>
        <xdr:cNvPr id="52" name="Subgraph-stagecoachescot"/>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26793825"/>
          <a:ext cx="723900" cy="476250"/>
        </a:xfrm>
        <a:prstGeom prst="rect">
          <a:avLst/>
        </a:prstGeom>
        <a:ln>
          <a:noFill/>
        </a:ln>
      </xdr:spPr>
    </xdr:pic>
    <xdr:clientData/>
  </xdr:twoCellAnchor>
  <xdr:twoCellAnchor editAs="oneCell">
    <xdr:from>
      <xdr:col>1</xdr:col>
      <xdr:colOff>28575</xdr:colOff>
      <xdr:row>53</xdr:row>
      <xdr:rowOff>28575</xdr:rowOff>
    </xdr:from>
    <xdr:to>
      <xdr:col>1</xdr:col>
      <xdr:colOff>752475</xdr:colOff>
      <xdr:row>53</xdr:row>
      <xdr:rowOff>504825</xdr:rowOff>
    </xdr:to>
    <xdr:pic>
      <xdr:nvPicPr>
        <xdr:cNvPr id="53" name="Subgraph-myhriday"/>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27317700"/>
          <a:ext cx="723900" cy="476250"/>
        </a:xfrm>
        <a:prstGeom prst="rect">
          <a:avLst/>
        </a:prstGeom>
        <a:ln>
          <a:noFill/>
        </a:ln>
      </xdr:spPr>
    </xdr:pic>
    <xdr:clientData/>
  </xdr:twoCellAnchor>
  <xdr:twoCellAnchor editAs="oneCell">
    <xdr:from>
      <xdr:col>1</xdr:col>
      <xdr:colOff>28575</xdr:colOff>
      <xdr:row>54</xdr:row>
      <xdr:rowOff>28575</xdr:rowOff>
    </xdr:from>
    <xdr:to>
      <xdr:col>1</xdr:col>
      <xdr:colOff>752475</xdr:colOff>
      <xdr:row>54</xdr:row>
      <xdr:rowOff>504825</xdr:rowOff>
    </xdr:to>
    <xdr:pic>
      <xdr:nvPicPr>
        <xdr:cNvPr id="54" name="Subgraph-uberinsupport"/>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27841575"/>
          <a:ext cx="723900" cy="476250"/>
        </a:xfrm>
        <a:prstGeom prst="rect">
          <a:avLst/>
        </a:prstGeom>
        <a:ln>
          <a:noFill/>
        </a:ln>
      </xdr:spPr>
    </xdr:pic>
    <xdr:clientData/>
  </xdr:twoCellAnchor>
  <xdr:twoCellAnchor editAs="oneCell">
    <xdr:from>
      <xdr:col>1</xdr:col>
      <xdr:colOff>28575</xdr:colOff>
      <xdr:row>55</xdr:row>
      <xdr:rowOff>28575</xdr:rowOff>
    </xdr:from>
    <xdr:to>
      <xdr:col>1</xdr:col>
      <xdr:colOff>752475</xdr:colOff>
      <xdr:row>55</xdr:row>
      <xdr:rowOff>504825</xdr:rowOff>
    </xdr:to>
    <xdr:pic>
      <xdr:nvPicPr>
        <xdr:cNvPr id="55" name="Subgraph-uber_india"/>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28365450"/>
          <a:ext cx="723900" cy="476250"/>
        </a:xfrm>
        <a:prstGeom prst="rect">
          <a:avLst/>
        </a:prstGeom>
        <a:ln>
          <a:noFill/>
        </a:ln>
      </xdr:spPr>
    </xdr:pic>
    <xdr:clientData/>
  </xdr:twoCellAnchor>
  <xdr:twoCellAnchor editAs="oneCell">
    <xdr:from>
      <xdr:col>1</xdr:col>
      <xdr:colOff>28575</xdr:colOff>
      <xdr:row>56</xdr:row>
      <xdr:rowOff>28575</xdr:rowOff>
    </xdr:from>
    <xdr:to>
      <xdr:col>1</xdr:col>
      <xdr:colOff>752475</xdr:colOff>
      <xdr:row>56</xdr:row>
      <xdr:rowOff>504825</xdr:rowOff>
    </xdr:to>
    <xdr:pic>
      <xdr:nvPicPr>
        <xdr:cNvPr id="56" name="Subgraph-uber_support"/>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28889325"/>
          <a:ext cx="723900" cy="476250"/>
        </a:xfrm>
        <a:prstGeom prst="rect">
          <a:avLst/>
        </a:prstGeom>
        <a:ln>
          <a:noFill/>
        </a:ln>
      </xdr:spPr>
    </xdr:pic>
    <xdr:clientData/>
  </xdr:twoCellAnchor>
  <xdr:twoCellAnchor editAs="oneCell">
    <xdr:from>
      <xdr:col>1</xdr:col>
      <xdr:colOff>28575</xdr:colOff>
      <xdr:row>57</xdr:row>
      <xdr:rowOff>28575</xdr:rowOff>
    </xdr:from>
    <xdr:to>
      <xdr:col>1</xdr:col>
      <xdr:colOff>752475</xdr:colOff>
      <xdr:row>57</xdr:row>
      <xdr:rowOff>504825</xdr:rowOff>
    </xdr:to>
    <xdr:pic>
      <xdr:nvPicPr>
        <xdr:cNvPr id="57" name="Subgraph-sona2905"/>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29413200"/>
          <a:ext cx="723900" cy="476250"/>
        </a:xfrm>
        <a:prstGeom prst="rect">
          <a:avLst/>
        </a:prstGeom>
        <a:ln>
          <a:noFill/>
        </a:ln>
      </xdr:spPr>
    </xdr:pic>
    <xdr:clientData/>
  </xdr:twoCellAnchor>
  <xdr:twoCellAnchor editAs="oneCell">
    <xdr:from>
      <xdr:col>1</xdr:col>
      <xdr:colOff>28575</xdr:colOff>
      <xdr:row>58</xdr:row>
      <xdr:rowOff>28575</xdr:rowOff>
    </xdr:from>
    <xdr:to>
      <xdr:col>1</xdr:col>
      <xdr:colOff>752475</xdr:colOff>
      <xdr:row>58</xdr:row>
      <xdr:rowOff>504825</xdr:rowOff>
    </xdr:to>
    <xdr:pic>
      <xdr:nvPicPr>
        <xdr:cNvPr id="58" name="Subgraph-cumbrianjobs"/>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9937075"/>
          <a:ext cx="723900" cy="476250"/>
        </a:xfrm>
        <a:prstGeom prst="rect">
          <a:avLst/>
        </a:prstGeom>
        <a:ln>
          <a:noFill/>
        </a:ln>
      </xdr:spPr>
    </xdr:pic>
    <xdr:clientData/>
  </xdr:twoCellAnchor>
  <xdr:twoCellAnchor editAs="oneCell">
    <xdr:from>
      <xdr:col>1</xdr:col>
      <xdr:colOff>28575</xdr:colOff>
      <xdr:row>59</xdr:row>
      <xdr:rowOff>28575</xdr:rowOff>
    </xdr:from>
    <xdr:to>
      <xdr:col>1</xdr:col>
      <xdr:colOff>752475</xdr:colOff>
      <xdr:row>59</xdr:row>
      <xdr:rowOff>504825</xdr:rowOff>
    </xdr:to>
    <xdr:pic>
      <xdr:nvPicPr>
        <xdr:cNvPr id="59" name="Subgraph-legendsofibrox"/>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30460950"/>
          <a:ext cx="723900" cy="476250"/>
        </a:xfrm>
        <a:prstGeom prst="rect">
          <a:avLst/>
        </a:prstGeom>
        <a:ln>
          <a:noFill/>
        </a:ln>
      </xdr:spPr>
    </xdr:pic>
    <xdr:clientData/>
  </xdr:twoCellAnchor>
  <xdr:twoCellAnchor editAs="oneCell">
    <xdr:from>
      <xdr:col>1</xdr:col>
      <xdr:colOff>28575</xdr:colOff>
      <xdr:row>60</xdr:row>
      <xdr:rowOff>28575</xdr:rowOff>
    </xdr:from>
    <xdr:to>
      <xdr:col>1</xdr:col>
      <xdr:colOff>752475</xdr:colOff>
      <xdr:row>60</xdr:row>
      <xdr:rowOff>504825</xdr:rowOff>
    </xdr:to>
    <xdr:pic>
      <xdr:nvPicPr>
        <xdr:cNvPr id="60" name="Subgraph-m8staffing"/>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30984825"/>
          <a:ext cx="723900" cy="476250"/>
        </a:xfrm>
        <a:prstGeom prst="rect">
          <a:avLst/>
        </a:prstGeom>
        <a:ln>
          <a:noFill/>
        </a:ln>
      </xdr:spPr>
    </xdr:pic>
    <xdr:clientData/>
  </xdr:twoCellAnchor>
  <xdr:twoCellAnchor editAs="oneCell">
    <xdr:from>
      <xdr:col>1</xdr:col>
      <xdr:colOff>28575</xdr:colOff>
      <xdr:row>61</xdr:row>
      <xdr:rowOff>28575</xdr:rowOff>
    </xdr:from>
    <xdr:to>
      <xdr:col>1</xdr:col>
      <xdr:colOff>752475</xdr:colOff>
      <xdr:row>61</xdr:row>
      <xdr:rowOff>504825</xdr:rowOff>
    </xdr:to>
    <xdr:pic>
      <xdr:nvPicPr>
        <xdr:cNvPr id="61" name="Subgraph-jobsbarnsley1"/>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31508700"/>
          <a:ext cx="723900" cy="476250"/>
        </a:xfrm>
        <a:prstGeom prst="rect">
          <a:avLst/>
        </a:prstGeom>
        <a:ln>
          <a:noFill/>
        </a:ln>
      </xdr:spPr>
    </xdr:pic>
    <xdr:clientData/>
  </xdr:twoCellAnchor>
  <xdr:twoCellAnchor editAs="oneCell">
    <xdr:from>
      <xdr:col>1</xdr:col>
      <xdr:colOff>28575</xdr:colOff>
      <xdr:row>62</xdr:row>
      <xdr:rowOff>28575</xdr:rowOff>
    </xdr:from>
    <xdr:to>
      <xdr:col>1</xdr:col>
      <xdr:colOff>752475</xdr:colOff>
      <xdr:row>62</xdr:row>
      <xdr:rowOff>504825</xdr:rowOff>
    </xdr:to>
    <xdr:pic>
      <xdr:nvPicPr>
        <xdr:cNvPr id="62" name="Subgraph-employse1"/>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32032575"/>
          <a:ext cx="723900" cy="476250"/>
        </a:xfrm>
        <a:prstGeom prst="rect">
          <a:avLst/>
        </a:prstGeom>
        <a:ln>
          <a:noFill/>
        </a:ln>
      </xdr:spPr>
    </xdr:pic>
    <xdr:clientData/>
  </xdr:twoCellAnchor>
  <xdr:twoCellAnchor editAs="oneCell">
    <xdr:from>
      <xdr:col>1</xdr:col>
      <xdr:colOff>28575</xdr:colOff>
      <xdr:row>63</xdr:row>
      <xdr:rowOff>28575</xdr:rowOff>
    </xdr:from>
    <xdr:to>
      <xdr:col>1</xdr:col>
      <xdr:colOff>752475</xdr:colOff>
      <xdr:row>63</xdr:row>
      <xdr:rowOff>504825</xdr:rowOff>
    </xdr:to>
    <xdr:pic>
      <xdr:nvPicPr>
        <xdr:cNvPr id="63" name="Subgraph-logie80"/>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32556450"/>
          <a:ext cx="723900" cy="476250"/>
        </a:xfrm>
        <a:prstGeom prst="rect">
          <a:avLst/>
        </a:prstGeom>
        <a:ln>
          <a:noFill/>
        </a:ln>
      </xdr:spPr>
    </xdr:pic>
    <xdr:clientData/>
  </xdr:twoCellAnchor>
  <xdr:twoCellAnchor editAs="oneCell">
    <xdr:from>
      <xdr:col>1</xdr:col>
      <xdr:colOff>28575</xdr:colOff>
      <xdr:row>64</xdr:row>
      <xdr:rowOff>28575</xdr:rowOff>
    </xdr:from>
    <xdr:to>
      <xdr:col>1</xdr:col>
      <xdr:colOff>752475</xdr:colOff>
      <xdr:row>64</xdr:row>
      <xdr:rowOff>504825</xdr:rowOff>
    </xdr:to>
    <xdr:pic>
      <xdr:nvPicPr>
        <xdr:cNvPr id="64" name="Subgraph-aryaaint"/>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33080325"/>
          <a:ext cx="723900" cy="476250"/>
        </a:xfrm>
        <a:prstGeom prst="rect">
          <a:avLst/>
        </a:prstGeom>
        <a:ln>
          <a:noFill/>
        </a:ln>
      </xdr:spPr>
    </xdr:pic>
    <xdr:clientData/>
  </xdr:twoCellAnchor>
  <xdr:twoCellAnchor editAs="oneCell">
    <xdr:from>
      <xdr:col>1</xdr:col>
      <xdr:colOff>28575</xdr:colOff>
      <xdr:row>65</xdr:row>
      <xdr:rowOff>28575</xdr:rowOff>
    </xdr:from>
    <xdr:to>
      <xdr:col>1</xdr:col>
      <xdr:colOff>752475</xdr:colOff>
      <xdr:row>65</xdr:row>
      <xdr:rowOff>504825</xdr:rowOff>
    </xdr:to>
    <xdr:pic>
      <xdr:nvPicPr>
        <xdr:cNvPr id="65" name="Subgraph-ptijobs"/>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33604200"/>
          <a:ext cx="723900" cy="476250"/>
        </a:xfrm>
        <a:prstGeom prst="rect">
          <a:avLst/>
        </a:prstGeom>
        <a:ln>
          <a:noFill/>
        </a:ln>
      </xdr:spPr>
    </xdr:pic>
    <xdr:clientData/>
  </xdr:twoCellAnchor>
  <xdr:twoCellAnchor editAs="oneCell">
    <xdr:from>
      <xdr:col>1</xdr:col>
      <xdr:colOff>28575</xdr:colOff>
      <xdr:row>66</xdr:row>
      <xdr:rowOff>28575</xdr:rowOff>
    </xdr:from>
    <xdr:to>
      <xdr:col>1</xdr:col>
      <xdr:colOff>752475</xdr:colOff>
      <xdr:row>66</xdr:row>
      <xdr:rowOff>504825</xdr:rowOff>
    </xdr:to>
    <xdr:pic>
      <xdr:nvPicPr>
        <xdr:cNvPr id="66" name="Subgraph-aceappointments"/>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34128075"/>
          <a:ext cx="723900" cy="476250"/>
        </a:xfrm>
        <a:prstGeom prst="rect">
          <a:avLst/>
        </a:prstGeom>
        <a:ln>
          <a:noFill/>
        </a:ln>
      </xdr:spPr>
    </xdr:pic>
    <xdr:clientData/>
  </xdr:twoCellAnchor>
  <xdr:twoCellAnchor editAs="oneCell">
    <xdr:from>
      <xdr:col>1</xdr:col>
      <xdr:colOff>28575</xdr:colOff>
      <xdr:row>67</xdr:row>
      <xdr:rowOff>28575</xdr:rowOff>
    </xdr:from>
    <xdr:to>
      <xdr:col>1</xdr:col>
      <xdr:colOff>752475</xdr:colOff>
      <xdr:row>67</xdr:row>
      <xdr:rowOff>504825</xdr:rowOff>
    </xdr:to>
    <xdr:pic>
      <xdr:nvPicPr>
        <xdr:cNvPr id="67" name="Subgraph-heritagewills"/>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34651950"/>
          <a:ext cx="723900" cy="476250"/>
        </a:xfrm>
        <a:prstGeom prst="rect">
          <a:avLst/>
        </a:prstGeom>
        <a:ln>
          <a:noFill/>
        </a:ln>
      </xdr:spPr>
    </xdr:pic>
    <xdr:clientData/>
  </xdr:twoCellAnchor>
  <xdr:twoCellAnchor editAs="oneCell">
    <xdr:from>
      <xdr:col>1</xdr:col>
      <xdr:colOff>28575</xdr:colOff>
      <xdr:row>68</xdr:row>
      <xdr:rowOff>28575</xdr:rowOff>
    </xdr:from>
    <xdr:to>
      <xdr:col>1</xdr:col>
      <xdr:colOff>752475</xdr:colOff>
      <xdr:row>68</xdr:row>
      <xdr:rowOff>504825</xdr:rowOff>
    </xdr:to>
    <xdr:pic>
      <xdr:nvPicPr>
        <xdr:cNvPr id="68" name="Subgraph-rosedalefuneral"/>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35175825"/>
          <a:ext cx="723900" cy="476250"/>
        </a:xfrm>
        <a:prstGeom prst="rect">
          <a:avLst/>
        </a:prstGeom>
        <a:ln>
          <a:noFill/>
        </a:ln>
      </xdr:spPr>
    </xdr:pic>
    <xdr:clientData/>
  </xdr:twoCellAnchor>
  <xdr:twoCellAnchor editAs="oneCell">
    <xdr:from>
      <xdr:col>1</xdr:col>
      <xdr:colOff>28575</xdr:colOff>
      <xdr:row>69</xdr:row>
      <xdr:rowOff>28575</xdr:rowOff>
    </xdr:from>
    <xdr:to>
      <xdr:col>1</xdr:col>
      <xdr:colOff>752475</xdr:colOff>
      <xdr:row>69</xdr:row>
      <xdr:rowOff>504825</xdr:rowOff>
    </xdr:to>
    <xdr:pic>
      <xdr:nvPicPr>
        <xdr:cNvPr id="69" name="Subgraph-logie10"/>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35699700"/>
          <a:ext cx="723900" cy="476250"/>
        </a:xfrm>
        <a:prstGeom prst="rect">
          <a:avLst/>
        </a:prstGeom>
        <a:ln>
          <a:noFill/>
        </a:ln>
      </xdr:spPr>
    </xdr:pic>
    <xdr:clientData/>
  </xdr:twoCellAnchor>
  <xdr:twoCellAnchor editAs="oneCell">
    <xdr:from>
      <xdr:col>1</xdr:col>
      <xdr:colOff>28575</xdr:colOff>
      <xdr:row>70</xdr:row>
      <xdr:rowOff>28575</xdr:rowOff>
    </xdr:from>
    <xdr:to>
      <xdr:col>1</xdr:col>
      <xdr:colOff>752475</xdr:colOff>
      <xdr:row>70</xdr:row>
      <xdr:rowOff>504825</xdr:rowOff>
    </xdr:to>
    <xdr:pic>
      <xdr:nvPicPr>
        <xdr:cNvPr id="70" name="Subgraph-michael91517632"/>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36223575"/>
          <a:ext cx="723900" cy="476250"/>
        </a:xfrm>
        <a:prstGeom prst="rect">
          <a:avLst/>
        </a:prstGeom>
        <a:ln>
          <a:noFill/>
        </a:ln>
      </xdr:spPr>
    </xdr:pic>
    <xdr:clientData/>
  </xdr:twoCellAnchor>
  <xdr:twoCellAnchor editAs="oneCell">
    <xdr:from>
      <xdr:col>1</xdr:col>
      <xdr:colOff>28575</xdr:colOff>
      <xdr:row>71</xdr:row>
      <xdr:rowOff>28575</xdr:rowOff>
    </xdr:from>
    <xdr:to>
      <xdr:col>1</xdr:col>
      <xdr:colOff>752475</xdr:colOff>
      <xdr:row>71</xdr:row>
      <xdr:rowOff>504825</xdr:rowOff>
    </xdr:to>
    <xdr:pic>
      <xdr:nvPicPr>
        <xdr:cNvPr id="71" name="Subgraph-craig_sandlin"/>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36747450"/>
          <a:ext cx="723900" cy="476250"/>
        </a:xfrm>
        <a:prstGeom prst="rect">
          <a:avLst/>
        </a:prstGeom>
        <a:ln>
          <a:noFill/>
        </a:ln>
      </xdr:spPr>
    </xdr:pic>
    <xdr:clientData/>
  </xdr:twoCellAnchor>
  <xdr:twoCellAnchor editAs="oneCell">
    <xdr:from>
      <xdr:col>1</xdr:col>
      <xdr:colOff>28575</xdr:colOff>
      <xdr:row>72</xdr:row>
      <xdr:rowOff>28575</xdr:rowOff>
    </xdr:from>
    <xdr:to>
      <xdr:col>1</xdr:col>
      <xdr:colOff>752475</xdr:colOff>
      <xdr:row>72</xdr:row>
      <xdr:rowOff>504825</xdr:rowOff>
    </xdr:to>
    <xdr:pic>
      <xdr:nvPicPr>
        <xdr:cNvPr id="72" name="Subgraph-shellenicholson"/>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638175" y="37271325"/>
          <a:ext cx="723900" cy="476250"/>
        </a:xfrm>
        <a:prstGeom prst="rect">
          <a:avLst/>
        </a:prstGeom>
        <a:ln>
          <a:noFill/>
        </a:ln>
      </xdr:spPr>
    </xdr:pic>
    <xdr:clientData/>
  </xdr:twoCellAnchor>
  <xdr:twoCellAnchor editAs="oneCell">
    <xdr:from>
      <xdr:col>1</xdr:col>
      <xdr:colOff>28575</xdr:colOff>
      <xdr:row>73</xdr:row>
      <xdr:rowOff>28575</xdr:rowOff>
    </xdr:from>
    <xdr:to>
      <xdr:col>1</xdr:col>
      <xdr:colOff>752475</xdr:colOff>
      <xdr:row>73</xdr:row>
      <xdr:rowOff>504825</xdr:rowOff>
    </xdr:to>
    <xdr:pic>
      <xdr:nvPicPr>
        <xdr:cNvPr id="73" name="Subgraph-tmj_grn_recruit"/>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37795200"/>
          <a:ext cx="723900" cy="476250"/>
        </a:xfrm>
        <a:prstGeom prst="rect">
          <a:avLst/>
        </a:prstGeom>
        <a:ln>
          <a:noFill/>
        </a:ln>
      </xdr:spPr>
    </xdr:pic>
    <xdr:clientData/>
  </xdr:twoCellAnchor>
  <xdr:twoCellAnchor editAs="oneCell">
    <xdr:from>
      <xdr:col>1</xdr:col>
      <xdr:colOff>28575</xdr:colOff>
      <xdr:row>74</xdr:row>
      <xdr:rowOff>28575</xdr:rowOff>
    </xdr:from>
    <xdr:to>
      <xdr:col>1</xdr:col>
      <xdr:colOff>752475</xdr:colOff>
      <xdr:row>74</xdr:row>
      <xdr:rowOff>504825</xdr:rowOff>
    </xdr:to>
    <xdr:pic>
      <xdr:nvPicPr>
        <xdr:cNvPr id="74" name="Subgraph-ginalmossburg"/>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38319075"/>
          <a:ext cx="723900" cy="476250"/>
        </a:xfrm>
        <a:prstGeom prst="rect">
          <a:avLst/>
        </a:prstGeom>
        <a:ln>
          <a:noFill/>
        </a:ln>
      </xdr:spPr>
    </xdr:pic>
    <xdr:clientData/>
  </xdr:twoCellAnchor>
  <xdr:twoCellAnchor editAs="oneCell">
    <xdr:from>
      <xdr:col>1</xdr:col>
      <xdr:colOff>28575</xdr:colOff>
      <xdr:row>75</xdr:row>
      <xdr:rowOff>28575</xdr:rowOff>
    </xdr:from>
    <xdr:to>
      <xdr:col>1</xdr:col>
      <xdr:colOff>752475</xdr:colOff>
      <xdr:row>75</xdr:row>
      <xdr:rowOff>504825</xdr:rowOff>
    </xdr:to>
    <xdr:pic>
      <xdr:nvPicPr>
        <xdr:cNvPr id="75" name="Subgraph-whitehouse"/>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38842950"/>
          <a:ext cx="723900" cy="476250"/>
        </a:xfrm>
        <a:prstGeom prst="rect">
          <a:avLst/>
        </a:prstGeom>
        <a:ln>
          <a:noFill/>
        </a:ln>
      </xdr:spPr>
    </xdr:pic>
    <xdr:clientData/>
  </xdr:twoCellAnchor>
  <xdr:twoCellAnchor editAs="oneCell">
    <xdr:from>
      <xdr:col>1</xdr:col>
      <xdr:colOff>28575</xdr:colOff>
      <xdr:row>76</xdr:row>
      <xdr:rowOff>28575</xdr:rowOff>
    </xdr:from>
    <xdr:to>
      <xdr:col>1</xdr:col>
      <xdr:colOff>752475</xdr:colOff>
      <xdr:row>76</xdr:row>
      <xdr:rowOff>504825</xdr:rowOff>
    </xdr:to>
    <xdr:pic>
      <xdr:nvPicPr>
        <xdr:cNvPr id="76" name="Subgraph-wisesouthwest"/>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39366825"/>
          <a:ext cx="723900" cy="476250"/>
        </a:xfrm>
        <a:prstGeom prst="rect">
          <a:avLst/>
        </a:prstGeom>
        <a:ln>
          <a:noFill/>
        </a:ln>
      </xdr:spPr>
    </xdr:pic>
    <xdr:clientData/>
  </xdr:twoCellAnchor>
  <xdr:twoCellAnchor editAs="oneCell">
    <xdr:from>
      <xdr:col>1</xdr:col>
      <xdr:colOff>28575</xdr:colOff>
      <xdr:row>77</xdr:row>
      <xdr:rowOff>28575</xdr:rowOff>
    </xdr:from>
    <xdr:to>
      <xdr:col>1</xdr:col>
      <xdr:colOff>752475</xdr:colOff>
      <xdr:row>77</xdr:row>
      <xdr:rowOff>504825</xdr:rowOff>
    </xdr:to>
    <xdr:pic>
      <xdr:nvPicPr>
        <xdr:cNvPr id="77" name="Subgraph-crusenorwich"/>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39890700"/>
          <a:ext cx="723900" cy="476250"/>
        </a:xfrm>
        <a:prstGeom prst="rect">
          <a:avLst/>
        </a:prstGeom>
        <a:ln>
          <a:noFill/>
        </a:ln>
      </xdr:spPr>
    </xdr:pic>
    <xdr:clientData/>
  </xdr:twoCellAnchor>
  <xdr:twoCellAnchor editAs="oneCell">
    <xdr:from>
      <xdr:col>1</xdr:col>
      <xdr:colOff>28575</xdr:colOff>
      <xdr:row>78</xdr:row>
      <xdr:rowOff>28575</xdr:rowOff>
    </xdr:from>
    <xdr:to>
      <xdr:col>1</xdr:col>
      <xdr:colOff>752475</xdr:colOff>
      <xdr:row>78</xdr:row>
      <xdr:rowOff>504825</xdr:rowOff>
    </xdr:to>
    <xdr:pic>
      <xdr:nvPicPr>
        <xdr:cNvPr id="78" name="Subgraph-idarsaal"/>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40414575"/>
          <a:ext cx="723900" cy="476250"/>
        </a:xfrm>
        <a:prstGeom prst="rect">
          <a:avLst/>
        </a:prstGeom>
        <a:ln>
          <a:noFill/>
        </a:ln>
      </xdr:spPr>
    </xdr:pic>
    <xdr:clientData/>
  </xdr:twoCellAnchor>
  <xdr:twoCellAnchor editAs="oneCell">
    <xdr:from>
      <xdr:col>1</xdr:col>
      <xdr:colOff>28575</xdr:colOff>
      <xdr:row>79</xdr:row>
      <xdr:rowOff>28575</xdr:rowOff>
    </xdr:from>
    <xdr:to>
      <xdr:col>1</xdr:col>
      <xdr:colOff>752475</xdr:colOff>
      <xdr:row>79</xdr:row>
      <xdr:rowOff>504825</xdr:rowOff>
    </xdr:to>
    <xdr:pic>
      <xdr:nvPicPr>
        <xdr:cNvPr id="79" name="Subgraph-movers_guide"/>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40938450"/>
          <a:ext cx="723900" cy="476250"/>
        </a:xfrm>
        <a:prstGeom prst="rect">
          <a:avLst/>
        </a:prstGeom>
        <a:ln>
          <a:noFill/>
        </a:ln>
      </xdr:spPr>
    </xdr:pic>
    <xdr:clientData/>
  </xdr:twoCellAnchor>
  <xdr:twoCellAnchor editAs="oneCell">
    <xdr:from>
      <xdr:col>1</xdr:col>
      <xdr:colOff>28575</xdr:colOff>
      <xdr:row>80</xdr:row>
      <xdr:rowOff>28575</xdr:rowOff>
    </xdr:from>
    <xdr:to>
      <xdr:col>1</xdr:col>
      <xdr:colOff>752475</xdr:colOff>
      <xdr:row>80</xdr:row>
      <xdr:rowOff>504825</xdr:rowOff>
    </xdr:to>
    <xdr:pic>
      <xdr:nvPicPr>
        <xdr:cNvPr id="80" name="Subgraph-cardifftweeter"/>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638175" y="41462325"/>
          <a:ext cx="723900" cy="476250"/>
        </a:xfrm>
        <a:prstGeom prst="rect">
          <a:avLst/>
        </a:prstGeom>
        <a:ln>
          <a:noFill/>
        </a:ln>
      </xdr:spPr>
    </xdr:pic>
    <xdr:clientData/>
  </xdr:twoCellAnchor>
  <xdr:twoCellAnchor editAs="oneCell">
    <xdr:from>
      <xdr:col>1</xdr:col>
      <xdr:colOff>28575</xdr:colOff>
      <xdr:row>81</xdr:row>
      <xdr:rowOff>28575</xdr:rowOff>
    </xdr:from>
    <xdr:to>
      <xdr:col>1</xdr:col>
      <xdr:colOff>752475</xdr:colOff>
      <xdr:row>81</xdr:row>
      <xdr:rowOff>504825</xdr:rowOff>
    </xdr:to>
    <xdr:pic>
      <xdr:nvPicPr>
        <xdr:cNvPr id="81" name="Subgraph-regispeople"/>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41986200"/>
          <a:ext cx="723900" cy="476250"/>
        </a:xfrm>
        <a:prstGeom prst="rect">
          <a:avLst/>
        </a:prstGeom>
        <a:ln>
          <a:noFill/>
        </a:ln>
      </xdr:spPr>
    </xdr:pic>
    <xdr:clientData/>
  </xdr:twoCellAnchor>
  <xdr:twoCellAnchor editAs="oneCell">
    <xdr:from>
      <xdr:col>1</xdr:col>
      <xdr:colOff>28575</xdr:colOff>
      <xdr:row>82</xdr:row>
      <xdr:rowOff>28575</xdr:rowOff>
    </xdr:from>
    <xdr:to>
      <xdr:col>1</xdr:col>
      <xdr:colOff>752475</xdr:colOff>
      <xdr:row>82</xdr:row>
      <xdr:rowOff>504825</xdr:rowOff>
    </xdr:to>
    <xdr:pic>
      <xdr:nvPicPr>
        <xdr:cNvPr id="82" name="Subgraph-gwynedd_jobs"/>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42510075"/>
          <a:ext cx="723900" cy="476250"/>
        </a:xfrm>
        <a:prstGeom prst="rect">
          <a:avLst/>
        </a:prstGeom>
        <a:ln>
          <a:noFill/>
        </a:ln>
      </xdr:spPr>
    </xdr:pic>
    <xdr:clientData/>
  </xdr:twoCellAnchor>
  <xdr:twoCellAnchor editAs="oneCell">
    <xdr:from>
      <xdr:col>1</xdr:col>
      <xdr:colOff>28575</xdr:colOff>
      <xdr:row>83</xdr:row>
      <xdr:rowOff>28575</xdr:rowOff>
    </xdr:from>
    <xdr:to>
      <xdr:col>1</xdr:col>
      <xdr:colOff>752475</xdr:colOff>
      <xdr:row>83</xdr:row>
      <xdr:rowOff>504825</xdr:rowOff>
    </xdr:to>
    <xdr:pic>
      <xdr:nvPicPr>
        <xdr:cNvPr id="83" name="Subgraph-opus_gwynedd"/>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43033950"/>
          <a:ext cx="723900" cy="476250"/>
        </a:xfrm>
        <a:prstGeom prst="rect">
          <a:avLst/>
        </a:prstGeom>
        <a:ln>
          <a:noFill/>
        </a:ln>
      </xdr:spPr>
    </xdr:pic>
    <xdr:clientData/>
  </xdr:twoCellAnchor>
  <xdr:twoCellAnchor editAs="oneCell">
    <xdr:from>
      <xdr:col>1</xdr:col>
      <xdr:colOff>28575</xdr:colOff>
      <xdr:row>84</xdr:row>
      <xdr:rowOff>28575</xdr:rowOff>
    </xdr:from>
    <xdr:to>
      <xdr:col>1</xdr:col>
      <xdr:colOff>752475</xdr:colOff>
      <xdr:row>84</xdr:row>
      <xdr:rowOff>504825</xdr:rowOff>
    </xdr:to>
    <xdr:pic>
      <xdr:nvPicPr>
        <xdr:cNvPr id="84" name="Subgraph-stagecoachnscot"/>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43557825"/>
          <a:ext cx="723900" cy="476250"/>
        </a:xfrm>
        <a:prstGeom prst="rect">
          <a:avLst/>
        </a:prstGeom>
        <a:ln>
          <a:noFill/>
        </a:ln>
      </xdr:spPr>
    </xdr:pic>
    <xdr:clientData/>
  </xdr:twoCellAnchor>
  <xdr:twoCellAnchor editAs="oneCell">
    <xdr:from>
      <xdr:col>1</xdr:col>
      <xdr:colOff>28575</xdr:colOff>
      <xdr:row>85</xdr:row>
      <xdr:rowOff>28575</xdr:rowOff>
    </xdr:from>
    <xdr:to>
      <xdr:col>1</xdr:col>
      <xdr:colOff>752475</xdr:colOff>
      <xdr:row>85</xdr:row>
      <xdr:rowOff>504825</xdr:rowOff>
    </xdr:to>
    <xdr:pic>
      <xdr:nvPicPr>
        <xdr:cNvPr id="85" name="Subgraph-itsjustjadee"/>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44081700"/>
          <a:ext cx="723900" cy="476250"/>
        </a:xfrm>
        <a:prstGeom prst="rect">
          <a:avLst/>
        </a:prstGeom>
        <a:ln>
          <a:noFill/>
        </a:ln>
      </xdr:spPr>
    </xdr:pic>
    <xdr:clientData/>
  </xdr:twoCellAnchor>
  <xdr:twoCellAnchor editAs="oneCell">
    <xdr:from>
      <xdr:col>1</xdr:col>
      <xdr:colOff>28575</xdr:colOff>
      <xdr:row>86</xdr:row>
      <xdr:rowOff>28575</xdr:rowOff>
    </xdr:from>
    <xdr:to>
      <xdr:col>1</xdr:col>
      <xdr:colOff>752475</xdr:colOff>
      <xdr:row>86</xdr:row>
      <xdr:rowOff>504825</xdr:rowOff>
    </xdr:to>
    <xdr:pic>
      <xdr:nvPicPr>
        <xdr:cNvPr id="86" name="Subgraph-midhants"/>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44605575"/>
          <a:ext cx="723900" cy="476250"/>
        </a:xfrm>
        <a:prstGeom prst="rect">
          <a:avLst/>
        </a:prstGeom>
        <a:ln>
          <a:noFill/>
        </a:ln>
      </xdr:spPr>
    </xdr:pic>
    <xdr:clientData/>
  </xdr:twoCellAnchor>
  <xdr:twoCellAnchor editAs="oneCell">
    <xdr:from>
      <xdr:col>1</xdr:col>
      <xdr:colOff>28575</xdr:colOff>
      <xdr:row>87</xdr:row>
      <xdr:rowOff>28575</xdr:rowOff>
    </xdr:from>
    <xdr:to>
      <xdr:col>1</xdr:col>
      <xdr:colOff>752475</xdr:colOff>
      <xdr:row>87</xdr:row>
      <xdr:rowOff>504825</xdr:rowOff>
    </xdr:to>
    <xdr:pic>
      <xdr:nvPicPr>
        <xdr:cNvPr id="87" name="Subgraph-orwakeasi"/>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45129450"/>
          <a:ext cx="723900" cy="476250"/>
        </a:xfrm>
        <a:prstGeom prst="rect">
          <a:avLst/>
        </a:prstGeom>
        <a:ln>
          <a:noFill/>
        </a:ln>
      </xdr:spPr>
    </xdr:pic>
    <xdr:clientData/>
  </xdr:twoCellAnchor>
  <xdr:twoCellAnchor editAs="oneCell">
    <xdr:from>
      <xdr:col>1</xdr:col>
      <xdr:colOff>28575</xdr:colOff>
      <xdr:row>88</xdr:row>
      <xdr:rowOff>28575</xdr:rowOff>
    </xdr:from>
    <xdr:to>
      <xdr:col>1</xdr:col>
      <xdr:colOff>752475</xdr:colOff>
      <xdr:row>88</xdr:row>
      <xdr:rowOff>504825</xdr:rowOff>
    </xdr:to>
    <xdr:pic>
      <xdr:nvPicPr>
        <xdr:cNvPr id="88" name="Subgraph-north_westjobs"/>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45653325"/>
          <a:ext cx="723900" cy="476250"/>
        </a:xfrm>
        <a:prstGeom prst="rect">
          <a:avLst/>
        </a:prstGeom>
        <a:ln>
          <a:noFill/>
        </a:ln>
      </xdr:spPr>
    </xdr:pic>
    <xdr:clientData/>
  </xdr:twoCellAnchor>
  <xdr:twoCellAnchor editAs="oneCell">
    <xdr:from>
      <xdr:col>1</xdr:col>
      <xdr:colOff>28575</xdr:colOff>
      <xdr:row>89</xdr:row>
      <xdr:rowOff>28575</xdr:rowOff>
    </xdr:from>
    <xdr:to>
      <xdr:col>1</xdr:col>
      <xdr:colOff>752475</xdr:colOff>
      <xdr:row>89</xdr:row>
      <xdr:rowOff>504825</xdr:rowOff>
    </xdr:to>
    <xdr:pic>
      <xdr:nvPicPr>
        <xdr:cNvPr id="89" name="Subgraph-adtransportexp"/>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46177200"/>
          <a:ext cx="723900" cy="476250"/>
        </a:xfrm>
        <a:prstGeom prst="rect">
          <a:avLst/>
        </a:prstGeom>
        <a:ln>
          <a:noFill/>
        </a:ln>
      </xdr:spPr>
    </xdr:pic>
    <xdr:clientData/>
  </xdr:twoCellAnchor>
  <xdr:twoCellAnchor editAs="oneCell">
    <xdr:from>
      <xdr:col>1</xdr:col>
      <xdr:colOff>28575</xdr:colOff>
      <xdr:row>90</xdr:row>
      <xdr:rowOff>28575</xdr:rowOff>
    </xdr:from>
    <xdr:to>
      <xdr:col>1</xdr:col>
      <xdr:colOff>752475</xdr:colOff>
      <xdr:row>90</xdr:row>
      <xdr:rowOff>504825</xdr:rowOff>
    </xdr:to>
    <xdr:pic>
      <xdr:nvPicPr>
        <xdr:cNvPr id="90" name="Subgraph-driverjobs"/>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46701075"/>
          <a:ext cx="723900" cy="476250"/>
        </a:xfrm>
        <a:prstGeom prst="rect">
          <a:avLst/>
        </a:prstGeom>
        <a:ln>
          <a:noFill/>
        </a:ln>
      </xdr:spPr>
    </xdr:pic>
    <xdr:clientData/>
  </xdr:twoCellAnchor>
  <xdr:twoCellAnchor editAs="oneCell">
    <xdr:from>
      <xdr:col>1</xdr:col>
      <xdr:colOff>28575</xdr:colOff>
      <xdr:row>91</xdr:row>
      <xdr:rowOff>28575</xdr:rowOff>
    </xdr:from>
    <xdr:to>
      <xdr:col>1</xdr:col>
      <xdr:colOff>752475</xdr:colOff>
      <xdr:row>91</xdr:row>
      <xdr:rowOff>504825</xdr:rowOff>
    </xdr:to>
    <xdr:pic>
      <xdr:nvPicPr>
        <xdr:cNvPr id="91" name="Subgraph-salford_jobs"/>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47224950"/>
          <a:ext cx="723900" cy="476250"/>
        </a:xfrm>
        <a:prstGeom prst="rect">
          <a:avLst/>
        </a:prstGeom>
        <a:ln>
          <a:noFill/>
        </a:ln>
      </xdr:spPr>
    </xdr:pic>
    <xdr:clientData/>
  </xdr:twoCellAnchor>
  <xdr:twoCellAnchor editAs="oneCell">
    <xdr:from>
      <xdr:col>1</xdr:col>
      <xdr:colOff>28575</xdr:colOff>
      <xdr:row>92</xdr:row>
      <xdr:rowOff>28575</xdr:rowOff>
    </xdr:from>
    <xdr:to>
      <xdr:col>1</xdr:col>
      <xdr:colOff>752475</xdr:colOff>
      <xdr:row>92</xdr:row>
      <xdr:rowOff>504825</xdr:rowOff>
    </xdr:to>
    <xdr:pic>
      <xdr:nvPicPr>
        <xdr:cNvPr id="92" name="Subgraph-dccphilcain"/>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47748825"/>
          <a:ext cx="723900" cy="476250"/>
        </a:xfrm>
        <a:prstGeom prst="rect">
          <a:avLst/>
        </a:prstGeom>
        <a:ln>
          <a:noFill/>
        </a:ln>
      </xdr:spPr>
    </xdr:pic>
    <xdr:clientData/>
  </xdr:twoCellAnchor>
  <xdr:twoCellAnchor editAs="oneCell">
    <xdr:from>
      <xdr:col>1</xdr:col>
      <xdr:colOff>28575</xdr:colOff>
      <xdr:row>93</xdr:row>
      <xdr:rowOff>28575</xdr:rowOff>
    </xdr:from>
    <xdr:to>
      <xdr:col>1</xdr:col>
      <xdr:colOff>752475</xdr:colOff>
      <xdr:row>93</xdr:row>
      <xdr:rowOff>504825</xdr:rowOff>
    </xdr:to>
    <xdr:pic>
      <xdr:nvPicPr>
        <xdr:cNvPr id="93" name="Subgraph-daanwseattle"/>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48272700"/>
          <a:ext cx="723900" cy="476250"/>
        </a:xfrm>
        <a:prstGeom prst="rect">
          <a:avLst/>
        </a:prstGeom>
        <a:ln>
          <a:noFill/>
        </a:ln>
      </xdr:spPr>
    </xdr:pic>
    <xdr:clientData/>
  </xdr:twoCellAnchor>
  <xdr:twoCellAnchor editAs="oneCell">
    <xdr:from>
      <xdr:col>1</xdr:col>
      <xdr:colOff>28575</xdr:colOff>
      <xdr:row>94</xdr:row>
      <xdr:rowOff>28575</xdr:rowOff>
    </xdr:from>
    <xdr:to>
      <xdr:col>1</xdr:col>
      <xdr:colOff>752475</xdr:colOff>
      <xdr:row>94</xdr:row>
      <xdr:rowOff>504825</xdr:rowOff>
    </xdr:to>
    <xdr:pic>
      <xdr:nvPicPr>
        <xdr:cNvPr id="94" name="Subgraph-daventry_jobs"/>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48796575"/>
          <a:ext cx="723900" cy="476250"/>
        </a:xfrm>
        <a:prstGeom prst="rect">
          <a:avLst/>
        </a:prstGeom>
        <a:ln>
          <a:noFill/>
        </a:ln>
      </xdr:spPr>
    </xdr:pic>
    <xdr:clientData/>
  </xdr:twoCellAnchor>
  <xdr:twoCellAnchor editAs="oneCell">
    <xdr:from>
      <xdr:col>1</xdr:col>
      <xdr:colOff>28575</xdr:colOff>
      <xdr:row>95</xdr:row>
      <xdr:rowOff>28575</xdr:rowOff>
    </xdr:from>
    <xdr:to>
      <xdr:col>1</xdr:col>
      <xdr:colOff>752475</xdr:colOff>
      <xdr:row>95</xdr:row>
      <xdr:rowOff>504825</xdr:rowOff>
    </xdr:to>
    <xdr:pic>
      <xdr:nvPicPr>
        <xdr:cNvPr id="95" name="Subgraph-northyorkspfcc"/>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638175" y="49320450"/>
          <a:ext cx="723900" cy="476250"/>
        </a:xfrm>
        <a:prstGeom prst="rect">
          <a:avLst/>
        </a:prstGeom>
        <a:ln>
          <a:noFill/>
        </a:ln>
      </xdr:spPr>
    </xdr:pic>
    <xdr:clientData/>
  </xdr:twoCellAnchor>
  <xdr:twoCellAnchor editAs="oneCell">
    <xdr:from>
      <xdr:col>1</xdr:col>
      <xdr:colOff>28575</xdr:colOff>
      <xdr:row>96</xdr:row>
      <xdr:rowOff>28575</xdr:rowOff>
    </xdr:from>
    <xdr:to>
      <xdr:col>1</xdr:col>
      <xdr:colOff>752475</xdr:colOff>
      <xdr:row>96</xdr:row>
      <xdr:rowOff>504825</xdr:rowOff>
    </xdr:to>
    <xdr:pic>
      <xdr:nvPicPr>
        <xdr:cNvPr id="96" name="Subgraph-am2pmrec"/>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638175" y="49844325"/>
          <a:ext cx="723900" cy="476250"/>
        </a:xfrm>
        <a:prstGeom prst="rect">
          <a:avLst/>
        </a:prstGeom>
        <a:ln>
          <a:noFill/>
        </a:ln>
      </xdr:spPr>
    </xdr:pic>
    <xdr:clientData/>
  </xdr:twoCellAnchor>
  <xdr:twoCellAnchor editAs="oneCell">
    <xdr:from>
      <xdr:col>1</xdr:col>
      <xdr:colOff>28575</xdr:colOff>
      <xdr:row>97</xdr:row>
      <xdr:rowOff>28575</xdr:rowOff>
    </xdr:from>
    <xdr:to>
      <xdr:col>1</xdr:col>
      <xdr:colOff>752475</xdr:colOff>
      <xdr:row>97</xdr:row>
      <xdr:rowOff>504825</xdr:rowOff>
    </xdr:to>
    <xdr:pic>
      <xdr:nvPicPr>
        <xdr:cNvPr id="97" name="Subgraph-shonamackie"/>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50368200"/>
          <a:ext cx="723900" cy="476250"/>
        </a:xfrm>
        <a:prstGeom prst="rect">
          <a:avLst/>
        </a:prstGeom>
        <a:ln>
          <a:noFill/>
        </a:ln>
      </xdr:spPr>
    </xdr:pic>
    <xdr:clientData/>
  </xdr:twoCellAnchor>
  <xdr:twoCellAnchor editAs="oneCell">
    <xdr:from>
      <xdr:col>1</xdr:col>
      <xdr:colOff>28575</xdr:colOff>
      <xdr:row>98</xdr:row>
      <xdr:rowOff>28575</xdr:rowOff>
    </xdr:from>
    <xdr:to>
      <xdr:col>1</xdr:col>
      <xdr:colOff>752475</xdr:colOff>
      <xdr:row>98</xdr:row>
      <xdr:rowOff>504825</xdr:rowOff>
    </xdr:to>
    <xdr:pic>
      <xdr:nvPicPr>
        <xdr:cNvPr id="98" name="Subgraph-mymrecruit"/>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50892075"/>
          <a:ext cx="723900" cy="476250"/>
        </a:xfrm>
        <a:prstGeom prst="rect">
          <a:avLst/>
        </a:prstGeom>
        <a:ln>
          <a:noFill/>
        </a:ln>
      </xdr:spPr>
    </xdr:pic>
    <xdr:clientData/>
  </xdr:twoCellAnchor>
  <xdr:twoCellAnchor editAs="oneCell">
    <xdr:from>
      <xdr:col>1</xdr:col>
      <xdr:colOff>28575</xdr:colOff>
      <xdr:row>99</xdr:row>
      <xdr:rowOff>28575</xdr:rowOff>
    </xdr:from>
    <xdr:to>
      <xdr:col>1</xdr:col>
      <xdr:colOff>752475</xdr:colOff>
      <xdr:row>99</xdr:row>
      <xdr:rowOff>504825</xdr:rowOff>
    </xdr:to>
    <xdr:pic>
      <xdr:nvPicPr>
        <xdr:cNvPr id="99" name="Subgraph-shahnawaz185"/>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51415950"/>
          <a:ext cx="723900" cy="476250"/>
        </a:xfrm>
        <a:prstGeom prst="rect">
          <a:avLst/>
        </a:prstGeom>
        <a:ln>
          <a:noFill/>
        </a:ln>
      </xdr:spPr>
    </xdr:pic>
    <xdr:clientData/>
  </xdr:twoCellAnchor>
  <xdr:twoCellAnchor editAs="oneCell">
    <xdr:from>
      <xdr:col>1</xdr:col>
      <xdr:colOff>28575</xdr:colOff>
      <xdr:row>100</xdr:row>
      <xdr:rowOff>28575</xdr:rowOff>
    </xdr:from>
    <xdr:to>
      <xdr:col>1</xdr:col>
      <xdr:colOff>752475</xdr:colOff>
      <xdr:row>100</xdr:row>
      <xdr:rowOff>504825</xdr:rowOff>
    </xdr:to>
    <xdr:pic>
      <xdr:nvPicPr>
        <xdr:cNvPr id="100" name="Subgraph-nejstevenson"/>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51939825"/>
          <a:ext cx="723900" cy="476250"/>
        </a:xfrm>
        <a:prstGeom prst="rect">
          <a:avLst/>
        </a:prstGeom>
        <a:ln>
          <a:noFill/>
        </a:ln>
      </xdr:spPr>
    </xdr:pic>
    <xdr:clientData/>
  </xdr:twoCellAnchor>
  <xdr:twoCellAnchor editAs="oneCell">
    <xdr:from>
      <xdr:col>1</xdr:col>
      <xdr:colOff>28575</xdr:colOff>
      <xdr:row>101</xdr:row>
      <xdr:rowOff>28575</xdr:rowOff>
    </xdr:from>
    <xdr:to>
      <xdr:col>1</xdr:col>
      <xdr:colOff>752475</xdr:colOff>
      <xdr:row>101</xdr:row>
      <xdr:rowOff>504825</xdr:rowOff>
    </xdr:to>
    <xdr:pic>
      <xdr:nvPicPr>
        <xdr:cNvPr id="101" name="Subgraph-group2llc"/>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52463700"/>
          <a:ext cx="723900" cy="476250"/>
        </a:xfrm>
        <a:prstGeom prst="rect">
          <a:avLst/>
        </a:prstGeom>
        <a:ln>
          <a:noFill/>
        </a:ln>
      </xdr:spPr>
    </xdr:pic>
    <xdr:clientData/>
  </xdr:twoCellAnchor>
  <xdr:twoCellAnchor editAs="oneCell">
    <xdr:from>
      <xdr:col>1</xdr:col>
      <xdr:colOff>28575</xdr:colOff>
      <xdr:row>102</xdr:row>
      <xdr:rowOff>28575</xdr:rowOff>
    </xdr:from>
    <xdr:to>
      <xdr:col>1</xdr:col>
      <xdr:colOff>752475</xdr:colOff>
      <xdr:row>102</xdr:row>
      <xdr:rowOff>504825</xdr:rowOff>
    </xdr:to>
    <xdr:pic>
      <xdr:nvPicPr>
        <xdr:cNvPr id="102" name="Subgraph-leeds_wood"/>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638175" y="52987575"/>
          <a:ext cx="723900" cy="476250"/>
        </a:xfrm>
        <a:prstGeom prst="rect">
          <a:avLst/>
        </a:prstGeom>
        <a:ln>
          <a:noFill/>
        </a:ln>
      </xdr:spPr>
    </xdr:pic>
    <xdr:clientData/>
  </xdr:twoCellAnchor>
  <xdr:twoCellAnchor editAs="oneCell">
    <xdr:from>
      <xdr:col>1</xdr:col>
      <xdr:colOff>28575</xdr:colOff>
      <xdr:row>103</xdr:row>
      <xdr:rowOff>28575</xdr:rowOff>
    </xdr:from>
    <xdr:to>
      <xdr:col>1</xdr:col>
      <xdr:colOff>752475</xdr:colOff>
      <xdr:row>103</xdr:row>
      <xdr:rowOff>504825</xdr:rowOff>
    </xdr:to>
    <xdr:pic>
      <xdr:nvPicPr>
        <xdr:cNvPr id="103" name="Subgraph-slshares"/>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53511450"/>
          <a:ext cx="723900" cy="476250"/>
        </a:xfrm>
        <a:prstGeom prst="rect">
          <a:avLst/>
        </a:prstGeom>
        <a:ln>
          <a:noFill/>
        </a:ln>
      </xdr:spPr>
    </xdr:pic>
    <xdr:clientData/>
  </xdr:twoCellAnchor>
  <xdr:twoCellAnchor editAs="oneCell">
    <xdr:from>
      <xdr:col>1</xdr:col>
      <xdr:colOff>28575</xdr:colOff>
      <xdr:row>104</xdr:row>
      <xdr:rowOff>28575</xdr:rowOff>
    </xdr:from>
    <xdr:to>
      <xdr:col>1</xdr:col>
      <xdr:colOff>752475</xdr:colOff>
      <xdr:row>104</xdr:row>
      <xdr:rowOff>504825</xdr:rowOff>
    </xdr:to>
    <xdr:pic>
      <xdr:nvPicPr>
        <xdr:cNvPr id="104" name="Subgraph-ncwrp"/>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54035325"/>
          <a:ext cx="723900" cy="476250"/>
        </a:xfrm>
        <a:prstGeom prst="rect">
          <a:avLst/>
        </a:prstGeom>
        <a:ln>
          <a:noFill/>
        </a:ln>
      </xdr:spPr>
    </xdr:pic>
    <xdr:clientData/>
  </xdr:twoCellAnchor>
  <xdr:twoCellAnchor editAs="oneCell">
    <xdr:from>
      <xdr:col>1</xdr:col>
      <xdr:colOff>28575</xdr:colOff>
      <xdr:row>105</xdr:row>
      <xdr:rowOff>28575</xdr:rowOff>
    </xdr:from>
    <xdr:to>
      <xdr:col>1</xdr:col>
      <xdr:colOff>752475</xdr:colOff>
      <xdr:row>105</xdr:row>
      <xdr:rowOff>504825</xdr:rowOff>
    </xdr:to>
    <xdr:pic>
      <xdr:nvPicPr>
        <xdr:cNvPr id="105" name="Subgraph-leedsinfo19"/>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54559200"/>
          <a:ext cx="723900" cy="476250"/>
        </a:xfrm>
        <a:prstGeom prst="rect">
          <a:avLst/>
        </a:prstGeom>
        <a:ln>
          <a:noFill/>
        </a:ln>
      </xdr:spPr>
    </xdr:pic>
    <xdr:clientData/>
  </xdr:twoCellAnchor>
  <xdr:twoCellAnchor editAs="oneCell">
    <xdr:from>
      <xdr:col>1</xdr:col>
      <xdr:colOff>28575</xdr:colOff>
      <xdr:row>106</xdr:row>
      <xdr:rowOff>28575</xdr:rowOff>
    </xdr:from>
    <xdr:to>
      <xdr:col>1</xdr:col>
      <xdr:colOff>752475</xdr:colOff>
      <xdr:row>106</xdr:row>
      <xdr:rowOff>504825</xdr:rowOff>
    </xdr:to>
    <xdr:pic>
      <xdr:nvPicPr>
        <xdr:cNvPr id="106" name="Subgraph-leedsfreegle"/>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55083075"/>
          <a:ext cx="723900" cy="476250"/>
        </a:xfrm>
        <a:prstGeom prst="rect">
          <a:avLst/>
        </a:prstGeom>
        <a:ln>
          <a:noFill/>
        </a:ln>
      </xdr:spPr>
    </xdr:pic>
    <xdr:clientData/>
  </xdr:twoCellAnchor>
  <xdr:twoCellAnchor editAs="oneCell">
    <xdr:from>
      <xdr:col>1</xdr:col>
      <xdr:colOff>28575</xdr:colOff>
      <xdr:row>107</xdr:row>
      <xdr:rowOff>28575</xdr:rowOff>
    </xdr:from>
    <xdr:to>
      <xdr:col>1</xdr:col>
      <xdr:colOff>752475</xdr:colOff>
      <xdr:row>107</xdr:row>
      <xdr:rowOff>504825</xdr:rowOff>
    </xdr:to>
    <xdr:pic>
      <xdr:nvPicPr>
        <xdr:cNvPr id="107" name="Subgraph-lcc_employment"/>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55606950"/>
          <a:ext cx="723900" cy="476250"/>
        </a:xfrm>
        <a:prstGeom prst="rect">
          <a:avLst/>
        </a:prstGeom>
        <a:ln>
          <a:noFill/>
        </a:ln>
      </xdr:spPr>
    </xdr:pic>
    <xdr:clientData/>
  </xdr:twoCellAnchor>
  <xdr:twoCellAnchor editAs="oneCell">
    <xdr:from>
      <xdr:col>1</xdr:col>
      <xdr:colOff>28575</xdr:colOff>
      <xdr:row>108</xdr:row>
      <xdr:rowOff>28575</xdr:rowOff>
    </xdr:from>
    <xdr:to>
      <xdr:col>1</xdr:col>
      <xdr:colOff>752475</xdr:colOff>
      <xdr:row>108</xdr:row>
      <xdr:rowOff>504825</xdr:rowOff>
    </xdr:to>
    <xdr:pic>
      <xdr:nvPicPr>
        <xdr:cNvPr id="108" name="Subgraph-tpistaffing"/>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56130825"/>
          <a:ext cx="723900" cy="476250"/>
        </a:xfrm>
        <a:prstGeom prst="rect">
          <a:avLst/>
        </a:prstGeom>
        <a:ln>
          <a:noFill/>
        </a:ln>
      </xdr:spPr>
    </xdr:pic>
    <xdr:clientData/>
  </xdr:twoCellAnchor>
  <xdr:twoCellAnchor editAs="oneCell">
    <xdr:from>
      <xdr:col>1</xdr:col>
      <xdr:colOff>28575</xdr:colOff>
      <xdr:row>109</xdr:row>
      <xdr:rowOff>28575</xdr:rowOff>
    </xdr:from>
    <xdr:to>
      <xdr:col>1</xdr:col>
      <xdr:colOff>752475</xdr:colOff>
      <xdr:row>109</xdr:row>
      <xdr:rowOff>504825</xdr:rowOff>
    </xdr:to>
    <xdr:pic>
      <xdr:nvPicPr>
        <xdr:cNvPr id="109" name="Subgraph-kirkgatemarket"/>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56654700"/>
          <a:ext cx="723900" cy="476250"/>
        </a:xfrm>
        <a:prstGeom prst="rect">
          <a:avLst/>
        </a:prstGeom>
        <a:ln>
          <a:noFill/>
        </a:ln>
      </xdr:spPr>
    </xdr:pic>
    <xdr:clientData/>
  </xdr:twoCellAnchor>
  <xdr:twoCellAnchor editAs="oneCell">
    <xdr:from>
      <xdr:col>1</xdr:col>
      <xdr:colOff>28575</xdr:colOff>
      <xdr:row>110</xdr:row>
      <xdr:rowOff>28575</xdr:rowOff>
    </xdr:from>
    <xdr:to>
      <xdr:col>1</xdr:col>
      <xdr:colOff>752475</xdr:colOff>
      <xdr:row>110</xdr:row>
      <xdr:rowOff>504825</xdr:rowOff>
    </xdr:to>
    <xdr:pic>
      <xdr:nvPicPr>
        <xdr:cNvPr id="110" name="Subgraph-southleedslife"/>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57178575"/>
          <a:ext cx="723900" cy="476250"/>
        </a:xfrm>
        <a:prstGeom prst="rect">
          <a:avLst/>
        </a:prstGeom>
        <a:ln>
          <a:noFill/>
        </a:ln>
      </xdr:spPr>
    </xdr:pic>
    <xdr:clientData/>
  </xdr:twoCellAnchor>
  <xdr:twoCellAnchor editAs="oneCell">
    <xdr:from>
      <xdr:col>1</xdr:col>
      <xdr:colOff>28575</xdr:colOff>
      <xdr:row>111</xdr:row>
      <xdr:rowOff>28575</xdr:rowOff>
    </xdr:from>
    <xdr:to>
      <xdr:col>1</xdr:col>
      <xdr:colOff>752475</xdr:colOff>
      <xdr:row>111</xdr:row>
      <xdr:rowOff>504825</xdr:rowOff>
    </xdr:to>
    <xdr:pic>
      <xdr:nvPicPr>
        <xdr:cNvPr id="111" name="Subgraph-newark_jobs_uk_"/>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57702450"/>
          <a:ext cx="723900" cy="476250"/>
        </a:xfrm>
        <a:prstGeom prst="rect">
          <a:avLst/>
        </a:prstGeom>
        <a:ln>
          <a:noFill/>
        </a:ln>
      </xdr:spPr>
    </xdr:pic>
    <xdr:clientData/>
  </xdr:twoCellAnchor>
  <xdr:twoCellAnchor editAs="oneCell">
    <xdr:from>
      <xdr:col>1</xdr:col>
      <xdr:colOff>28575</xdr:colOff>
      <xdr:row>112</xdr:row>
      <xdr:rowOff>28575</xdr:rowOff>
    </xdr:from>
    <xdr:to>
      <xdr:col>1</xdr:col>
      <xdr:colOff>752475</xdr:colOff>
      <xdr:row>112</xdr:row>
      <xdr:rowOff>504825</xdr:rowOff>
    </xdr:to>
    <xdr:pic>
      <xdr:nvPicPr>
        <xdr:cNvPr id="112" name="Subgraph-southleedsradio"/>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58226325"/>
          <a:ext cx="723900" cy="476250"/>
        </a:xfrm>
        <a:prstGeom prst="rect">
          <a:avLst/>
        </a:prstGeom>
        <a:ln>
          <a:noFill/>
        </a:ln>
      </xdr:spPr>
    </xdr:pic>
    <xdr:clientData/>
  </xdr:twoCellAnchor>
  <xdr:twoCellAnchor editAs="oneCell">
    <xdr:from>
      <xdr:col>1</xdr:col>
      <xdr:colOff>28575</xdr:colOff>
      <xdr:row>113</xdr:row>
      <xdr:rowOff>28575</xdr:rowOff>
    </xdr:from>
    <xdr:to>
      <xdr:col>1</xdr:col>
      <xdr:colOff>752475</xdr:colOff>
      <xdr:row>113</xdr:row>
      <xdr:rowOff>504825</xdr:rowOff>
    </xdr:to>
    <xdr:pic>
      <xdr:nvPicPr>
        <xdr:cNvPr id="113" name="Subgraph-iso_verisk"/>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638175" y="58750200"/>
          <a:ext cx="723900" cy="476250"/>
        </a:xfrm>
        <a:prstGeom prst="rect">
          <a:avLst/>
        </a:prstGeom>
        <a:ln>
          <a:noFill/>
        </a:ln>
      </xdr:spPr>
    </xdr:pic>
    <xdr:clientData/>
  </xdr:twoCellAnchor>
  <xdr:twoCellAnchor editAs="oneCell">
    <xdr:from>
      <xdr:col>1</xdr:col>
      <xdr:colOff>28575</xdr:colOff>
      <xdr:row>114</xdr:row>
      <xdr:rowOff>28575</xdr:rowOff>
    </xdr:from>
    <xdr:to>
      <xdr:col>1</xdr:col>
      <xdr:colOff>752475</xdr:colOff>
      <xdr:row>114</xdr:row>
      <xdr:rowOff>504825</xdr:rowOff>
    </xdr:to>
    <xdr:pic>
      <xdr:nvPicPr>
        <xdr:cNvPr id="114" name="Subgraph-tenstreet"/>
        <xdr:cNvPicPr preferRelativeResize="1">
          <a:picLocks noChangeAspect="0"/>
        </xdr:cNvPicPr>
      </xdr:nvPicPr>
      <xdr:blipFill>
        <a:blip r:embed="rId40">
          <a:extLst>
            <a:ext uri="{28A0092B-C50C-407E-A947-70E740481C1C}">
              <a14:useLocalDpi xmlns:a14="http://schemas.microsoft.com/office/drawing/2010/main" val="0"/>
            </a:ext>
          </a:extLst>
        </a:blip>
        <a:stretch>
          <a:fillRect/>
        </a:stretch>
      </xdr:blipFill>
      <xdr:spPr>
        <a:xfrm>
          <a:off x="638175" y="59274075"/>
          <a:ext cx="723900" cy="476250"/>
        </a:xfrm>
        <a:prstGeom prst="rect">
          <a:avLst/>
        </a:prstGeom>
        <a:ln>
          <a:noFill/>
        </a:ln>
      </xdr:spPr>
    </xdr:pic>
    <xdr:clientData/>
  </xdr:twoCellAnchor>
  <xdr:twoCellAnchor editAs="oneCell">
    <xdr:from>
      <xdr:col>1</xdr:col>
      <xdr:colOff>28575</xdr:colOff>
      <xdr:row>115</xdr:row>
      <xdr:rowOff>28575</xdr:rowOff>
    </xdr:from>
    <xdr:to>
      <xdr:col>1</xdr:col>
      <xdr:colOff>752475</xdr:colOff>
      <xdr:row>115</xdr:row>
      <xdr:rowOff>504825</xdr:rowOff>
    </xdr:to>
    <xdr:pic>
      <xdr:nvPicPr>
        <xdr:cNvPr id="115" name="Subgraph-jules_dolan01"/>
        <xdr:cNvPicPr preferRelativeResize="1">
          <a:picLocks noChangeAspect="0"/>
        </xdr:cNvPicPr>
      </xdr:nvPicPr>
      <xdr:blipFill>
        <a:blip r:embed="rId41">
          <a:extLst>
            <a:ext uri="{28A0092B-C50C-407E-A947-70E740481C1C}">
              <a14:useLocalDpi xmlns:a14="http://schemas.microsoft.com/office/drawing/2010/main" val="0"/>
            </a:ext>
          </a:extLst>
        </a:blip>
        <a:stretch>
          <a:fillRect/>
        </a:stretch>
      </xdr:blipFill>
      <xdr:spPr>
        <a:xfrm>
          <a:off x="638175" y="59797950"/>
          <a:ext cx="723900" cy="476250"/>
        </a:xfrm>
        <a:prstGeom prst="rect">
          <a:avLst/>
        </a:prstGeom>
        <a:ln>
          <a:noFill/>
        </a:ln>
      </xdr:spPr>
    </xdr:pic>
    <xdr:clientData/>
  </xdr:twoCellAnchor>
  <xdr:twoCellAnchor editAs="oneCell">
    <xdr:from>
      <xdr:col>1</xdr:col>
      <xdr:colOff>28575</xdr:colOff>
      <xdr:row>116</xdr:row>
      <xdr:rowOff>28575</xdr:rowOff>
    </xdr:from>
    <xdr:to>
      <xdr:col>1</xdr:col>
      <xdr:colOff>752475</xdr:colOff>
      <xdr:row>116</xdr:row>
      <xdr:rowOff>504825</xdr:rowOff>
    </xdr:to>
    <xdr:pic>
      <xdr:nvPicPr>
        <xdr:cNvPr id="116" name="Subgraph-cory_iix"/>
        <xdr:cNvPicPr preferRelativeResize="1">
          <a:picLocks noChangeAspect="0"/>
        </xdr:cNvPicPr>
      </xdr:nvPicPr>
      <xdr:blipFill>
        <a:blip r:embed="rId42">
          <a:extLst>
            <a:ext uri="{28A0092B-C50C-407E-A947-70E740481C1C}">
              <a14:useLocalDpi xmlns:a14="http://schemas.microsoft.com/office/drawing/2010/main" val="0"/>
            </a:ext>
          </a:extLst>
        </a:blip>
        <a:stretch>
          <a:fillRect/>
        </a:stretch>
      </xdr:blipFill>
      <xdr:spPr>
        <a:xfrm>
          <a:off x="638175" y="60321825"/>
          <a:ext cx="723900" cy="476250"/>
        </a:xfrm>
        <a:prstGeom prst="rect">
          <a:avLst/>
        </a:prstGeom>
        <a:ln>
          <a:noFill/>
        </a:ln>
      </xdr:spPr>
    </xdr:pic>
    <xdr:clientData/>
  </xdr:twoCellAnchor>
  <xdr:twoCellAnchor editAs="oneCell">
    <xdr:from>
      <xdr:col>1</xdr:col>
      <xdr:colOff>28575</xdr:colOff>
      <xdr:row>117</xdr:row>
      <xdr:rowOff>28575</xdr:rowOff>
    </xdr:from>
    <xdr:to>
      <xdr:col>1</xdr:col>
      <xdr:colOff>752475</xdr:colOff>
      <xdr:row>117</xdr:row>
      <xdr:rowOff>504825</xdr:rowOff>
    </xdr:to>
    <xdr:pic>
      <xdr:nvPicPr>
        <xdr:cNvPr id="117" name="Subgraph-rainham_jobs"/>
        <xdr:cNvPicPr preferRelativeResize="1">
          <a:picLocks noChangeAspect="0"/>
        </xdr:cNvPicPr>
      </xdr:nvPicPr>
      <xdr:blipFill>
        <a:blip r:embed="rId43">
          <a:extLst>
            <a:ext uri="{28A0092B-C50C-407E-A947-70E740481C1C}">
              <a14:useLocalDpi xmlns:a14="http://schemas.microsoft.com/office/drawing/2010/main" val="0"/>
            </a:ext>
          </a:extLst>
        </a:blip>
        <a:stretch>
          <a:fillRect/>
        </a:stretch>
      </xdr:blipFill>
      <xdr:spPr>
        <a:xfrm>
          <a:off x="638175" y="60845700"/>
          <a:ext cx="723900" cy="476250"/>
        </a:xfrm>
        <a:prstGeom prst="rect">
          <a:avLst/>
        </a:prstGeom>
        <a:ln>
          <a:noFill/>
        </a:ln>
      </xdr:spPr>
    </xdr:pic>
    <xdr:clientData/>
  </xdr:twoCellAnchor>
  <xdr:twoCellAnchor editAs="oneCell">
    <xdr:from>
      <xdr:col>1</xdr:col>
      <xdr:colOff>28575</xdr:colOff>
      <xdr:row>118</xdr:row>
      <xdr:rowOff>28575</xdr:rowOff>
    </xdr:from>
    <xdr:to>
      <xdr:col>1</xdr:col>
      <xdr:colOff>752475</xdr:colOff>
      <xdr:row>118</xdr:row>
      <xdr:rowOff>504825</xdr:rowOff>
    </xdr:to>
    <xdr:pic>
      <xdr:nvPicPr>
        <xdr:cNvPr id="118" name="Subgraph-aspirechris"/>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61369575"/>
          <a:ext cx="723900" cy="476250"/>
        </a:xfrm>
        <a:prstGeom prst="rect">
          <a:avLst/>
        </a:prstGeom>
        <a:ln>
          <a:noFill/>
        </a:ln>
      </xdr:spPr>
    </xdr:pic>
    <xdr:clientData/>
  </xdr:twoCellAnchor>
  <xdr:twoCellAnchor editAs="oneCell">
    <xdr:from>
      <xdr:col>1</xdr:col>
      <xdr:colOff>28575</xdr:colOff>
      <xdr:row>119</xdr:row>
      <xdr:rowOff>28575</xdr:rowOff>
    </xdr:from>
    <xdr:to>
      <xdr:col>1</xdr:col>
      <xdr:colOff>752475</xdr:colOff>
      <xdr:row>119</xdr:row>
      <xdr:rowOff>504825</xdr:rowOff>
    </xdr:to>
    <xdr:pic>
      <xdr:nvPicPr>
        <xdr:cNvPr id="119" name="Subgraph-shivayprabhash"/>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61893450"/>
          <a:ext cx="723900" cy="476250"/>
        </a:xfrm>
        <a:prstGeom prst="rect">
          <a:avLst/>
        </a:prstGeom>
        <a:ln>
          <a:noFill/>
        </a:ln>
      </xdr:spPr>
    </xdr:pic>
    <xdr:clientData/>
  </xdr:twoCellAnchor>
  <xdr:twoCellAnchor editAs="oneCell">
    <xdr:from>
      <xdr:col>1</xdr:col>
      <xdr:colOff>28575</xdr:colOff>
      <xdr:row>120</xdr:row>
      <xdr:rowOff>28575</xdr:rowOff>
    </xdr:from>
    <xdr:to>
      <xdr:col>1</xdr:col>
      <xdr:colOff>752475</xdr:colOff>
      <xdr:row>120</xdr:row>
      <xdr:rowOff>504825</xdr:rowOff>
    </xdr:to>
    <xdr:pic>
      <xdr:nvPicPr>
        <xdr:cNvPr id="120" name="Subgraph-olacabs"/>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62417325"/>
          <a:ext cx="723900" cy="476250"/>
        </a:xfrm>
        <a:prstGeom prst="rect">
          <a:avLst/>
        </a:prstGeom>
        <a:ln>
          <a:noFill/>
        </a:ln>
      </xdr:spPr>
    </xdr:pic>
    <xdr:clientData/>
  </xdr:twoCellAnchor>
  <xdr:twoCellAnchor editAs="oneCell">
    <xdr:from>
      <xdr:col>1</xdr:col>
      <xdr:colOff>28575</xdr:colOff>
      <xdr:row>121</xdr:row>
      <xdr:rowOff>28575</xdr:rowOff>
    </xdr:from>
    <xdr:to>
      <xdr:col>1</xdr:col>
      <xdr:colOff>752475</xdr:colOff>
      <xdr:row>121</xdr:row>
      <xdr:rowOff>504825</xdr:rowOff>
    </xdr:to>
    <xdr:pic>
      <xdr:nvPicPr>
        <xdr:cNvPr id="121" name="Subgraph-scrapleeds"/>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62941200"/>
          <a:ext cx="723900" cy="476250"/>
        </a:xfrm>
        <a:prstGeom prst="rect">
          <a:avLst/>
        </a:prstGeom>
        <a:ln>
          <a:noFill/>
        </a:ln>
      </xdr:spPr>
    </xdr:pic>
    <xdr:clientData/>
  </xdr:twoCellAnchor>
  <xdr:twoCellAnchor editAs="oneCell">
    <xdr:from>
      <xdr:col>1</xdr:col>
      <xdr:colOff>28575</xdr:colOff>
      <xdr:row>122</xdr:row>
      <xdr:rowOff>28575</xdr:rowOff>
    </xdr:from>
    <xdr:to>
      <xdr:col>1</xdr:col>
      <xdr:colOff>752475</xdr:colOff>
      <xdr:row>122</xdr:row>
      <xdr:rowOff>504825</xdr:rowOff>
    </xdr:to>
    <xdr:pic>
      <xdr:nvPicPr>
        <xdr:cNvPr id="122" name="Subgraph-driverhireglw"/>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63465075"/>
          <a:ext cx="723900" cy="476250"/>
        </a:xfrm>
        <a:prstGeom prst="rect">
          <a:avLst/>
        </a:prstGeom>
        <a:ln>
          <a:noFill/>
        </a:ln>
      </xdr:spPr>
    </xdr:pic>
    <xdr:clientData/>
  </xdr:twoCellAnchor>
  <xdr:twoCellAnchor editAs="oneCell">
    <xdr:from>
      <xdr:col>1</xdr:col>
      <xdr:colOff>28575</xdr:colOff>
      <xdr:row>123</xdr:row>
      <xdr:rowOff>28575</xdr:rowOff>
    </xdr:from>
    <xdr:to>
      <xdr:col>1</xdr:col>
      <xdr:colOff>752475</xdr:colOff>
      <xdr:row>123</xdr:row>
      <xdr:rowOff>504825</xdr:rowOff>
    </xdr:to>
    <xdr:pic>
      <xdr:nvPicPr>
        <xdr:cNvPr id="123" name="Subgraph-driverhire"/>
        <xdr:cNvPicPr preferRelativeResize="1">
          <a:picLocks noChangeAspect="0"/>
        </xdr:cNvPicPr>
      </xdr:nvPicPr>
      <xdr:blipFill>
        <a:blip r:embed="rId44">
          <a:extLst>
            <a:ext uri="{28A0092B-C50C-407E-A947-70E740481C1C}">
              <a14:useLocalDpi xmlns:a14="http://schemas.microsoft.com/office/drawing/2010/main" val="0"/>
            </a:ext>
          </a:extLst>
        </a:blip>
        <a:stretch>
          <a:fillRect/>
        </a:stretch>
      </xdr:blipFill>
      <xdr:spPr>
        <a:xfrm>
          <a:off x="638175" y="63988950"/>
          <a:ext cx="723900" cy="476250"/>
        </a:xfrm>
        <a:prstGeom prst="rect">
          <a:avLst/>
        </a:prstGeom>
        <a:ln>
          <a:noFill/>
        </a:ln>
      </xdr:spPr>
    </xdr:pic>
    <xdr:clientData/>
  </xdr:twoCellAnchor>
  <xdr:twoCellAnchor editAs="oneCell">
    <xdr:from>
      <xdr:col>1</xdr:col>
      <xdr:colOff>28575</xdr:colOff>
      <xdr:row>124</xdr:row>
      <xdr:rowOff>28575</xdr:rowOff>
    </xdr:from>
    <xdr:to>
      <xdr:col>1</xdr:col>
      <xdr:colOff>752475</xdr:colOff>
      <xdr:row>124</xdr:row>
      <xdr:rowOff>504825</xdr:rowOff>
    </xdr:to>
    <xdr:pic>
      <xdr:nvPicPr>
        <xdr:cNvPr id="124" name="Subgraph-tcdleeds"/>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64512825"/>
          <a:ext cx="723900" cy="476250"/>
        </a:xfrm>
        <a:prstGeom prst="rect">
          <a:avLst/>
        </a:prstGeom>
        <a:ln>
          <a:noFill/>
        </a:ln>
      </xdr:spPr>
    </xdr:pic>
    <xdr:clientData/>
  </xdr:twoCellAnchor>
  <xdr:twoCellAnchor editAs="oneCell">
    <xdr:from>
      <xdr:col>1</xdr:col>
      <xdr:colOff>28575</xdr:colOff>
      <xdr:row>125</xdr:row>
      <xdr:rowOff>28575</xdr:rowOff>
    </xdr:from>
    <xdr:to>
      <xdr:col>1</xdr:col>
      <xdr:colOff>752475</xdr:colOff>
      <xdr:row>125</xdr:row>
      <xdr:rowOff>504825</xdr:rowOff>
    </xdr:to>
    <xdr:pic>
      <xdr:nvPicPr>
        <xdr:cNvPr id="125" name="Subgraph-rahilahussain1"/>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65036700"/>
          <a:ext cx="723900" cy="476250"/>
        </a:xfrm>
        <a:prstGeom prst="rect">
          <a:avLst/>
        </a:prstGeom>
        <a:ln>
          <a:noFill/>
        </a:ln>
      </xdr:spPr>
    </xdr:pic>
    <xdr:clientData/>
  </xdr:twoCellAnchor>
  <xdr:twoCellAnchor editAs="oneCell">
    <xdr:from>
      <xdr:col>1</xdr:col>
      <xdr:colOff>28575</xdr:colOff>
      <xdr:row>126</xdr:row>
      <xdr:rowOff>28575</xdr:rowOff>
    </xdr:from>
    <xdr:to>
      <xdr:col>1</xdr:col>
      <xdr:colOff>752475</xdr:colOff>
      <xdr:row>126</xdr:row>
      <xdr:rowOff>504825</xdr:rowOff>
    </xdr:to>
    <xdr:pic>
      <xdr:nvPicPr>
        <xdr:cNvPr id="126" name="Subgraph-peelsolutions"/>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638175" y="65560575"/>
          <a:ext cx="723900" cy="476250"/>
        </a:xfrm>
        <a:prstGeom prst="rect">
          <a:avLst/>
        </a:prstGeom>
        <a:ln>
          <a:noFill/>
        </a:ln>
      </xdr:spPr>
    </xdr:pic>
    <xdr:clientData/>
  </xdr:twoCellAnchor>
  <xdr:twoCellAnchor editAs="oneCell">
    <xdr:from>
      <xdr:col>1</xdr:col>
      <xdr:colOff>28575</xdr:colOff>
      <xdr:row>127</xdr:row>
      <xdr:rowOff>28575</xdr:rowOff>
    </xdr:from>
    <xdr:to>
      <xdr:col>1</xdr:col>
      <xdr:colOff>752475</xdr:colOff>
      <xdr:row>127</xdr:row>
      <xdr:rowOff>504825</xdr:rowOff>
    </xdr:to>
    <xdr:pic>
      <xdr:nvPicPr>
        <xdr:cNvPr id="127" name="Subgraph-driverhire_liv"/>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66084450"/>
          <a:ext cx="723900" cy="476250"/>
        </a:xfrm>
        <a:prstGeom prst="rect">
          <a:avLst/>
        </a:prstGeom>
        <a:ln>
          <a:noFill/>
        </a:ln>
      </xdr:spPr>
    </xdr:pic>
    <xdr:clientData/>
  </xdr:twoCellAnchor>
  <xdr:twoCellAnchor editAs="oneCell">
    <xdr:from>
      <xdr:col>1</xdr:col>
      <xdr:colOff>28575</xdr:colOff>
      <xdr:row>128</xdr:row>
      <xdr:rowOff>28575</xdr:rowOff>
    </xdr:from>
    <xdr:to>
      <xdr:col>1</xdr:col>
      <xdr:colOff>752475</xdr:colOff>
      <xdr:row>128</xdr:row>
      <xdr:rowOff>504825</xdr:rowOff>
    </xdr:to>
    <xdr:pic>
      <xdr:nvPicPr>
        <xdr:cNvPr id="128" name="Subgraph-bluelinencl"/>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66608325"/>
          <a:ext cx="723900" cy="476250"/>
        </a:xfrm>
        <a:prstGeom prst="rect">
          <a:avLst/>
        </a:prstGeom>
        <a:ln>
          <a:noFill/>
        </a:ln>
      </xdr:spPr>
    </xdr:pic>
    <xdr:clientData/>
  </xdr:twoCellAnchor>
  <xdr:twoCellAnchor editAs="oneCell">
    <xdr:from>
      <xdr:col>1</xdr:col>
      <xdr:colOff>28575</xdr:colOff>
      <xdr:row>129</xdr:row>
      <xdr:rowOff>28575</xdr:rowOff>
    </xdr:from>
    <xdr:to>
      <xdr:col>1</xdr:col>
      <xdr:colOff>752475</xdr:colOff>
      <xdr:row>129</xdr:row>
      <xdr:rowOff>504825</xdr:rowOff>
    </xdr:to>
    <xdr:pic>
      <xdr:nvPicPr>
        <xdr:cNvPr id="129" name="Subgraph-foley_services"/>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67132200"/>
          <a:ext cx="723900" cy="476250"/>
        </a:xfrm>
        <a:prstGeom prst="rect">
          <a:avLst/>
        </a:prstGeom>
        <a:ln>
          <a:noFill/>
        </a:ln>
      </xdr:spPr>
    </xdr:pic>
    <xdr:clientData/>
  </xdr:twoCellAnchor>
  <xdr:twoCellAnchor editAs="oneCell">
    <xdr:from>
      <xdr:col>1</xdr:col>
      <xdr:colOff>28575</xdr:colOff>
      <xdr:row>130</xdr:row>
      <xdr:rowOff>28575</xdr:rowOff>
    </xdr:from>
    <xdr:to>
      <xdr:col>1</xdr:col>
      <xdr:colOff>752475</xdr:colOff>
      <xdr:row>130</xdr:row>
      <xdr:rowOff>504825</xdr:rowOff>
    </xdr:to>
    <xdr:pic>
      <xdr:nvPicPr>
        <xdr:cNvPr id="130" name="Subgraph-recruiterguide"/>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7656075"/>
          <a:ext cx="723900" cy="476250"/>
        </a:xfrm>
        <a:prstGeom prst="rect">
          <a:avLst/>
        </a:prstGeom>
        <a:ln>
          <a:noFill/>
        </a:ln>
      </xdr:spPr>
    </xdr:pic>
    <xdr:clientData/>
  </xdr:twoCellAnchor>
  <xdr:twoCellAnchor editAs="oneCell">
    <xdr:from>
      <xdr:col>1</xdr:col>
      <xdr:colOff>28575</xdr:colOff>
      <xdr:row>131</xdr:row>
      <xdr:rowOff>28575</xdr:rowOff>
    </xdr:from>
    <xdr:to>
      <xdr:col>1</xdr:col>
      <xdr:colOff>752475</xdr:colOff>
      <xdr:row>131</xdr:row>
      <xdr:rowOff>504825</xdr:rowOff>
    </xdr:to>
    <xdr:pic>
      <xdr:nvPicPr>
        <xdr:cNvPr id="131" name="Subgraph-interservele"/>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68179950"/>
          <a:ext cx="723900" cy="476250"/>
        </a:xfrm>
        <a:prstGeom prst="rect">
          <a:avLst/>
        </a:prstGeom>
        <a:ln>
          <a:noFill/>
        </a:ln>
      </xdr:spPr>
    </xdr:pic>
    <xdr:clientData/>
  </xdr:twoCellAnchor>
  <xdr:twoCellAnchor editAs="oneCell">
    <xdr:from>
      <xdr:col>1</xdr:col>
      <xdr:colOff>28575</xdr:colOff>
      <xdr:row>132</xdr:row>
      <xdr:rowOff>28575</xdr:rowOff>
    </xdr:from>
    <xdr:to>
      <xdr:col>1</xdr:col>
      <xdr:colOff>752475</xdr:colOff>
      <xdr:row>132</xdr:row>
      <xdr:rowOff>504825</xdr:rowOff>
    </xdr:to>
    <xdr:pic>
      <xdr:nvPicPr>
        <xdr:cNvPr id="132" name="Subgraph-stagecoachne"/>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68703825"/>
          <a:ext cx="723900" cy="476250"/>
        </a:xfrm>
        <a:prstGeom prst="rect">
          <a:avLst/>
        </a:prstGeom>
        <a:ln>
          <a:noFill/>
        </a:ln>
      </xdr:spPr>
    </xdr:pic>
    <xdr:clientData/>
  </xdr:twoCellAnchor>
  <xdr:twoCellAnchor editAs="oneCell">
    <xdr:from>
      <xdr:col>1</xdr:col>
      <xdr:colOff>28575</xdr:colOff>
      <xdr:row>133</xdr:row>
      <xdr:rowOff>28575</xdr:rowOff>
    </xdr:from>
    <xdr:to>
      <xdr:col>1</xdr:col>
      <xdr:colOff>752475</xdr:colOff>
      <xdr:row>133</xdr:row>
      <xdr:rowOff>504825</xdr:rowOff>
    </xdr:to>
    <xdr:pic>
      <xdr:nvPicPr>
        <xdr:cNvPr id="133" name="Subgraph-jfrecruiting"/>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69227700"/>
          <a:ext cx="723900" cy="476250"/>
        </a:xfrm>
        <a:prstGeom prst="rect">
          <a:avLst/>
        </a:prstGeom>
        <a:ln>
          <a:noFill/>
        </a:ln>
      </xdr:spPr>
    </xdr:pic>
    <xdr:clientData/>
  </xdr:twoCellAnchor>
  <xdr:twoCellAnchor editAs="oneCell">
    <xdr:from>
      <xdr:col>1</xdr:col>
      <xdr:colOff>28575</xdr:colOff>
      <xdr:row>134</xdr:row>
      <xdr:rowOff>28575</xdr:rowOff>
    </xdr:from>
    <xdr:to>
      <xdr:col>1</xdr:col>
      <xdr:colOff>752475</xdr:colOff>
      <xdr:row>134</xdr:row>
      <xdr:rowOff>504825</xdr:rowOff>
    </xdr:to>
    <xdr:pic>
      <xdr:nvPicPr>
        <xdr:cNvPr id="134" name="Subgraph-grayconnolly"/>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69751575"/>
          <a:ext cx="723900" cy="476250"/>
        </a:xfrm>
        <a:prstGeom prst="rect">
          <a:avLst/>
        </a:prstGeom>
        <a:ln>
          <a:noFill/>
        </a:ln>
      </xdr:spPr>
    </xdr:pic>
    <xdr:clientData/>
  </xdr:twoCellAnchor>
  <xdr:twoCellAnchor editAs="oneCell">
    <xdr:from>
      <xdr:col>1</xdr:col>
      <xdr:colOff>28575</xdr:colOff>
      <xdr:row>135</xdr:row>
      <xdr:rowOff>28575</xdr:rowOff>
    </xdr:from>
    <xdr:to>
      <xdr:col>1</xdr:col>
      <xdr:colOff>752475</xdr:colOff>
      <xdr:row>135</xdr:row>
      <xdr:rowOff>504825</xdr:rowOff>
    </xdr:to>
    <xdr:pic>
      <xdr:nvPicPr>
        <xdr:cNvPr id="135" name="Subgraph-lizremizowski"/>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70275450"/>
          <a:ext cx="723900" cy="476250"/>
        </a:xfrm>
        <a:prstGeom prst="rect">
          <a:avLst/>
        </a:prstGeom>
        <a:ln>
          <a:noFill/>
        </a:ln>
      </xdr:spPr>
    </xdr:pic>
    <xdr:clientData/>
  </xdr:twoCellAnchor>
  <xdr:twoCellAnchor editAs="oneCell">
    <xdr:from>
      <xdr:col>1</xdr:col>
      <xdr:colOff>28575</xdr:colOff>
      <xdr:row>136</xdr:row>
      <xdr:rowOff>28575</xdr:rowOff>
    </xdr:from>
    <xdr:to>
      <xdr:col>1</xdr:col>
      <xdr:colOff>752475</xdr:colOff>
      <xdr:row>136</xdr:row>
      <xdr:rowOff>504825</xdr:rowOff>
    </xdr:to>
    <xdr:pic>
      <xdr:nvPicPr>
        <xdr:cNvPr id="136" name="Subgraph-sfexaminer"/>
        <xdr:cNvPicPr preferRelativeResize="1">
          <a:picLocks noChangeAspect="0"/>
        </xdr:cNvPicPr>
      </xdr:nvPicPr>
      <xdr:blipFill>
        <a:blip r:embed="rId46">
          <a:extLst>
            <a:ext uri="{28A0092B-C50C-407E-A947-70E740481C1C}">
              <a14:useLocalDpi xmlns:a14="http://schemas.microsoft.com/office/drawing/2010/main" val="0"/>
            </a:ext>
          </a:extLst>
        </a:blip>
        <a:stretch>
          <a:fillRect/>
        </a:stretch>
      </xdr:blipFill>
      <xdr:spPr>
        <a:xfrm>
          <a:off x="638175" y="70799325"/>
          <a:ext cx="723900" cy="476250"/>
        </a:xfrm>
        <a:prstGeom prst="rect">
          <a:avLst/>
        </a:prstGeom>
        <a:ln>
          <a:noFill/>
        </a:ln>
      </xdr:spPr>
    </xdr:pic>
    <xdr:clientData/>
  </xdr:twoCellAnchor>
  <xdr:twoCellAnchor editAs="oneCell">
    <xdr:from>
      <xdr:col>1</xdr:col>
      <xdr:colOff>28575</xdr:colOff>
      <xdr:row>137</xdr:row>
      <xdr:rowOff>28575</xdr:rowOff>
    </xdr:from>
    <xdr:to>
      <xdr:col>1</xdr:col>
      <xdr:colOff>752475</xdr:colOff>
      <xdr:row>137</xdr:row>
      <xdr:rowOff>504825</xdr:rowOff>
    </xdr:to>
    <xdr:pic>
      <xdr:nvPicPr>
        <xdr:cNvPr id="137" name="Subgraph-piltdownlad"/>
        <xdr:cNvPicPr preferRelativeResize="1">
          <a:picLocks noChangeAspect="0"/>
        </xdr:cNvPicPr>
      </xdr:nvPicPr>
      <xdr:blipFill>
        <a:blip r:embed="rId47">
          <a:extLst>
            <a:ext uri="{28A0092B-C50C-407E-A947-70E740481C1C}">
              <a14:useLocalDpi xmlns:a14="http://schemas.microsoft.com/office/drawing/2010/main" val="0"/>
            </a:ext>
          </a:extLst>
        </a:blip>
        <a:stretch>
          <a:fillRect/>
        </a:stretch>
      </xdr:blipFill>
      <xdr:spPr>
        <a:xfrm>
          <a:off x="638175" y="71323200"/>
          <a:ext cx="723900" cy="476250"/>
        </a:xfrm>
        <a:prstGeom prst="rect">
          <a:avLst/>
        </a:prstGeom>
        <a:ln>
          <a:noFill/>
        </a:ln>
      </xdr:spPr>
    </xdr:pic>
    <xdr:clientData/>
  </xdr:twoCellAnchor>
  <xdr:twoCellAnchor editAs="oneCell">
    <xdr:from>
      <xdr:col>1</xdr:col>
      <xdr:colOff>28575</xdr:colOff>
      <xdr:row>138</xdr:row>
      <xdr:rowOff>28575</xdr:rowOff>
    </xdr:from>
    <xdr:to>
      <xdr:col>1</xdr:col>
      <xdr:colOff>752475</xdr:colOff>
      <xdr:row>138</xdr:row>
      <xdr:rowOff>504825</xdr:rowOff>
    </xdr:to>
    <xdr:pic>
      <xdr:nvPicPr>
        <xdr:cNvPr id="138" name="Subgraph-lyoshki"/>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71847075"/>
          <a:ext cx="723900" cy="476250"/>
        </a:xfrm>
        <a:prstGeom prst="rect">
          <a:avLst/>
        </a:prstGeom>
        <a:ln>
          <a:noFill/>
        </a:ln>
      </xdr:spPr>
    </xdr:pic>
    <xdr:clientData/>
  </xdr:twoCellAnchor>
  <xdr:twoCellAnchor editAs="oneCell">
    <xdr:from>
      <xdr:col>1</xdr:col>
      <xdr:colOff>28575</xdr:colOff>
      <xdr:row>139</xdr:row>
      <xdr:rowOff>28575</xdr:rowOff>
    </xdr:from>
    <xdr:to>
      <xdr:col>1</xdr:col>
      <xdr:colOff>752475</xdr:colOff>
      <xdr:row>139</xdr:row>
      <xdr:rowOff>504825</xdr:rowOff>
    </xdr:to>
    <xdr:pic>
      <xdr:nvPicPr>
        <xdr:cNvPr id="139" name="Subgraph-c_a_lott"/>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72370950"/>
          <a:ext cx="723900" cy="476250"/>
        </a:xfrm>
        <a:prstGeom prst="rect">
          <a:avLst/>
        </a:prstGeom>
        <a:ln>
          <a:noFill/>
        </a:ln>
      </xdr:spPr>
    </xdr:pic>
    <xdr:clientData/>
  </xdr:twoCellAnchor>
  <xdr:twoCellAnchor editAs="oneCell">
    <xdr:from>
      <xdr:col>1</xdr:col>
      <xdr:colOff>28575</xdr:colOff>
      <xdr:row>140</xdr:row>
      <xdr:rowOff>28575</xdr:rowOff>
    </xdr:from>
    <xdr:to>
      <xdr:col>1</xdr:col>
      <xdr:colOff>752475</xdr:colOff>
      <xdr:row>140</xdr:row>
      <xdr:rowOff>504825</xdr:rowOff>
    </xdr:to>
    <xdr:pic>
      <xdr:nvPicPr>
        <xdr:cNvPr id="140" name="Subgraph-guidancedc"/>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72894825"/>
          <a:ext cx="723900" cy="476250"/>
        </a:xfrm>
        <a:prstGeom prst="rect">
          <a:avLst/>
        </a:prstGeom>
        <a:ln>
          <a:noFill/>
        </a:ln>
      </xdr:spPr>
    </xdr:pic>
    <xdr:clientData/>
  </xdr:twoCellAnchor>
  <xdr:twoCellAnchor editAs="oneCell">
    <xdr:from>
      <xdr:col>1</xdr:col>
      <xdr:colOff>28575</xdr:colOff>
      <xdr:row>141</xdr:row>
      <xdr:rowOff>28575</xdr:rowOff>
    </xdr:from>
    <xdr:to>
      <xdr:col>1</xdr:col>
      <xdr:colOff>752475</xdr:colOff>
      <xdr:row>141</xdr:row>
      <xdr:rowOff>504825</xdr:rowOff>
    </xdr:to>
    <xdr:pic>
      <xdr:nvPicPr>
        <xdr:cNvPr id="141" name="Subgraph-nickauston"/>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73418700"/>
          <a:ext cx="723900" cy="476250"/>
        </a:xfrm>
        <a:prstGeom prst="rect">
          <a:avLst/>
        </a:prstGeom>
        <a:ln>
          <a:noFill/>
        </a:ln>
      </xdr:spPr>
    </xdr:pic>
    <xdr:clientData/>
  </xdr:twoCellAnchor>
  <xdr:twoCellAnchor editAs="oneCell">
    <xdr:from>
      <xdr:col>1</xdr:col>
      <xdr:colOff>28575</xdr:colOff>
      <xdr:row>142</xdr:row>
      <xdr:rowOff>28575</xdr:rowOff>
    </xdr:from>
    <xdr:to>
      <xdr:col>1</xdr:col>
      <xdr:colOff>752475</xdr:colOff>
      <xdr:row>142</xdr:row>
      <xdr:rowOff>504825</xdr:rowOff>
    </xdr:to>
    <xdr:pic>
      <xdr:nvPicPr>
        <xdr:cNvPr id="142" name="Subgraph-sftaxicabs"/>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73942575"/>
          <a:ext cx="723900" cy="476250"/>
        </a:xfrm>
        <a:prstGeom prst="rect">
          <a:avLst/>
        </a:prstGeom>
        <a:ln>
          <a:noFill/>
        </a:ln>
      </xdr:spPr>
    </xdr:pic>
    <xdr:clientData/>
  </xdr:twoCellAnchor>
  <xdr:twoCellAnchor editAs="oneCell">
    <xdr:from>
      <xdr:col>1</xdr:col>
      <xdr:colOff>28575</xdr:colOff>
      <xdr:row>143</xdr:row>
      <xdr:rowOff>28575</xdr:rowOff>
    </xdr:from>
    <xdr:to>
      <xdr:col>1</xdr:col>
      <xdr:colOff>752475</xdr:colOff>
      <xdr:row>143</xdr:row>
      <xdr:rowOff>504825</xdr:rowOff>
    </xdr:to>
    <xdr:pic>
      <xdr:nvPicPr>
        <xdr:cNvPr id="143" name="Subgraph-randallreilly"/>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74466450"/>
          <a:ext cx="723900" cy="476250"/>
        </a:xfrm>
        <a:prstGeom prst="rect">
          <a:avLst/>
        </a:prstGeom>
        <a:ln>
          <a:noFill/>
        </a:ln>
      </xdr:spPr>
    </xdr:pic>
    <xdr:clientData/>
  </xdr:twoCellAnchor>
  <xdr:twoCellAnchor editAs="oneCell">
    <xdr:from>
      <xdr:col>1</xdr:col>
      <xdr:colOff>28575</xdr:colOff>
      <xdr:row>144</xdr:row>
      <xdr:rowOff>28575</xdr:rowOff>
    </xdr:from>
    <xdr:to>
      <xdr:col>1</xdr:col>
      <xdr:colOff>752475</xdr:colOff>
      <xdr:row>144</xdr:row>
      <xdr:rowOff>504825</xdr:rowOff>
    </xdr:to>
    <xdr:pic>
      <xdr:nvPicPr>
        <xdr:cNvPr id="144" name="Subgraph-torivojobs"/>
        <xdr:cNvPicPr preferRelativeResize="1">
          <a:picLocks noChangeAspect="0"/>
        </xdr:cNvPicPr>
      </xdr:nvPicPr>
      <xdr:blipFill>
        <a:blip r:embed="rId48">
          <a:extLst>
            <a:ext uri="{28A0092B-C50C-407E-A947-70E740481C1C}">
              <a14:useLocalDpi xmlns:a14="http://schemas.microsoft.com/office/drawing/2010/main" val="0"/>
            </a:ext>
          </a:extLst>
        </a:blip>
        <a:stretch>
          <a:fillRect/>
        </a:stretch>
      </xdr:blipFill>
      <xdr:spPr>
        <a:xfrm>
          <a:off x="638175" y="74990325"/>
          <a:ext cx="723900" cy="476250"/>
        </a:xfrm>
        <a:prstGeom prst="rect">
          <a:avLst/>
        </a:prstGeom>
        <a:ln>
          <a:noFill/>
        </a:ln>
      </xdr:spPr>
    </xdr:pic>
    <xdr:clientData/>
  </xdr:twoCellAnchor>
  <xdr:twoCellAnchor editAs="oneCell">
    <xdr:from>
      <xdr:col>1</xdr:col>
      <xdr:colOff>28575</xdr:colOff>
      <xdr:row>145</xdr:row>
      <xdr:rowOff>28575</xdr:rowOff>
    </xdr:from>
    <xdr:to>
      <xdr:col>1</xdr:col>
      <xdr:colOff>752475</xdr:colOff>
      <xdr:row>145</xdr:row>
      <xdr:rowOff>504825</xdr:rowOff>
    </xdr:to>
    <xdr:pic>
      <xdr:nvPicPr>
        <xdr:cNvPr id="145" name="Subgraph-cdltruckjobs"/>
        <xdr:cNvPicPr preferRelativeResize="1">
          <a:picLocks noChangeAspect="0"/>
        </xdr:cNvPicPr>
      </xdr:nvPicPr>
      <xdr:blipFill>
        <a:blip r:embed="rId49">
          <a:extLst>
            <a:ext uri="{28A0092B-C50C-407E-A947-70E740481C1C}">
              <a14:useLocalDpi xmlns:a14="http://schemas.microsoft.com/office/drawing/2010/main" val="0"/>
            </a:ext>
          </a:extLst>
        </a:blip>
        <a:stretch>
          <a:fillRect/>
        </a:stretch>
      </xdr:blipFill>
      <xdr:spPr>
        <a:xfrm>
          <a:off x="638175" y="75514200"/>
          <a:ext cx="723900" cy="476250"/>
        </a:xfrm>
        <a:prstGeom prst="rect">
          <a:avLst/>
        </a:prstGeom>
        <a:ln>
          <a:noFill/>
        </a:ln>
      </xdr:spPr>
    </xdr:pic>
    <xdr:clientData/>
  </xdr:twoCellAnchor>
  <xdr:twoCellAnchor editAs="oneCell">
    <xdr:from>
      <xdr:col>1</xdr:col>
      <xdr:colOff>28575</xdr:colOff>
      <xdr:row>146</xdr:row>
      <xdr:rowOff>28575</xdr:rowOff>
    </xdr:from>
    <xdr:to>
      <xdr:col>1</xdr:col>
      <xdr:colOff>752475</xdr:colOff>
      <xdr:row>146</xdr:row>
      <xdr:rowOff>504825</xdr:rowOff>
    </xdr:to>
    <xdr:pic>
      <xdr:nvPicPr>
        <xdr:cNvPr id="146" name="Subgraph-ridesafeworld"/>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76038075"/>
          <a:ext cx="723900" cy="476250"/>
        </a:xfrm>
        <a:prstGeom prst="rect">
          <a:avLst/>
        </a:prstGeom>
        <a:ln>
          <a:noFill/>
        </a:ln>
      </xdr:spPr>
    </xdr:pic>
    <xdr:clientData/>
  </xdr:twoCellAnchor>
  <xdr:twoCellAnchor editAs="oneCell">
    <xdr:from>
      <xdr:col>1</xdr:col>
      <xdr:colOff>28575</xdr:colOff>
      <xdr:row>147</xdr:row>
      <xdr:rowOff>28575</xdr:rowOff>
    </xdr:from>
    <xdr:to>
      <xdr:col>1</xdr:col>
      <xdr:colOff>752475</xdr:colOff>
      <xdr:row>147</xdr:row>
      <xdr:rowOff>504825</xdr:rowOff>
    </xdr:to>
    <xdr:pic>
      <xdr:nvPicPr>
        <xdr:cNvPr id="147" name="Subgraph-jobs_humberside"/>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76561950"/>
          <a:ext cx="723900" cy="476250"/>
        </a:xfrm>
        <a:prstGeom prst="rect">
          <a:avLst/>
        </a:prstGeom>
        <a:ln>
          <a:noFill/>
        </a:ln>
      </xdr:spPr>
    </xdr:pic>
    <xdr:clientData/>
  </xdr:twoCellAnchor>
  <xdr:twoCellAnchor editAs="oneCell">
    <xdr:from>
      <xdr:col>1</xdr:col>
      <xdr:colOff>28575</xdr:colOff>
      <xdr:row>148</xdr:row>
      <xdr:rowOff>28575</xdr:rowOff>
    </xdr:from>
    <xdr:to>
      <xdr:col>1</xdr:col>
      <xdr:colOff>752475</xdr:colOff>
      <xdr:row>148</xdr:row>
      <xdr:rowOff>504825</xdr:rowOff>
    </xdr:to>
    <xdr:pic>
      <xdr:nvPicPr>
        <xdr:cNvPr id="148" name="Subgraph-brightonjobsnet"/>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77085825"/>
          <a:ext cx="723900" cy="476250"/>
        </a:xfrm>
        <a:prstGeom prst="rect">
          <a:avLst/>
        </a:prstGeom>
        <a:ln>
          <a:noFill/>
        </a:ln>
      </xdr:spPr>
    </xdr:pic>
    <xdr:clientData/>
  </xdr:twoCellAnchor>
  <xdr:twoCellAnchor editAs="oneCell">
    <xdr:from>
      <xdr:col>1</xdr:col>
      <xdr:colOff>28575</xdr:colOff>
      <xdr:row>149</xdr:row>
      <xdr:rowOff>28575</xdr:rowOff>
    </xdr:from>
    <xdr:to>
      <xdr:col>1</xdr:col>
      <xdr:colOff>752475</xdr:colOff>
      <xdr:row>149</xdr:row>
      <xdr:rowOff>504825</xdr:rowOff>
    </xdr:to>
    <xdr:pic>
      <xdr:nvPicPr>
        <xdr:cNvPr id="149" name="Subgraph-recruiter_guide"/>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638175" y="77609700"/>
          <a:ext cx="723900" cy="476250"/>
        </a:xfrm>
        <a:prstGeom prst="rect">
          <a:avLst/>
        </a:prstGeom>
        <a:ln>
          <a:noFill/>
        </a:ln>
      </xdr:spPr>
    </xdr:pic>
    <xdr:clientData/>
  </xdr:twoCellAnchor>
  <xdr:twoCellAnchor editAs="oneCell">
    <xdr:from>
      <xdr:col>1</xdr:col>
      <xdr:colOff>28575</xdr:colOff>
      <xdr:row>150</xdr:row>
      <xdr:rowOff>28575</xdr:rowOff>
    </xdr:from>
    <xdr:to>
      <xdr:col>1</xdr:col>
      <xdr:colOff>752475</xdr:colOff>
      <xdr:row>150</xdr:row>
      <xdr:rowOff>504825</xdr:rowOff>
    </xdr:to>
    <xdr:pic>
      <xdr:nvPicPr>
        <xdr:cNvPr id="150" name="Subgraph-liverpooljobsuk"/>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78133575"/>
          <a:ext cx="723900" cy="476250"/>
        </a:xfrm>
        <a:prstGeom prst="rect">
          <a:avLst/>
        </a:prstGeom>
        <a:ln>
          <a:noFill/>
        </a:ln>
      </xdr:spPr>
    </xdr:pic>
    <xdr:clientData/>
  </xdr:twoCellAnchor>
  <xdr:twoCellAnchor editAs="oneCell">
    <xdr:from>
      <xdr:col>1</xdr:col>
      <xdr:colOff>28575</xdr:colOff>
      <xdr:row>151</xdr:row>
      <xdr:rowOff>28575</xdr:rowOff>
    </xdr:from>
    <xdr:to>
      <xdr:col>1</xdr:col>
      <xdr:colOff>752475</xdr:colOff>
      <xdr:row>151</xdr:row>
      <xdr:rowOff>504825</xdr:rowOff>
    </xdr:to>
    <xdr:pic>
      <xdr:nvPicPr>
        <xdr:cNvPr id="151" name="Subgraph-eugenejobs2"/>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78657450"/>
          <a:ext cx="723900" cy="476250"/>
        </a:xfrm>
        <a:prstGeom prst="rect">
          <a:avLst/>
        </a:prstGeom>
        <a:ln>
          <a:noFill/>
        </a:ln>
      </xdr:spPr>
    </xdr:pic>
    <xdr:clientData/>
  </xdr:twoCellAnchor>
  <xdr:twoCellAnchor editAs="oneCell">
    <xdr:from>
      <xdr:col>1</xdr:col>
      <xdr:colOff>28575</xdr:colOff>
      <xdr:row>152</xdr:row>
      <xdr:rowOff>28575</xdr:rowOff>
    </xdr:from>
    <xdr:to>
      <xdr:col>1</xdr:col>
      <xdr:colOff>752475</xdr:colOff>
      <xdr:row>152</xdr:row>
      <xdr:rowOff>504825</xdr:rowOff>
    </xdr:to>
    <xdr:pic>
      <xdr:nvPicPr>
        <xdr:cNvPr id="152" name="Subgraph-jcpinwestyorks"/>
        <xdr:cNvPicPr preferRelativeResize="1">
          <a:picLocks noChangeAspect="0"/>
        </xdr:cNvPicPr>
      </xdr:nvPicPr>
      <xdr:blipFill>
        <a:blip r:embed="rId50">
          <a:extLst>
            <a:ext uri="{28A0092B-C50C-407E-A947-70E740481C1C}">
              <a14:useLocalDpi xmlns:a14="http://schemas.microsoft.com/office/drawing/2010/main" val="0"/>
            </a:ext>
          </a:extLst>
        </a:blip>
        <a:stretch>
          <a:fillRect/>
        </a:stretch>
      </xdr:blipFill>
      <xdr:spPr>
        <a:xfrm>
          <a:off x="638175" y="79181325"/>
          <a:ext cx="723900" cy="476250"/>
        </a:xfrm>
        <a:prstGeom prst="rect">
          <a:avLst/>
        </a:prstGeom>
        <a:ln>
          <a:noFill/>
        </a:ln>
      </xdr:spPr>
    </xdr:pic>
    <xdr:clientData/>
  </xdr:twoCellAnchor>
  <xdr:twoCellAnchor editAs="oneCell">
    <xdr:from>
      <xdr:col>1</xdr:col>
      <xdr:colOff>28575</xdr:colOff>
      <xdr:row>153</xdr:row>
      <xdr:rowOff>28575</xdr:rowOff>
    </xdr:from>
    <xdr:to>
      <xdr:col>1</xdr:col>
      <xdr:colOff>752475</xdr:colOff>
      <xdr:row>153</xdr:row>
      <xdr:rowOff>504825</xdr:rowOff>
    </xdr:to>
    <xdr:pic>
      <xdr:nvPicPr>
        <xdr:cNvPr id="153" name="Subgraph-wildechildbeer"/>
        <xdr:cNvPicPr preferRelativeResize="1">
          <a:picLocks noChangeAspect="0"/>
        </xdr:cNvPicPr>
      </xdr:nvPicPr>
      <xdr:blipFill>
        <a:blip r:embed="rId51">
          <a:extLst>
            <a:ext uri="{28A0092B-C50C-407E-A947-70E740481C1C}">
              <a14:useLocalDpi xmlns:a14="http://schemas.microsoft.com/office/drawing/2010/main" val="0"/>
            </a:ext>
          </a:extLst>
        </a:blip>
        <a:stretch>
          <a:fillRect/>
        </a:stretch>
      </xdr:blipFill>
      <xdr:spPr>
        <a:xfrm>
          <a:off x="638175" y="79705200"/>
          <a:ext cx="723900" cy="476250"/>
        </a:xfrm>
        <a:prstGeom prst="rect">
          <a:avLst/>
        </a:prstGeom>
        <a:ln>
          <a:noFill/>
        </a:ln>
      </xdr:spPr>
    </xdr:pic>
    <xdr:clientData/>
  </xdr:twoCellAnchor>
  <xdr:twoCellAnchor editAs="oneCell">
    <xdr:from>
      <xdr:col>1</xdr:col>
      <xdr:colOff>28575</xdr:colOff>
      <xdr:row>154</xdr:row>
      <xdr:rowOff>28575</xdr:rowOff>
    </xdr:from>
    <xdr:to>
      <xdr:col>1</xdr:col>
      <xdr:colOff>752475</xdr:colOff>
      <xdr:row>154</xdr:row>
      <xdr:rowOff>504825</xdr:rowOff>
    </xdr:to>
    <xdr:pic>
      <xdr:nvPicPr>
        <xdr:cNvPr id="154" name="Subgraph-lufcbeerlover"/>
        <xdr:cNvPicPr preferRelativeResize="1">
          <a:picLocks noChangeAspect="0"/>
        </xdr:cNvPicPr>
      </xdr:nvPicPr>
      <xdr:blipFill>
        <a:blip r:embed="rId52">
          <a:extLst>
            <a:ext uri="{28A0092B-C50C-407E-A947-70E740481C1C}">
              <a14:useLocalDpi xmlns:a14="http://schemas.microsoft.com/office/drawing/2010/main" val="0"/>
            </a:ext>
          </a:extLst>
        </a:blip>
        <a:stretch>
          <a:fillRect/>
        </a:stretch>
      </xdr:blipFill>
      <xdr:spPr>
        <a:xfrm>
          <a:off x="638175" y="80229075"/>
          <a:ext cx="723900" cy="476250"/>
        </a:xfrm>
        <a:prstGeom prst="rect">
          <a:avLst/>
        </a:prstGeom>
        <a:ln>
          <a:noFill/>
        </a:ln>
      </xdr:spPr>
    </xdr:pic>
    <xdr:clientData/>
  </xdr:twoCellAnchor>
  <xdr:twoCellAnchor editAs="oneCell">
    <xdr:from>
      <xdr:col>1</xdr:col>
      <xdr:colOff>28575</xdr:colOff>
      <xdr:row>155</xdr:row>
      <xdr:rowOff>28575</xdr:rowOff>
    </xdr:from>
    <xdr:to>
      <xdr:col>1</xdr:col>
      <xdr:colOff>752475</xdr:colOff>
      <xdr:row>155</xdr:row>
      <xdr:rowOff>504825</xdr:rowOff>
    </xdr:to>
    <xdr:pic>
      <xdr:nvPicPr>
        <xdr:cNvPr id="155" name="Subgraph-rocwnyjobs"/>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80752950"/>
          <a:ext cx="723900" cy="476250"/>
        </a:xfrm>
        <a:prstGeom prst="rect">
          <a:avLst/>
        </a:prstGeom>
        <a:ln>
          <a:noFill/>
        </a:ln>
      </xdr:spPr>
    </xdr:pic>
    <xdr:clientData/>
  </xdr:twoCellAnchor>
  <xdr:twoCellAnchor editAs="oneCell">
    <xdr:from>
      <xdr:col>1</xdr:col>
      <xdr:colOff>28575</xdr:colOff>
      <xdr:row>156</xdr:row>
      <xdr:rowOff>28575</xdr:rowOff>
    </xdr:from>
    <xdr:to>
      <xdr:col>1</xdr:col>
      <xdr:colOff>752475</xdr:colOff>
      <xdr:row>156</xdr:row>
      <xdr:rowOff>504825</xdr:rowOff>
    </xdr:to>
    <xdr:pic>
      <xdr:nvPicPr>
        <xdr:cNvPr id="156" name="Subgraph-b2sroc"/>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81276825"/>
          <a:ext cx="723900" cy="476250"/>
        </a:xfrm>
        <a:prstGeom prst="rect">
          <a:avLst/>
        </a:prstGeom>
        <a:ln>
          <a:noFill/>
        </a:ln>
      </xdr:spPr>
    </xdr:pic>
    <xdr:clientData/>
  </xdr:twoCellAnchor>
  <xdr:twoCellAnchor editAs="oneCell">
    <xdr:from>
      <xdr:col>1</xdr:col>
      <xdr:colOff>28575</xdr:colOff>
      <xdr:row>157</xdr:row>
      <xdr:rowOff>28575</xdr:rowOff>
    </xdr:from>
    <xdr:to>
      <xdr:col>1</xdr:col>
      <xdr:colOff>752475</xdr:colOff>
      <xdr:row>157</xdr:row>
      <xdr:rowOff>504825</xdr:rowOff>
    </xdr:to>
    <xdr:pic>
      <xdr:nvPicPr>
        <xdr:cNvPr id="157" name="Subgraph-soguayodeji"/>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81800700"/>
          <a:ext cx="723900" cy="476250"/>
        </a:xfrm>
        <a:prstGeom prst="rect">
          <a:avLst/>
        </a:prstGeom>
        <a:ln>
          <a:noFill/>
        </a:ln>
      </xdr:spPr>
    </xdr:pic>
    <xdr:clientData/>
  </xdr:twoCellAnchor>
  <xdr:twoCellAnchor editAs="oneCell">
    <xdr:from>
      <xdr:col>1</xdr:col>
      <xdr:colOff>28575</xdr:colOff>
      <xdr:row>158</xdr:row>
      <xdr:rowOff>28575</xdr:rowOff>
    </xdr:from>
    <xdr:to>
      <xdr:col>1</xdr:col>
      <xdr:colOff>752475</xdr:colOff>
      <xdr:row>158</xdr:row>
      <xdr:rowOff>504825</xdr:rowOff>
    </xdr:to>
    <xdr:pic>
      <xdr:nvPicPr>
        <xdr:cNvPr id="158" name="Subgraph-magodolagos"/>
        <xdr:cNvPicPr preferRelativeResize="1">
          <a:picLocks noChangeAspect="0"/>
        </xdr:cNvPicPr>
      </xdr:nvPicPr>
      <xdr:blipFill>
        <a:blip r:embed="rId53">
          <a:extLst>
            <a:ext uri="{28A0092B-C50C-407E-A947-70E740481C1C}">
              <a14:useLocalDpi xmlns:a14="http://schemas.microsoft.com/office/drawing/2010/main" val="0"/>
            </a:ext>
          </a:extLst>
        </a:blip>
        <a:stretch>
          <a:fillRect/>
        </a:stretch>
      </xdr:blipFill>
      <xdr:spPr>
        <a:xfrm>
          <a:off x="638175" y="82324575"/>
          <a:ext cx="723900" cy="476250"/>
        </a:xfrm>
        <a:prstGeom prst="rect">
          <a:avLst/>
        </a:prstGeom>
        <a:ln>
          <a:noFill/>
        </a:ln>
      </xdr:spPr>
    </xdr:pic>
    <xdr:clientData/>
  </xdr:twoCellAnchor>
  <xdr:twoCellAnchor editAs="oneCell">
    <xdr:from>
      <xdr:col>1</xdr:col>
      <xdr:colOff>28575</xdr:colOff>
      <xdr:row>159</xdr:row>
      <xdr:rowOff>28575</xdr:rowOff>
    </xdr:from>
    <xdr:to>
      <xdr:col>1</xdr:col>
      <xdr:colOff>752475</xdr:colOff>
      <xdr:row>159</xdr:row>
      <xdr:rowOff>504825</xdr:rowOff>
    </xdr:to>
    <xdr:pic>
      <xdr:nvPicPr>
        <xdr:cNvPr id="159" name="Subgraph-trolls_queen"/>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82848450"/>
          <a:ext cx="723900" cy="476250"/>
        </a:xfrm>
        <a:prstGeom prst="rect">
          <a:avLst/>
        </a:prstGeom>
        <a:ln>
          <a:noFill/>
        </a:ln>
      </xdr:spPr>
    </xdr:pic>
    <xdr:clientData/>
  </xdr:twoCellAnchor>
  <xdr:twoCellAnchor editAs="oneCell">
    <xdr:from>
      <xdr:col>1</xdr:col>
      <xdr:colOff>28575</xdr:colOff>
      <xdr:row>160</xdr:row>
      <xdr:rowOff>28575</xdr:rowOff>
    </xdr:from>
    <xdr:to>
      <xdr:col>1</xdr:col>
      <xdr:colOff>752475</xdr:colOff>
      <xdr:row>160</xdr:row>
      <xdr:rowOff>504825</xdr:rowOff>
    </xdr:to>
    <xdr:pic>
      <xdr:nvPicPr>
        <xdr:cNvPr id="160" name="Subgraph-pakirk53"/>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83372325"/>
          <a:ext cx="723900" cy="476250"/>
        </a:xfrm>
        <a:prstGeom prst="rect">
          <a:avLst/>
        </a:prstGeom>
        <a:ln>
          <a:noFill/>
        </a:ln>
      </xdr:spPr>
    </xdr:pic>
    <xdr:clientData/>
  </xdr:twoCellAnchor>
  <xdr:twoCellAnchor editAs="oneCell">
    <xdr:from>
      <xdr:col>1</xdr:col>
      <xdr:colOff>28575</xdr:colOff>
      <xdr:row>161</xdr:row>
      <xdr:rowOff>28575</xdr:rowOff>
    </xdr:from>
    <xdr:to>
      <xdr:col>1</xdr:col>
      <xdr:colOff>752475</xdr:colOff>
      <xdr:row>161</xdr:row>
      <xdr:rowOff>504825</xdr:rowOff>
    </xdr:to>
    <xdr:pic>
      <xdr:nvPicPr>
        <xdr:cNvPr id="161" name="Subgraph-andrewrsorkin"/>
        <xdr:cNvPicPr preferRelativeResize="1">
          <a:picLocks noChangeAspect="0"/>
        </xdr:cNvPicPr>
      </xdr:nvPicPr>
      <xdr:blipFill>
        <a:blip r:embed="rId54">
          <a:extLst>
            <a:ext uri="{28A0092B-C50C-407E-A947-70E740481C1C}">
              <a14:useLocalDpi xmlns:a14="http://schemas.microsoft.com/office/drawing/2010/main" val="0"/>
            </a:ext>
          </a:extLst>
        </a:blip>
        <a:stretch>
          <a:fillRect/>
        </a:stretch>
      </xdr:blipFill>
      <xdr:spPr>
        <a:xfrm>
          <a:off x="638175" y="83896200"/>
          <a:ext cx="723900" cy="476250"/>
        </a:xfrm>
        <a:prstGeom prst="rect">
          <a:avLst/>
        </a:prstGeom>
        <a:ln>
          <a:noFill/>
        </a:ln>
      </xdr:spPr>
    </xdr:pic>
    <xdr:clientData/>
  </xdr:twoCellAnchor>
  <xdr:twoCellAnchor editAs="oneCell">
    <xdr:from>
      <xdr:col>1</xdr:col>
      <xdr:colOff>28575</xdr:colOff>
      <xdr:row>162</xdr:row>
      <xdr:rowOff>28575</xdr:rowOff>
    </xdr:from>
    <xdr:to>
      <xdr:col>1</xdr:col>
      <xdr:colOff>752475</xdr:colOff>
      <xdr:row>162</xdr:row>
      <xdr:rowOff>504825</xdr:rowOff>
    </xdr:to>
    <xdr:pic>
      <xdr:nvPicPr>
        <xdr:cNvPr id="162" name="Subgraph-southenddh"/>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84420075"/>
          <a:ext cx="723900" cy="476250"/>
        </a:xfrm>
        <a:prstGeom prst="rect">
          <a:avLst/>
        </a:prstGeom>
        <a:ln>
          <a:noFill/>
        </a:ln>
      </xdr:spPr>
    </xdr:pic>
    <xdr:clientData/>
  </xdr:twoCellAnchor>
  <xdr:twoCellAnchor editAs="oneCell">
    <xdr:from>
      <xdr:col>1</xdr:col>
      <xdr:colOff>28575</xdr:colOff>
      <xdr:row>163</xdr:row>
      <xdr:rowOff>28575</xdr:rowOff>
    </xdr:from>
    <xdr:to>
      <xdr:col>1</xdr:col>
      <xdr:colOff>752475</xdr:colOff>
      <xdr:row>163</xdr:row>
      <xdr:rowOff>504825</xdr:rowOff>
    </xdr:to>
    <xdr:pic>
      <xdr:nvPicPr>
        <xdr:cNvPr id="163" name="Subgraph-nhsmedwayccg"/>
        <xdr:cNvPicPr preferRelativeResize="1">
          <a:picLocks noChangeAspect="0"/>
        </xdr:cNvPicPr>
      </xdr:nvPicPr>
      <xdr:blipFill>
        <a:blip r:embed="rId55">
          <a:extLst>
            <a:ext uri="{28A0092B-C50C-407E-A947-70E740481C1C}">
              <a14:useLocalDpi xmlns:a14="http://schemas.microsoft.com/office/drawing/2010/main" val="0"/>
            </a:ext>
          </a:extLst>
        </a:blip>
        <a:stretch>
          <a:fillRect/>
        </a:stretch>
      </xdr:blipFill>
      <xdr:spPr>
        <a:xfrm>
          <a:off x="638175" y="84943950"/>
          <a:ext cx="723900" cy="476250"/>
        </a:xfrm>
        <a:prstGeom prst="rect">
          <a:avLst/>
        </a:prstGeom>
        <a:ln>
          <a:noFill/>
        </a:ln>
      </xdr:spPr>
    </xdr:pic>
    <xdr:clientData/>
  </xdr:twoCellAnchor>
  <xdr:twoCellAnchor editAs="oneCell">
    <xdr:from>
      <xdr:col>1</xdr:col>
      <xdr:colOff>28575</xdr:colOff>
      <xdr:row>164</xdr:row>
      <xdr:rowOff>28575</xdr:rowOff>
    </xdr:from>
    <xdr:to>
      <xdr:col>1</xdr:col>
      <xdr:colOff>752475</xdr:colOff>
      <xdr:row>164</xdr:row>
      <xdr:rowOff>504825</xdr:rowOff>
    </xdr:to>
    <xdr:pic>
      <xdr:nvPicPr>
        <xdr:cNvPr id="164" name="Subgraph-ageukmedway"/>
        <xdr:cNvPicPr preferRelativeResize="1">
          <a:picLocks noChangeAspect="0"/>
        </xdr:cNvPicPr>
      </xdr:nvPicPr>
      <xdr:blipFill>
        <a:blip r:embed="rId56">
          <a:extLst>
            <a:ext uri="{28A0092B-C50C-407E-A947-70E740481C1C}">
              <a14:useLocalDpi xmlns:a14="http://schemas.microsoft.com/office/drawing/2010/main" val="0"/>
            </a:ext>
          </a:extLst>
        </a:blip>
        <a:stretch>
          <a:fillRect/>
        </a:stretch>
      </xdr:blipFill>
      <xdr:spPr>
        <a:xfrm>
          <a:off x="638175" y="85467825"/>
          <a:ext cx="723900" cy="476250"/>
        </a:xfrm>
        <a:prstGeom prst="rect">
          <a:avLst/>
        </a:prstGeom>
        <a:ln>
          <a:noFill/>
        </a:ln>
      </xdr:spPr>
    </xdr:pic>
    <xdr:clientData/>
  </xdr:twoCellAnchor>
  <xdr:twoCellAnchor editAs="oneCell">
    <xdr:from>
      <xdr:col>1</xdr:col>
      <xdr:colOff>28575</xdr:colOff>
      <xdr:row>165</xdr:row>
      <xdr:rowOff>28575</xdr:rowOff>
    </xdr:from>
    <xdr:to>
      <xdr:col>1</xdr:col>
      <xdr:colOff>752475</xdr:colOff>
      <xdr:row>165</xdr:row>
      <xdr:rowOff>504825</xdr:rowOff>
    </xdr:to>
    <xdr:pic>
      <xdr:nvPicPr>
        <xdr:cNvPr id="165" name="Subgraph-emmacharlottel"/>
        <xdr:cNvPicPr preferRelativeResize="1">
          <a:picLocks noChangeAspect="0"/>
        </xdr:cNvPicPr>
      </xdr:nvPicPr>
      <xdr:blipFill>
        <a:blip r:embed="rId57">
          <a:extLst>
            <a:ext uri="{28A0092B-C50C-407E-A947-70E740481C1C}">
              <a14:useLocalDpi xmlns:a14="http://schemas.microsoft.com/office/drawing/2010/main" val="0"/>
            </a:ext>
          </a:extLst>
        </a:blip>
        <a:stretch>
          <a:fillRect/>
        </a:stretch>
      </xdr:blipFill>
      <xdr:spPr>
        <a:xfrm>
          <a:off x="638175" y="85991700"/>
          <a:ext cx="723900" cy="476250"/>
        </a:xfrm>
        <a:prstGeom prst="rect">
          <a:avLst/>
        </a:prstGeom>
        <a:ln>
          <a:noFill/>
        </a:ln>
      </xdr:spPr>
    </xdr:pic>
    <xdr:clientData/>
  </xdr:twoCellAnchor>
  <xdr:twoCellAnchor editAs="oneCell">
    <xdr:from>
      <xdr:col>1</xdr:col>
      <xdr:colOff>28575</xdr:colOff>
      <xdr:row>166</xdr:row>
      <xdr:rowOff>28575</xdr:rowOff>
    </xdr:from>
    <xdr:to>
      <xdr:col>1</xdr:col>
      <xdr:colOff>752475</xdr:colOff>
      <xdr:row>166</xdr:row>
      <xdr:rowOff>504825</xdr:rowOff>
    </xdr:to>
    <xdr:pic>
      <xdr:nvPicPr>
        <xdr:cNvPr id="166" name="Subgraph-connectsnthlan"/>
        <xdr:cNvPicPr preferRelativeResize="1">
          <a:picLocks noChangeAspect="0"/>
        </xdr:cNvPicPr>
      </xdr:nvPicPr>
      <xdr:blipFill>
        <a:blip r:embed="rId54">
          <a:extLst>
            <a:ext uri="{28A0092B-C50C-407E-A947-70E740481C1C}">
              <a14:useLocalDpi xmlns:a14="http://schemas.microsoft.com/office/drawing/2010/main" val="0"/>
            </a:ext>
          </a:extLst>
        </a:blip>
        <a:stretch>
          <a:fillRect/>
        </a:stretch>
      </xdr:blipFill>
      <xdr:spPr>
        <a:xfrm>
          <a:off x="638175" y="86515575"/>
          <a:ext cx="723900" cy="476250"/>
        </a:xfrm>
        <a:prstGeom prst="rect">
          <a:avLst/>
        </a:prstGeom>
        <a:ln>
          <a:noFill/>
        </a:ln>
      </xdr:spPr>
    </xdr:pic>
    <xdr:clientData/>
  </xdr:twoCellAnchor>
  <xdr:twoCellAnchor editAs="oneCell">
    <xdr:from>
      <xdr:col>1</xdr:col>
      <xdr:colOff>28575</xdr:colOff>
      <xdr:row>167</xdr:row>
      <xdr:rowOff>28575</xdr:rowOff>
    </xdr:from>
    <xdr:to>
      <xdr:col>1</xdr:col>
      <xdr:colOff>752475</xdr:colOff>
      <xdr:row>167</xdr:row>
      <xdr:rowOff>504825</xdr:rowOff>
    </xdr:to>
    <xdr:pic>
      <xdr:nvPicPr>
        <xdr:cNvPr id="167" name="Subgraph-welling_jobs"/>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638175" y="87039450"/>
          <a:ext cx="723900" cy="476250"/>
        </a:xfrm>
        <a:prstGeom prst="rect">
          <a:avLst/>
        </a:prstGeom>
        <a:ln>
          <a:noFill/>
        </a:ln>
      </xdr:spPr>
    </xdr:pic>
    <xdr:clientData/>
  </xdr:twoCellAnchor>
  <xdr:twoCellAnchor editAs="oneCell">
    <xdr:from>
      <xdr:col>1</xdr:col>
      <xdr:colOff>28575</xdr:colOff>
      <xdr:row>168</xdr:row>
      <xdr:rowOff>28575</xdr:rowOff>
    </xdr:from>
    <xdr:to>
      <xdr:col>1</xdr:col>
      <xdr:colOff>752475</xdr:colOff>
      <xdr:row>168</xdr:row>
      <xdr:rowOff>504825</xdr:rowOff>
    </xdr:to>
    <xdr:pic>
      <xdr:nvPicPr>
        <xdr:cNvPr id="168" name="Subgraph-ukjobsalert"/>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87563325"/>
          <a:ext cx="723900" cy="476250"/>
        </a:xfrm>
        <a:prstGeom prst="rect">
          <a:avLst/>
        </a:prstGeom>
        <a:ln>
          <a:noFill/>
        </a:ln>
      </xdr:spPr>
    </xdr:pic>
    <xdr:clientData/>
  </xdr:twoCellAnchor>
  <xdr:twoCellAnchor editAs="oneCell">
    <xdr:from>
      <xdr:col>1</xdr:col>
      <xdr:colOff>28575</xdr:colOff>
      <xdr:row>169</xdr:row>
      <xdr:rowOff>28575</xdr:rowOff>
    </xdr:from>
    <xdr:to>
      <xdr:col>1</xdr:col>
      <xdr:colOff>752475</xdr:colOff>
      <xdr:row>169</xdr:row>
      <xdr:rowOff>504825</xdr:rowOff>
    </xdr:to>
    <xdr:pic>
      <xdr:nvPicPr>
        <xdr:cNvPr id="169" name="Subgraph-trsontw"/>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88087200"/>
          <a:ext cx="723900" cy="476250"/>
        </a:xfrm>
        <a:prstGeom prst="rect">
          <a:avLst/>
        </a:prstGeom>
        <a:ln>
          <a:noFill/>
        </a:ln>
      </xdr:spPr>
    </xdr:pic>
    <xdr:clientData/>
  </xdr:twoCellAnchor>
  <xdr:twoCellAnchor editAs="oneCell">
    <xdr:from>
      <xdr:col>1</xdr:col>
      <xdr:colOff>28575</xdr:colOff>
      <xdr:row>170</xdr:row>
      <xdr:rowOff>28575</xdr:rowOff>
    </xdr:from>
    <xdr:to>
      <xdr:col>1</xdr:col>
      <xdr:colOff>752475</xdr:colOff>
      <xdr:row>170</xdr:row>
      <xdr:rowOff>504825</xdr:rowOff>
    </xdr:to>
    <xdr:pic>
      <xdr:nvPicPr>
        <xdr:cNvPr id="170" name="Subgraph-truckyeahbltc"/>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88611075"/>
          <a:ext cx="723900" cy="476250"/>
        </a:xfrm>
        <a:prstGeom prst="rect">
          <a:avLst/>
        </a:prstGeom>
        <a:ln>
          <a:noFill/>
        </a:ln>
      </xdr:spPr>
    </xdr:pic>
    <xdr:clientData/>
  </xdr:twoCellAnchor>
  <xdr:twoCellAnchor editAs="oneCell">
    <xdr:from>
      <xdr:col>1</xdr:col>
      <xdr:colOff>28575</xdr:colOff>
      <xdr:row>171</xdr:row>
      <xdr:rowOff>28575</xdr:rowOff>
    </xdr:from>
    <xdr:to>
      <xdr:col>1</xdr:col>
      <xdr:colOff>752475</xdr:colOff>
      <xdr:row>171</xdr:row>
      <xdr:rowOff>504825</xdr:rowOff>
    </xdr:to>
    <xdr:pic>
      <xdr:nvPicPr>
        <xdr:cNvPr id="171" name="Subgraph-michaelkitces"/>
        <xdr:cNvPicPr preferRelativeResize="1">
          <a:picLocks noChangeAspect="0"/>
        </xdr:cNvPicPr>
      </xdr:nvPicPr>
      <xdr:blipFill>
        <a:blip r:embed="rId58">
          <a:extLst>
            <a:ext uri="{28A0092B-C50C-407E-A947-70E740481C1C}">
              <a14:useLocalDpi xmlns:a14="http://schemas.microsoft.com/office/drawing/2010/main" val="0"/>
            </a:ext>
          </a:extLst>
        </a:blip>
        <a:stretch>
          <a:fillRect/>
        </a:stretch>
      </xdr:blipFill>
      <xdr:spPr>
        <a:xfrm>
          <a:off x="638175" y="89134950"/>
          <a:ext cx="723900" cy="476250"/>
        </a:xfrm>
        <a:prstGeom prst="rect">
          <a:avLst/>
        </a:prstGeom>
        <a:ln>
          <a:noFill/>
        </a:ln>
      </xdr:spPr>
    </xdr:pic>
    <xdr:clientData/>
  </xdr:twoCellAnchor>
  <xdr:twoCellAnchor editAs="oneCell">
    <xdr:from>
      <xdr:col>1</xdr:col>
      <xdr:colOff>28575</xdr:colOff>
      <xdr:row>172</xdr:row>
      <xdr:rowOff>28575</xdr:rowOff>
    </xdr:from>
    <xdr:to>
      <xdr:col>1</xdr:col>
      <xdr:colOff>752475</xdr:colOff>
      <xdr:row>172</xdr:row>
      <xdr:rowOff>504825</xdr:rowOff>
    </xdr:to>
    <xdr:pic>
      <xdr:nvPicPr>
        <xdr:cNvPr id="172" name="Subgraph-pershing"/>
        <xdr:cNvPicPr preferRelativeResize="1">
          <a:picLocks noChangeAspect="0"/>
        </xdr:cNvPicPr>
      </xdr:nvPicPr>
      <xdr:blipFill>
        <a:blip r:embed="rId59">
          <a:extLst>
            <a:ext uri="{28A0092B-C50C-407E-A947-70E740481C1C}">
              <a14:useLocalDpi xmlns:a14="http://schemas.microsoft.com/office/drawing/2010/main" val="0"/>
            </a:ext>
          </a:extLst>
        </a:blip>
        <a:stretch>
          <a:fillRect/>
        </a:stretch>
      </xdr:blipFill>
      <xdr:spPr>
        <a:xfrm>
          <a:off x="638175" y="89658825"/>
          <a:ext cx="723900" cy="476250"/>
        </a:xfrm>
        <a:prstGeom prst="rect">
          <a:avLst/>
        </a:prstGeom>
        <a:ln>
          <a:noFill/>
        </a:ln>
      </xdr:spPr>
    </xdr:pic>
    <xdr:clientData/>
  </xdr:twoCellAnchor>
  <xdr:twoCellAnchor editAs="oneCell">
    <xdr:from>
      <xdr:col>1</xdr:col>
      <xdr:colOff>28575</xdr:colOff>
      <xdr:row>173</xdr:row>
      <xdr:rowOff>28575</xdr:rowOff>
    </xdr:from>
    <xdr:to>
      <xdr:col>1</xdr:col>
      <xdr:colOff>752475</xdr:colOff>
      <xdr:row>173</xdr:row>
      <xdr:rowOff>504825</xdr:rowOff>
    </xdr:to>
    <xdr:pic>
      <xdr:nvPicPr>
        <xdr:cNvPr id="173" name="Subgraph-tonyvidler"/>
        <xdr:cNvPicPr preferRelativeResize="1">
          <a:picLocks noChangeAspect="0"/>
        </xdr:cNvPicPr>
      </xdr:nvPicPr>
      <xdr:blipFill>
        <a:blip r:embed="rId60">
          <a:extLst>
            <a:ext uri="{28A0092B-C50C-407E-A947-70E740481C1C}">
              <a14:useLocalDpi xmlns:a14="http://schemas.microsoft.com/office/drawing/2010/main" val="0"/>
            </a:ext>
          </a:extLst>
        </a:blip>
        <a:stretch>
          <a:fillRect/>
        </a:stretch>
      </xdr:blipFill>
      <xdr:spPr>
        <a:xfrm>
          <a:off x="638175" y="90182700"/>
          <a:ext cx="723900" cy="476250"/>
        </a:xfrm>
        <a:prstGeom prst="rect">
          <a:avLst/>
        </a:prstGeom>
        <a:ln>
          <a:noFill/>
        </a:ln>
      </xdr:spPr>
    </xdr:pic>
    <xdr:clientData/>
  </xdr:twoCellAnchor>
  <xdr:twoCellAnchor editAs="oneCell">
    <xdr:from>
      <xdr:col>1</xdr:col>
      <xdr:colOff>28575</xdr:colOff>
      <xdr:row>174</xdr:row>
      <xdr:rowOff>28575</xdr:rowOff>
    </xdr:from>
    <xdr:to>
      <xdr:col>1</xdr:col>
      <xdr:colOff>752475</xdr:colOff>
      <xdr:row>174</xdr:row>
      <xdr:rowOff>504825</xdr:rowOff>
    </xdr:to>
    <xdr:pic>
      <xdr:nvPicPr>
        <xdr:cNvPr id="174" name="Subgraph-walsall_jobs"/>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90706575"/>
          <a:ext cx="723900" cy="476250"/>
        </a:xfrm>
        <a:prstGeom prst="rect">
          <a:avLst/>
        </a:prstGeom>
        <a:ln>
          <a:noFill/>
        </a:ln>
      </xdr:spPr>
    </xdr:pic>
    <xdr:clientData/>
  </xdr:twoCellAnchor>
  <xdr:twoCellAnchor editAs="oneCell">
    <xdr:from>
      <xdr:col>1</xdr:col>
      <xdr:colOff>28575</xdr:colOff>
      <xdr:row>175</xdr:row>
      <xdr:rowOff>28575</xdr:rowOff>
    </xdr:from>
    <xdr:to>
      <xdr:col>1</xdr:col>
      <xdr:colOff>752475</xdr:colOff>
      <xdr:row>175</xdr:row>
      <xdr:rowOff>504825</xdr:rowOff>
    </xdr:to>
    <xdr:pic>
      <xdr:nvPicPr>
        <xdr:cNvPr id="175" name="Subgraph-bradford_jobs"/>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91230450"/>
          <a:ext cx="723900" cy="476250"/>
        </a:xfrm>
        <a:prstGeom prst="rect">
          <a:avLst/>
        </a:prstGeom>
        <a:ln>
          <a:noFill/>
        </a:ln>
      </xdr:spPr>
    </xdr:pic>
    <xdr:clientData/>
  </xdr:twoCellAnchor>
  <xdr:twoCellAnchor editAs="oneCell">
    <xdr:from>
      <xdr:col>1</xdr:col>
      <xdr:colOff>28575</xdr:colOff>
      <xdr:row>176</xdr:row>
      <xdr:rowOff>28575</xdr:rowOff>
    </xdr:from>
    <xdr:to>
      <xdr:col>1</xdr:col>
      <xdr:colOff>752475</xdr:colOff>
      <xdr:row>176</xdr:row>
      <xdr:rowOff>504825</xdr:rowOff>
    </xdr:to>
    <xdr:pic>
      <xdr:nvPicPr>
        <xdr:cNvPr id="176" name="Subgraph-jobs_lancashire"/>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91754325"/>
          <a:ext cx="723900" cy="476250"/>
        </a:xfrm>
        <a:prstGeom prst="rect">
          <a:avLst/>
        </a:prstGeom>
        <a:ln>
          <a:noFill/>
        </a:ln>
      </xdr:spPr>
    </xdr:pic>
    <xdr:clientData/>
  </xdr:twoCellAnchor>
  <xdr:twoCellAnchor editAs="oneCell">
    <xdr:from>
      <xdr:col>1</xdr:col>
      <xdr:colOff>28575</xdr:colOff>
      <xdr:row>177</xdr:row>
      <xdr:rowOff>28575</xdr:rowOff>
    </xdr:from>
    <xdr:to>
      <xdr:col>1</xdr:col>
      <xdr:colOff>752475</xdr:colOff>
      <xdr:row>177</xdr:row>
      <xdr:rowOff>504825</xdr:rowOff>
    </xdr:to>
    <xdr:pic>
      <xdr:nvPicPr>
        <xdr:cNvPr id="177" name="Subgraph-wandsworth_jobs"/>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92278200"/>
          <a:ext cx="723900" cy="476250"/>
        </a:xfrm>
        <a:prstGeom prst="rect">
          <a:avLst/>
        </a:prstGeom>
        <a:ln>
          <a:noFill/>
        </a:ln>
      </xdr:spPr>
    </xdr:pic>
    <xdr:clientData/>
  </xdr:twoCellAnchor>
  <xdr:twoCellAnchor editAs="oneCell">
    <xdr:from>
      <xdr:col>1</xdr:col>
      <xdr:colOff>28575</xdr:colOff>
      <xdr:row>178</xdr:row>
      <xdr:rowOff>28575</xdr:rowOff>
    </xdr:from>
    <xdr:to>
      <xdr:col>1</xdr:col>
      <xdr:colOff>752475</xdr:colOff>
      <xdr:row>178</xdr:row>
      <xdr:rowOff>504825</xdr:rowOff>
    </xdr:to>
    <xdr:pic>
      <xdr:nvPicPr>
        <xdr:cNvPr id="178" name="Subgraph-west_bromwich"/>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92802075"/>
          <a:ext cx="723900" cy="476250"/>
        </a:xfrm>
        <a:prstGeom prst="rect">
          <a:avLst/>
        </a:prstGeom>
        <a:ln>
          <a:noFill/>
        </a:ln>
      </xdr:spPr>
    </xdr:pic>
    <xdr:clientData/>
  </xdr:twoCellAnchor>
  <xdr:twoCellAnchor editAs="oneCell">
    <xdr:from>
      <xdr:col>1</xdr:col>
      <xdr:colOff>28575</xdr:colOff>
      <xdr:row>179</xdr:row>
      <xdr:rowOff>28575</xdr:rowOff>
    </xdr:from>
    <xdr:to>
      <xdr:col>1</xdr:col>
      <xdr:colOff>752475</xdr:colOff>
      <xdr:row>179</xdr:row>
      <xdr:rowOff>504825</xdr:rowOff>
    </xdr:to>
    <xdr:pic>
      <xdr:nvPicPr>
        <xdr:cNvPr id="179" name="Subgraph-boassoglobal"/>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93325950"/>
          <a:ext cx="723900" cy="476250"/>
        </a:xfrm>
        <a:prstGeom prst="rect">
          <a:avLst/>
        </a:prstGeom>
        <a:ln>
          <a:noFill/>
        </a:ln>
      </xdr:spPr>
    </xdr:pic>
    <xdr:clientData/>
  </xdr:twoCellAnchor>
  <xdr:twoCellAnchor editAs="oneCell">
    <xdr:from>
      <xdr:col>1</xdr:col>
      <xdr:colOff>28575</xdr:colOff>
      <xdr:row>180</xdr:row>
      <xdr:rowOff>28575</xdr:rowOff>
    </xdr:from>
    <xdr:to>
      <xdr:col>1</xdr:col>
      <xdr:colOff>752475</xdr:colOff>
      <xdr:row>180</xdr:row>
      <xdr:rowOff>504825</xdr:rowOff>
    </xdr:to>
    <xdr:pic>
      <xdr:nvPicPr>
        <xdr:cNvPr id="180" name="Subgraph-slartybardfarst"/>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93849825"/>
          <a:ext cx="723900" cy="476250"/>
        </a:xfrm>
        <a:prstGeom prst="rect">
          <a:avLst/>
        </a:prstGeom>
        <a:ln>
          <a:noFill/>
        </a:ln>
      </xdr:spPr>
    </xdr:pic>
    <xdr:clientData/>
  </xdr:twoCellAnchor>
  <xdr:twoCellAnchor editAs="oneCell">
    <xdr:from>
      <xdr:col>1</xdr:col>
      <xdr:colOff>28575</xdr:colOff>
      <xdr:row>181</xdr:row>
      <xdr:rowOff>28575</xdr:rowOff>
    </xdr:from>
    <xdr:to>
      <xdr:col>1</xdr:col>
      <xdr:colOff>752475</xdr:colOff>
      <xdr:row>181</xdr:row>
      <xdr:rowOff>504825</xdr:rowOff>
    </xdr:to>
    <xdr:pic>
      <xdr:nvPicPr>
        <xdr:cNvPr id="181" name="Subgraph-smoothmove79"/>
        <xdr:cNvPicPr preferRelativeResize="1">
          <a:picLocks noChangeAspect="0"/>
        </xdr:cNvPicPr>
      </xdr:nvPicPr>
      <xdr:blipFill>
        <a:blip r:embed="rId61">
          <a:extLst>
            <a:ext uri="{28A0092B-C50C-407E-A947-70E740481C1C}">
              <a14:useLocalDpi xmlns:a14="http://schemas.microsoft.com/office/drawing/2010/main" val="0"/>
            </a:ext>
          </a:extLst>
        </a:blip>
        <a:stretch>
          <a:fillRect/>
        </a:stretch>
      </xdr:blipFill>
      <xdr:spPr>
        <a:xfrm>
          <a:off x="638175" y="94373700"/>
          <a:ext cx="723900" cy="476250"/>
        </a:xfrm>
        <a:prstGeom prst="rect">
          <a:avLst/>
        </a:prstGeom>
        <a:ln>
          <a:noFill/>
        </a:ln>
      </xdr:spPr>
    </xdr:pic>
    <xdr:clientData/>
  </xdr:twoCellAnchor>
  <xdr:twoCellAnchor editAs="oneCell">
    <xdr:from>
      <xdr:col>1</xdr:col>
      <xdr:colOff>28575</xdr:colOff>
      <xdr:row>182</xdr:row>
      <xdr:rowOff>28575</xdr:rowOff>
    </xdr:from>
    <xdr:to>
      <xdr:col>1</xdr:col>
      <xdr:colOff>752475</xdr:colOff>
      <xdr:row>182</xdr:row>
      <xdr:rowOff>504825</xdr:rowOff>
    </xdr:to>
    <xdr:pic>
      <xdr:nvPicPr>
        <xdr:cNvPr id="182" name="Subgraph-muskermcintyre"/>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94897575"/>
          <a:ext cx="723900" cy="476250"/>
        </a:xfrm>
        <a:prstGeom prst="rect">
          <a:avLst/>
        </a:prstGeom>
        <a:ln>
          <a:noFill/>
        </a:ln>
      </xdr:spPr>
    </xdr:pic>
    <xdr:clientData/>
  </xdr:twoCellAnchor>
  <xdr:twoCellAnchor editAs="oneCell">
    <xdr:from>
      <xdr:col>1</xdr:col>
      <xdr:colOff>28575</xdr:colOff>
      <xdr:row>183</xdr:row>
      <xdr:rowOff>28575</xdr:rowOff>
    </xdr:from>
    <xdr:to>
      <xdr:col>1</xdr:col>
      <xdr:colOff>752475</xdr:colOff>
      <xdr:row>183</xdr:row>
      <xdr:rowOff>504825</xdr:rowOff>
    </xdr:to>
    <xdr:pic>
      <xdr:nvPicPr>
        <xdr:cNvPr id="183" name="Subgraph-peterborough_wk"/>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95421450"/>
          <a:ext cx="723900" cy="476250"/>
        </a:xfrm>
        <a:prstGeom prst="rect">
          <a:avLst/>
        </a:prstGeom>
        <a:ln>
          <a:noFill/>
        </a:ln>
      </xdr:spPr>
    </xdr:pic>
    <xdr:clientData/>
  </xdr:twoCellAnchor>
  <xdr:twoCellAnchor editAs="oneCell">
    <xdr:from>
      <xdr:col>1</xdr:col>
      <xdr:colOff>28575</xdr:colOff>
      <xdr:row>184</xdr:row>
      <xdr:rowOff>28575</xdr:rowOff>
    </xdr:from>
    <xdr:to>
      <xdr:col>1</xdr:col>
      <xdr:colOff>752475</xdr:colOff>
      <xdr:row>184</xdr:row>
      <xdr:rowOff>504825</xdr:rowOff>
    </xdr:to>
    <xdr:pic>
      <xdr:nvPicPr>
        <xdr:cNvPr id="184" name="Subgraph-boab9dru"/>
        <xdr:cNvPicPr preferRelativeResize="1">
          <a:picLocks noChangeAspect="0"/>
        </xdr:cNvPicPr>
      </xdr:nvPicPr>
      <xdr:blipFill>
        <a:blip r:embed="rId62">
          <a:extLst>
            <a:ext uri="{28A0092B-C50C-407E-A947-70E740481C1C}">
              <a14:useLocalDpi xmlns:a14="http://schemas.microsoft.com/office/drawing/2010/main" val="0"/>
            </a:ext>
          </a:extLst>
        </a:blip>
        <a:stretch>
          <a:fillRect/>
        </a:stretch>
      </xdr:blipFill>
      <xdr:spPr>
        <a:xfrm>
          <a:off x="638175" y="95945325"/>
          <a:ext cx="723900" cy="476250"/>
        </a:xfrm>
        <a:prstGeom prst="rect">
          <a:avLst/>
        </a:prstGeom>
        <a:ln>
          <a:noFill/>
        </a:ln>
      </xdr:spPr>
    </xdr:pic>
    <xdr:clientData/>
  </xdr:twoCellAnchor>
  <xdr:twoCellAnchor editAs="oneCell">
    <xdr:from>
      <xdr:col>1</xdr:col>
      <xdr:colOff>28575</xdr:colOff>
      <xdr:row>185</xdr:row>
      <xdr:rowOff>28575</xdr:rowOff>
    </xdr:from>
    <xdr:to>
      <xdr:col>1</xdr:col>
      <xdr:colOff>752475</xdr:colOff>
      <xdr:row>185</xdr:row>
      <xdr:rowOff>504825</xdr:rowOff>
    </xdr:to>
    <xdr:pic>
      <xdr:nvPicPr>
        <xdr:cNvPr id="185" name="Subgraph-cornerstonescot"/>
        <xdr:cNvPicPr preferRelativeResize="1">
          <a:picLocks noChangeAspect="0"/>
        </xdr:cNvPicPr>
      </xdr:nvPicPr>
      <xdr:blipFill>
        <a:blip r:embed="rId63">
          <a:extLst>
            <a:ext uri="{28A0092B-C50C-407E-A947-70E740481C1C}">
              <a14:useLocalDpi xmlns:a14="http://schemas.microsoft.com/office/drawing/2010/main" val="0"/>
            </a:ext>
          </a:extLst>
        </a:blip>
        <a:stretch>
          <a:fillRect/>
        </a:stretch>
      </xdr:blipFill>
      <xdr:spPr>
        <a:xfrm>
          <a:off x="638175" y="96469200"/>
          <a:ext cx="723900" cy="476250"/>
        </a:xfrm>
        <a:prstGeom prst="rect">
          <a:avLst/>
        </a:prstGeom>
        <a:ln>
          <a:noFill/>
        </a:ln>
      </xdr:spPr>
    </xdr:pic>
    <xdr:clientData/>
  </xdr:twoCellAnchor>
  <xdr:twoCellAnchor editAs="oneCell">
    <xdr:from>
      <xdr:col>1</xdr:col>
      <xdr:colOff>28575</xdr:colOff>
      <xdr:row>186</xdr:row>
      <xdr:rowOff>28575</xdr:rowOff>
    </xdr:from>
    <xdr:to>
      <xdr:col>1</xdr:col>
      <xdr:colOff>752475</xdr:colOff>
      <xdr:row>186</xdr:row>
      <xdr:rowOff>504825</xdr:rowOff>
    </xdr:to>
    <xdr:pic>
      <xdr:nvPicPr>
        <xdr:cNvPr id="186" name="Subgraph-cornerstonenor1"/>
        <xdr:cNvPicPr preferRelativeResize="1">
          <a:picLocks noChangeAspect="0"/>
        </xdr:cNvPicPr>
      </xdr:nvPicPr>
      <xdr:blipFill>
        <a:blip r:embed="rId64">
          <a:extLst>
            <a:ext uri="{28A0092B-C50C-407E-A947-70E740481C1C}">
              <a14:useLocalDpi xmlns:a14="http://schemas.microsoft.com/office/drawing/2010/main" val="0"/>
            </a:ext>
          </a:extLst>
        </a:blip>
        <a:stretch>
          <a:fillRect/>
        </a:stretch>
      </xdr:blipFill>
      <xdr:spPr>
        <a:xfrm>
          <a:off x="638175" y="96993075"/>
          <a:ext cx="723900" cy="476250"/>
        </a:xfrm>
        <a:prstGeom prst="rect">
          <a:avLst/>
        </a:prstGeom>
        <a:ln>
          <a:noFill/>
        </a:ln>
      </xdr:spPr>
    </xdr:pic>
    <xdr:clientData/>
  </xdr:twoCellAnchor>
  <xdr:twoCellAnchor editAs="oneCell">
    <xdr:from>
      <xdr:col>1</xdr:col>
      <xdr:colOff>28575</xdr:colOff>
      <xdr:row>187</xdr:row>
      <xdr:rowOff>28575</xdr:rowOff>
    </xdr:from>
    <xdr:to>
      <xdr:col>1</xdr:col>
      <xdr:colOff>752475</xdr:colOff>
      <xdr:row>187</xdr:row>
      <xdr:rowOff>504825</xdr:rowOff>
    </xdr:to>
    <xdr:pic>
      <xdr:nvPicPr>
        <xdr:cNvPr id="187" name="Subgraph-barnsley_jobs"/>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97516950"/>
          <a:ext cx="723900" cy="476250"/>
        </a:xfrm>
        <a:prstGeom prst="rect">
          <a:avLst/>
        </a:prstGeom>
        <a:ln>
          <a:noFill/>
        </a:ln>
      </xdr:spPr>
    </xdr:pic>
    <xdr:clientData/>
  </xdr:twoCellAnchor>
  <xdr:twoCellAnchor editAs="oneCell">
    <xdr:from>
      <xdr:col>1</xdr:col>
      <xdr:colOff>28575</xdr:colOff>
      <xdr:row>188</xdr:row>
      <xdr:rowOff>28575</xdr:rowOff>
    </xdr:from>
    <xdr:to>
      <xdr:col>1</xdr:col>
      <xdr:colOff>752475</xdr:colOff>
      <xdr:row>188</xdr:row>
      <xdr:rowOff>504825</xdr:rowOff>
    </xdr:to>
    <xdr:pic>
      <xdr:nvPicPr>
        <xdr:cNvPr id="188" name="Subgraph-cdlatruckingjob"/>
        <xdr:cNvPicPr preferRelativeResize="1">
          <a:picLocks noChangeAspect="0"/>
        </xdr:cNvPicPr>
      </xdr:nvPicPr>
      <xdr:blipFill>
        <a:blip r:embed="rId65">
          <a:extLst>
            <a:ext uri="{28A0092B-C50C-407E-A947-70E740481C1C}">
              <a14:useLocalDpi xmlns:a14="http://schemas.microsoft.com/office/drawing/2010/main" val="0"/>
            </a:ext>
          </a:extLst>
        </a:blip>
        <a:stretch>
          <a:fillRect/>
        </a:stretch>
      </xdr:blipFill>
      <xdr:spPr>
        <a:xfrm>
          <a:off x="638175" y="98040825"/>
          <a:ext cx="723900" cy="476250"/>
        </a:xfrm>
        <a:prstGeom prst="rect">
          <a:avLst/>
        </a:prstGeom>
        <a:ln>
          <a:noFill/>
        </a:ln>
      </xdr:spPr>
    </xdr:pic>
    <xdr:clientData/>
  </xdr:twoCellAnchor>
  <xdr:twoCellAnchor editAs="oneCell">
    <xdr:from>
      <xdr:col>1</xdr:col>
      <xdr:colOff>28575</xdr:colOff>
      <xdr:row>189</xdr:row>
      <xdr:rowOff>28575</xdr:rowOff>
    </xdr:from>
    <xdr:to>
      <xdr:col>1</xdr:col>
      <xdr:colOff>752475</xdr:colOff>
      <xdr:row>189</xdr:row>
      <xdr:rowOff>504825</xdr:rowOff>
    </xdr:to>
    <xdr:pic>
      <xdr:nvPicPr>
        <xdr:cNvPr id="189" name="Subgraph-jobs4_com"/>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98564700"/>
          <a:ext cx="723900" cy="476250"/>
        </a:xfrm>
        <a:prstGeom prst="rect">
          <a:avLst/>
        </a:prstGeom>
        <a:ln>
          <a:noFill/>
        </a:ln>
      </xdr:spPr>
    </xdr:pic>
    <xdr:clientData/>
  </xdr:twoCellAnchor>
  <xdr:twoCellAnchor editAs="oneCell">
    <xdr:from>
      <xdr:col>1</xdr:col>
      <xdr:colOff>28575</xdr:colOff>
      <xdr:row>190</xdr:row>
      <xdr:rowOff>28575</xdr:rowOff>
    </xdr:from>
    <xdr:to>
      <xdr:col>1</xdr:col>
      <xdr:colOff>752475</xdr:colOff>
      <xdr:row>190</xdr:row>
      <xdr:rowOff>504825</xdr:rowOff>
    </xdr:to>
    <xdr:pic>
      <xdr:nvPicPr>
        <xdr:cNvPr id="190" name="Subgraph-horsfordwindow"/>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99088575"/>
          <a:ext cx="723900" cy="476250"/>
        </a:xfrm>
        <a:prstGeom prst="rect">
          <a:avLst/>
        </a:prstGeom>
        <a:ln>
          <a:noFill/>
        </a:ln>
      </xdr:spPr>
    </xdr:pic>
    <xdr:clientData/>
  </xdr:twoCellAnchor>
  <xdr:twoCellAnchor editAs="oneCell">
    <xdr:from>
      <xdr:col>1</xdr:col>
      <xdr:colOff>28575</xdr:colOff>
      <xdr:row>191</xdr:row>
      <xdr:rowOff>28575</xdr:rowOff>
    </xdr:from>
    <xdr:to>
      <xdr:col>1</xdr:col>
      <xdr:colOff>752475</xdr:colOff>
      <xdr:row>191</xdr:row>
      <xdr:rowOff>504825</xdr:rowOff>
    </xdr:to>
    <xdr:pic>
      <xdr:nvPicPr>
        <xdr:cNvPr id="191" name="Subgraph-trimble2k"/>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99612450"/>
          <a:ext cx="723900" cy="476250"/>
        </a:xfrm>
        <a:prstGeom prst="rect">
          <a:avLst/>
        </a:prstGeom>
        <a:ln>
          <a:noFill/>
        </a:ln>
      </xdr:spPr>
    </xdr:pic>
    <xdr:clientData/>
  </xdr:twoCellAnchor>
  <xdr:twoCellAnchor editAs="oneCell">
    <xdr:from>
      <xdr:col>1</xdr:col>
      <xdr:colOff>28575</xdr:colOff>
      <xdr:row>192</xdr:row>
      <xdr:rowOff>28575</xdr:rowOff>
    </xdr:from>
    <xdr:to>
      <xdr:col>1</xdr:col>
      <xdr:colOff>752475</xdr:colOff>
      <xdr:row>192</xdr:row>
      <xdr:rowOff>504825</xdr:rowOff>
    </xdr:to>
    <xdr:pic>
      <xdr:nvPicPr>
        <xdr:cNvPr id="192" name="Subgraph-jlpjobs"/>
        <xdr:cNvPicPr preferRelativeResize="1">
          <a:picLocks noChangeAspect="0"/>
        </xdr:cNvPicPr>
      </xdr:nvPicPr>
      <xdr:blipFill>
        <a:blip r:embed="rId66">
          <a:extLst>
            <a:ext uri="{28A0092B-C50C-407E-A947-70E740481C1C}">
              <a14:useLocalDpi xmlns:a14="http://schemas.microsoft.com/office/drawing/2010/main" val="0"/>
            </a:ext>
          </a:extLst>
        </a:blip>
        <a:stretch>
          <a:fillRect/>
        </a:stretch>
      </xdr:blipFill>
      <xdr:spPr>
        <a:xfrm>
          <a:off x="638175" y="100136325"/>
          <a:ext cx="723900" cy="476250"/>
        </a:xfrm>
        <a:prstGeom prst="rect">
          <a:avLst/>
        </a:prstGeom>
        <a:ln>
          <a:noFill/>
        </a:ln>
      </xdr:spPr>
    </xdr:pic>
    <xdr:clientData/>
  </xdr:twoCellAnchor>
  <xdr:twoCellAnchor editAs="oneCell">
    <xdr:from>
      <xdr:col>1</xdr:col>
      <xdr:colOff>28575</xdr:colOff>
      <xdr:row>193</xdr:row>
      <xdr:rowOff>28575</xdr:rowOff>
    </xdr:from>
    <xdr:to>
      <xdr:col>1</xdr:col>
      <xdr:colOff>752475</xdr:colOff>
      <xdr:row>193</xdr:row>
      <xdr:rowOff>504825</xdr:rowOff>
    </xdr:to>
    <xdr:pic>
      <xdr:nvPicPr>
        <xdr:cNvPr id="193" name="Subgraph-hgrecruitment"/>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00660200"/>
          <a:ext cx="723900" cy="476250"/>
        </a:xfrm>
        <a:prstGeom prst="rect">
          <a:avLst/>
        </a:prstGeom>
        <a:ln>
          <a:noFill/>
        </a:ln>
      </xdr:spPr>
    </xdr:pic>
    <xdr:clientData/>
  </xdr:twoCellAnchor>
  <xdr:twoCellAnchor editAs="oneCell">
    <xdr:from>
      <xdr:col>1</xdr:col>
      <xdr:colOff>28575</xdr:colOff>
      <xdr:row>194</xdr:row>
      <xdr:rowOff>28575</xdr:rowOff>
    </xdr:from>
    <xdr:to>
      <xdr:col>1</xdr:col>
      <xdr:colOff>752475</xdr:colOff>
      <xdr:row>194</xdr:row>
      <xdr:rowOff>504825</xdr:rowOff>
    </xdr:to>
    <xdr:pic>
      <xdr:nvPicPr>
        <xdr:cNvPr id="194" name="Subgraph-acorn_driving"/>
        <xdr:cNvPicPr preferRelativeResize="1">
          <a:picLocks noChangeAspect="0"/>
        </xdr:cNvPicPr>
      </xdr:nvPicPr>
      <xdr:blipFill>
        <a:blip r:embed="rId67">
          <a:extLst>
            <a:ext uri="{28A0092B-C50C-407E-A947-70E740481C1C}">
              <a14:useLocalDpi xmlns:a14="http://schemas.microsoft.com/office/drawing/2010/main" val="0"/>
            </a:ext>
          </a:extLst>
        </a:blip>
        <a:stretch>
          <a:fillRect/>
        </a:stretch>
      </xdr:blipFill>
      <xdr:spPr>
        <a:xfrm>
          <a:off x="638175" y="101184075"/>
          <a:ext cx="723900" cy="476250"/>
        </a:xfrm>
        <a:prstGeom prst="rect">
          <a:avLst/>
        </a:prstGeom>
        <a:ln>
          <a:noFill/>
        </a:ln>
      </xdr:spPr>
    </xdr:pic>
    <xdr:clientData/>
  </xdr:twoCellAnchor>
  <xdr:twoCellAnchor editAs="oneCell">
    <xdr:from>
      <xdr:col>1</xdr:col>
      <xdr:colOff>28575</xdr:colOff>
      <xdr:row>195</xdr:row>
      <xdr:rowOff>28575</xdr:rowOff>
    </xdr:from>
    <xdr:to>
      <xdr:col>1</xdr:col>
      <xdr:colOff>752475</xdr:colOff>
      <xdr:row>195</xdr:row>
      <xdr:rowOff>504825</xdr:rowOff>
    </xdr:to>
    <xdr:pic>
      <xdr:nvPicPr>
        <xdr:cNvPr id="195" name="Subgraph-acorn_jobssw"/>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101707950"/>
          <a:ext cx="723900" cy="476250"/>
        </a:xfrm>
        <a:prstGeom prst="rect">
          <a:avLst/>
        </a:prstGeom>
        <a:ln>
          <a:noFill/>
        </a:ln>
      </xdr:spPr>
    </xdr:pic>
    <xdr:clientData/>
  </xdr:twoCellAnchor>
  <xdr:twoCellAnchor editAs="oneCell">
    <xdr:from>
      <xdr:col>1</xdr:col>
      <xdr:colOff>28575</xdr:colOff>
      <xdr:row>196</xdr:row>
      <xdr:rowOff>28575</xdr:rowOff>
    </xdr:from>
    <xdr:to>
      <xdr:col>1</xdr:col>
      <xdr:colOff>752475</xdr:colOff>
      <xdr:row>196</xdr:row>
      <xdr:rowOff>504825</xdr:rowOff>
    </xdr:to>
    <xdr:pic>
      <xdr:nvPicPr>
        <xdr:cNvPr id="196" name="Subgraph-amazincareers"/>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02231825"/>
          <a:ext cx="723900" cy="476250"/>
        </a:xfrm>
        <a:prstGeom prst="rect">
          <a:avLst/>
        </a:prstGeom>
        <a:ln>
          <a:noFill/>
        </a:ln>
      </xdr:spPr>
    </xdr:pic>
    <xdr:clientData/>
  </xdr:twoCellAnchor>
  <xdr:twoCellAnchor editAs="oneCell">
    <xdr:from>
      <xdr:col>1</xdr:col>
      <xdr:colOff>28575</xdr:colOff>
      <xdr:row>197</xdr:row>
      <xdr:rowOff>28575</xdr:rowOff>
    </xdr:from>
    <xdr:to>
      <xdr:col>1</xdr:col>
      <xdr:colOff>752475</xdr:colOff>
      <xdr:row>197</xdr:row>
      <xdr:rowOff>504825</xdr:rowOff>
    </xdr:to>
    <xdr:pic>
      <xdr:nvPicPr>
        <xdr:cNvPr id="197" name="Subgraph-morestaffltd"/>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638175" y="102755700"/>
          <a:ext cx="723900" cy="476250"/>
        </a:xfrm>
        <a:prstGeom prst="rect">
          <a:avLst/>
        </a:prstGeom>
        <a:ln>
          <a:noFill/>
        </a:ln>
      </xdr:spPr>
    </xdr:pic>
    <xdr:clientData/>
  </xdr:twoCellAnchor>
  <xdr:twoCellAnchor editAs="oneCell">
    <xdr:from>
      <xdr:col>1</xdr:col>
      <xdr:colOff>28575</xdr:colOff>
      <xdr:row>198</xdr:row>
      <xdr:rowOff>28575</xdr:rowOff>
    </xdr:from>
    <xdr:to>
      <xdr:col>1</xdr:col>
      <xdr:colOff>752475</xdr:colOff>
      <xdr:row>198</xdr:row>
      <xdr:rowOff>504825</xdr:rowOff>
    </xdr:to>
    <xdr:pic>
      <xdr:nvPicPr>
        <xdr:cNvPr id="198" name="Subgraph-toraafrica"/>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103279575"/>
          <a:ext cx="723900" cy="476250"/>
        </a:xfrm>
        <a:prstGeom prst="rect">
          <a:avLst/>
        </a:prstGeom>
        <a:ln>
          <a:noFill/>
        </a:ln>
      </xdr:spPr>
    </xdr:pic>
    <xdr:clientData/>
  </xdr:twoCellAnchor>
  <xdr:twoCellAnchor editAs="oneCell">
    <xdr:from>
      <xdr:col>1</xdr:col>
      <xdr:colOff>28575</xdr:colOff>
      <xdr:row>199</xdr:row>
      <xdr:rowOff>28575</xdr:rowOff>
    </xdr:from>
    <xdr:to>
      <xdr:col>1</xdr:col>
      <xdr:colOff>752475</xdr:colOff>
      <xdr:row>199</xdr:row>
      <xdr:rowOff>504825</xdr:rowOff>
    </xdr:to>
    <xdr:pic>
      <xdr:nvPicPr>
        <xdr:cNvPr id="199" name="Subgraph-wendsss_"/>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103803450"/>
          <a:ext cx="723900" cy="476250"/>
        </a:xfrm>
        <a:prstGeom prst="rect">
          <a:avLst/>
        </a:prstGeom>
        <a:ln>
          <a:noFill/>
        </a:ln>
      </xdr:spPr>
    </xdr:pic>
    <xdr:clientData/>
  </xdr:twoCellAnchor>
  <xdr:twoCellAnchor editAs="oneCell">
    <xdr:from>
      <xdr:col>1</xdr:col>
      <xdr:colOff>28575</xdr:colOff>
      <xdr:row>200</xdr:row>
      <xdr:rowOff>28575</xdr:rowOff>
    </xdr:from>
    <xdr:to>
      <xdr:col>1</xdr:col>
      <xdr:colOff>752475</xdr:colOff>
      <xdr:row>200</xdr:row>
      <xdr:rowOff>504825</xdr:rowOff>
    </xdr:to>
    <xdr:pic>
      <xdr:nvPicPr>
        <xdr:cNvPr id="200" name="Subgraph-auxillis"/>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04327325"/>
          <a:ext cx="723900" cy="476250"/>
        </a:xfrm>
        <a:prstGeom prst="rect">
          <a:avLst/>
        </a:prstGeom>
        <a:ln>
          <a:noFill/>
        </a:ln>
      </xdr:spPr>
    </xdr:pic>
    <xdr:clientData/>
  </xdr:twoCellAnchor>
  <xdr:twoCellAnchor editAs="oneCell">
    <xdr:from>
      <xdr:col>1</xdr:col>
      <xdr:colOff>28575</xdr:colOff>
      <xdr:row>201</xdr:row>
      <xdr:rowOff>28575</xdr:rowOff>
    </xdr:from>
    <xdr:to>
      <xdr:col>1</xdr:col>
      <xdr:colOff>752475</xdr:colOff>
      <xdr:row>201</xdr:row>
      <xdr:rowOff>504825</xdr:rowOff>
    </xdr:to>
    <xdr:pic>
      <xdr:nvPicPr>
        <xdr:cNvPr id="201" name="Subgraph-job_northampton"/>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04851200"/>
          <a:ext cx="723900" cy="476250"/>
        </a:xfrm>
        <a:prstGeom prst="rect">
          <a:avLst/>
        </a:prstGeom>
        <a:ln>
          <a:noFill/>
        </a:ln>
      </xdr:spPr>
    </xdr:pic>
    <xdr:clientData/>
  </xdr:twoCellAnchor>
  <xdr:twoCellAnchor editAs="oneCell">
    <xdr:from>
      <xdr:col>1</xdr:col>
      <xdr:colOff>28575</xdr:colOff>
      <xdr:row>202</xdr:row>
      <xdr:rowOff>28575</xdr:rowOff>
    </xdr:from>
    <xdr:to>
      <xdr:col>1</xdr:col>
      <xdr:colOff>752475</xdr:colOff>
      <xdr:row>202</xdr:row>
      <xdr:rowOff>504825</xdr:rowOff>
    </xdr:to>
    <xdr:pic>
      <xdr:nvPicPr>
        <xdr:cNvPr id="202" name="Subgraph-jcpinnorfolk"/>
        <xdr:cNvPicPr preferRelativeResize="1">
          <a:picLocks noChangeAspect="0"/>
        </xdr:cNvPicPr>
      </xdr:nvPicPr>
      <xdr:blipFill>
        <a:blip r:embed="rId68">
          <a:extLst>
            <a:ext uri="{28A0092B-C50C-407E-A947-70E740481C1C}">
              <a14:useLocalDpi xmlns:a14="http://schemas.microsoft.com/office/drawing/2010/main" val="0"/>
            </a:ext>
          </a:extLst>
        </a:blip>
        <a:stretch>
          <a:fillRect/>
        </a:stretch>
      </xdr:blipFill>
      <xdr:spPr>
        <a:xfrm>
          <a:off x="638175" y="105375075"/>
          <a:ext cx="723900" cy="476250"/>
        </a:xfrm>
        <a:prstGeom prst="rect">
          <a:avLst/>
        </a:prstGeom>
        <a:ln>
          <a:noFill/>
        </a:ln>
      </xdr:spPr>
    </xdr:pic>
    <xdr:clientData/>
  </xdr:twoCellAnchor>
  <xdr:twoCellAnchor editAs="oneCell">
    <xdr:from>
      <xdr:col>1</xdr:col>
      <xdr:colOff>28575</xdr:colOff>
      <xdr:row>203</xdr:row>
      <xdr:rowOff>28575</xdr:rowOff>
    </xdr:from>
    <xdr:to>
      <xdr:col>1</xdr:col>
      <xdr:colOff>752475</xdr:colOff>
      <xdr:row>203</xdr:row>
      <xdr:rowOff>504825</xdr:rowOff>
    </xdr:to>
    <xdr:pic>
      <xdr:nvPicPr>
        <xdr:cNvPr id="203" name="Subgraph-norfolk_jobsuk"/>
        <xdr:cNvPicPr preferRelativeResize="1">
          <a:picLocks noChangeAspect="0"/>
        </xdr:cNvPicPr>
      </xdr:nvPicPr>
      <xdr:blipFill>
        <a:blip r:embed="rId54">
          <a:extLst>
            <a:ext uri="{28A0092B-C50C-407E-A947-70E740481C1C}">
              <a14:useLocalDpi xmlns:a14="http://schemas.microsoft.com/office/drawing/2010/main" val="0"/>
            </a:ext>
          </a:extLst>
        </a:blip>
        <a:stretch>
          <a:fillRect/>
        </a:stretch>
      </xdr:blipFill>
      <xdr:spPr>
        <a:xfrm>
          <a:off x="638175" y="105898950"/>
          <a:ext cx="723900" cy="476250"/>
        </a:xfrm>
        <a:prstGeom prst="rect">
          <a:avLst/>
        </a:prstGeom>
        <a:ln>
          <a:noFill/>
        </a:ln>
      </xdr:spPr>
    </xdr:pic>
    <xdr:clientData/>
  </xdr:twoCellAnchor>
  <xdr:twoCellAnchor editAs="oneCell">
    <xdr:from>
      <xdr:col>1</xdr:col>
      <xdr:colOff>28575</xdr:colOff>
      <xdr:row>204</xdr:row>
      <xdr:rowOff>28575</xdr:rowOff>
    </xdr:from>
    <xdr:to>
      <xdr:col>1</xdr:col>
      <xdr:colOff>752475</xdr:colOff>
      <xdr:row>204</xdr:row>
      <xdr:rowOff>504825</xdr:rowOff>
    </xdr:to>
    <xdr:pic>
      <xdr:nvPicPr>
        <xdr:cNvPr id="204" name="Subgraph-mytimberwolf"/>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106422825"/>
          <a:ext cx="723900" cy="476250"/>
        </a:xfrm>
        <a:prstGeom prst="rect">
          <a:avLst/>
        </a:prstGeom>
        <a:ln>
          <a:noFill/>
        </a:ln>
      </xdr:spPr>
    </xdr:pic>
    <xdr:clientData/>
  </xdr:twoCellAnchor>
  <xdr:twoCellAnchor editAs="oneCell">
    <xdr:from>
      <xdr:col>1</xdr:col>
      <xdr:colOff>28575</xdr:colOff>
      <xdr:row>205</xdr:row>
      <xdr:rowOff>28575</xdr:rowOff>
    </xdr:from>
    <xdr:to>
      <xdr:col>1</xdr:col>
      <xdr:colOff>752475</xdr:colOff>
      <xdr:row>205</xdr:row>
      <xdr:rowOff>504825</xdr:rowOff>
    </xdr:to>
    <xdr:pic>
      <xdr:nvPicPr>
        <xdr:cNvPr id="205" name="Subgraph-response_direct"/>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06946700"/>
          <a:ext cx="723900" cy="476250"/>
        </a:xfrm>
        <a:prstGeom prst="rect">
          <a:avLst/>
        </a:prstGeom>
        <a:ln>
          <a:noFill/>
        </a:ln>
      </xdr:spPr>
    </xdr:pic>
    <xdr:clientData/>
  </xdr:twoCellAnchor>
  <xdr:twoCellAnchor editAs="oneCell">
    <xdr:from>
      <xdr:col>1</xdr:col>
      <xdr:colOff>28575</xdr:colOff>
      <xdr:row>206</xdr:row>
      <xdr:rowOff>28575</xdr:rowOff>
    </xdr:from>
    <xdr:to>
      <xdr:col>1</xdr:col>
      <xdr:colOff>752475</xdr:colOff>
      <xdr:row>206</xdr:row>
      <xdr:rowOff>504825</xdr:rowOff>
    </xdr:to>
    <xdr:pic>
      <xdr:nvPicPr>
        <xdr:cNvPr id="206" name="Subgraph-rosedaletrain"/>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07470575"/>
          <a:ext cx="723900" cy="476250"/>
        </a:xfrm>
        <a:prstGeom prst="rect">
          <a:avLst/>
        </a:prstGeom>
        <a:ln>
          <a:noFill/>
        </a:ln>
      </xdr:spPr>
    </xdr:pic>
    <xdr:clientData/>
  </xdr:twoCellAnchor>
  <xdr:twoCellAnchor editAs="oneCell">
    <xdr:from>
      <xdr:col>1</xdr:col>
      <xdr:colOff>28575</xdr:colOff>
      <xdr:row>207</xdr:row>
      <xdr:rowOff>28575</xdr:rowOff>
    </xdr:from>
    <xdr:to>
      <xdr:col>1</xdr:col>
      <xdr:colOff>752475</xdr:colOff>
      <xdr:row>207</xdr:row>
      <xdr:rowOff>504825</xdr:rowOff>
    </xdr:to>
    <xdr:pic>
      <xdr:nvPicPr>
        <xdr:cNvPr id="207" name="Subgraph-jobsaurora1"/>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07994450"/>
          <a:ext cx="723900" cy="476250"/>
        </a:xfrm>
        <a:prstGeom prst="rect">
          <a:avLst/>
        </a:prstGeom>
        <a:ln>
          <a:noFill/>
        </a:ln>
      </xdr:spPr>
    </xdr:pic>
    <xdr:clientData/>
  </xdr:twoCellAnchor>
  <xdr:twoCellAnchor editAs="oneCell">
    <xdr:from>
      <xdr:col>1</xdr:col>
      <xdr:colOff>28575</xdr:colOff>
      <xdr:row>208</xdr:row>
      <xdr:rowOff>28575</xdr:rowOff>
    </xdr:from>
    <xdr:to>
      <xdr:col>1</xdr:col>
      <xdr:colOff>752475</xdr:colOff>
      <xdr:row>208</xdr:row>
      <xdr:rowOff>504825</xdr:rowOff>
    </xdr:to>
    <xdr:pic>
      <xdr:nvPicPr>
        <xdr:cNvPr id="208" name="Subgraph-clwyd_jobs_uk"/>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08518325"/>
          <a:ext cx="723900" cy="476250"/>
        </a:xfrm>
        <a:prstGeom prst="rect">
          <a:avLst/>
        </a:prstGeom>
        <a:ln>
          <a:noFill/>
        </a:ln>
      </xdr:spPr>
    </xdr:pic>
    <xdr:clientData/>
  </xdr:twoCellAnchor>
  <xdr:twoCellAnchor editAs="oneCell">
    <xdr:from>
      <xdr:col>1</xdr:col>
      <xdr:colOff>28575</xdr:colOff>
      <xdr:row>209</xdr:row>
      <xdr:rowOff>28575</xdr:rowOff>
    </xdr:from>
    <xdr:to>
      <xdr:col>1</xdr:col>
      <xdr:colOff>752475</xdr:colOff>
      <xdr:row>209</xdr:row>
      <xdr:rowOff>504825</xdr:rowOff>
    </xdr:to>
    <xdr:pic>
      <xdr:nvPicPr>
        <xdr:cNvPr id="209" name="Subgraph-coretransllc"/>
        <xdr:cNvPicPr preferRelativeResize="1">
          <a:picLocks noChangeAspect="0"/>
        </xdr:cNvPicPr>
      </xdr:nvPicPr>
      <xdr:blipFill>
        <a:blip r:embed="rId69">
          <a:extLst>
            <a:ext uri="{28A0092B-C50C-407E-A947-70E740481C1C}">
              <a14:useLocalDpi xmlns:a14="http://schemas.microsoft.com/office/drawing/2010/main" val="0"/>
            </a:ext>
          </a:extLst>
        </a:blip>
        <a:stretch>
          <a:fillRect/>
        </a:stretch>
      </xdr:blipFill>
      <xdr:spPr>
        <a:xfrm>
          <a:off x="638175" y="109042200"/>
          <a:ext cx="723900" cy="476250"/>
        </a:xfrm>
        <a:prstGeom prst="rect">
          <a:avLst/>
        </a:prstGeom>
        <a:ln>
          <a:noFill/>
        </a:ln>
      </xdr:spPr>
    </xdr:pic>
    <xdr:clientData/>
  </xdr:twoCellAnchor>
  <xdr:twoCellAnchor editAs="oneCell">
    <xdr:from>
      <xdr:col>1</xdr:col>
      <xdr:colOff>28575</xdr:colOff>
      <xdr:row>210</xdr:row>
      <xdr:rowOff>28575</xdr:rowOff>
    </xdr:from>
    <xdr:to>
      <xdr:col>1</xdr:col>
      <xdr:colOff>752475</xdr:colOff>
      <xdr:row>210</xdr:row>
      <xdr:rowOff>504825</xdr:rowOff>
    </xdr:to>
    <xdr:pic>
      <xdr:nvPicPr>
        <xdr:cNvPr id="210" name="Subgraph-truckersforum"/>
        <xdr:cNvPicPr preferRelativeResize="1">
          <a:picLocks noChangeAspect="0"/>
        </xdr:cNvPicPr>
      </xdr:nvPicPr>
      <xdr:blipFill>
        <a:blip r:embed="rId70">
          <a:extLst>
            <a:ext uri="{28A0092B-C50C-407E-A947-70E740481C1C}">
              <a14:useLocalDpi xmlns:a14="http://schemas.microsoft.com/office/drawing/2010/main" val="0"/>
            </a:ext>
          </a:extLst>
        </a:blip>
        <a:stretch>
          <a:fillRect/>
        </a:stretch>
      </xdr:blipFill>
      <xdr:spPr>
        <a:xfrm>
          <a:off x="638175" y="109566075"/>
          <a:ext cx="723900" cy="476250"/>
        </a:xfrm>
        <a:prstGeom prst="rect">
          <a:avLst/>
        </a:prstGeom>
        <a:ln>
          <a:noFill/>
        </a:ln>
      </xdr:spPr>
    </xdr:pic>
    <xdr:clientData/>
  </xdr:twoCellAnchor>
  <xdr:twoCellAnchor editAs="oneCell">
    <xdr:from>
      <xdr:col>1</xdr:col>
      <xdr:colOff>28575</xdr:colOff>
      <xdr:row>211</xdr:row>
      <xdr:rowOff>28575</xdr:rowOff>
    </xdr:from>
    <xdr:to>
      <xdr:col>1</xdr:col>
      <xdr:colOff>752475</xdr:colOff>
      <xdr:row>211</xdr:row>
      <xdr:rowOff>504825</xdr:rowOff>
    </xdr:to>
    <xdr:pic>
      <xdr:nvPicPr>
        <xdr:cNvPr id="211" name="Subgraph-perfectcdljob"/>
        <xdr:cNvPicPr preferRelativeResize="1">
          <a:picLocks noChangeAspect="0"/>
        </xdr:cNvPicPr>
      </xdr:nvPicPr>
      <xdr:blipFill>
        <a:blip r:embed="rId70">
          <a:extLst>
            <a:ext uri="{28A0092B-C50C-407E-A947-70E740481C1C}">
              <a14:useLocalDpi xmlns:a14="http://schemas.microsoft.com/office/drawing/2010/main" val="0"/>
            </a:ext>
          </a:extLst>
        </a:blip>
        <a:stretch>
          <a:fillRect/>
        </a:stretch>
      </xdr:blipFill>
      <xdr:spPr>
        <a:xfrm>
          <a:off x="638175" y="110089950"/>
          <a:ext cx="723900" cy="476250"/>
        </a:xfrm>
        <a:prstGeom prst="rect">
          <a:avLst/>
        </a:prstGeom>
        <a:ln>
          <a:noFill/>
        </a:ln>
      </xdr:spPr>
    </xdr:pic>
    <xdr:clientData/>
  </xdr:twoCellAnchor>
  <xdr:twoCellAnchor editAs="oneCell">
    <xdr:from>
      <xdr:col>1</xdr:col>
      <xdr:colOff>28575</xdr:colOff>
      <xdr:row>212</xdr:row>
      <xdr:rowOff>28575</xdr:rowOff>
    </xdr:from>
    <xdr:to>
      <xdr:col>1</xdr:col>
      <xdr:colOff>752475</xdr:colOff>
      <xdr:row>212</xdr:row>
      <xdr:rowOff>504825</xdr:rowOff>
    </xdr:to>
    <xdr:pic>
      <xdr:nvPicPr>
        <xdr:cNvPr id="212" name="Subgraph-bolclarke69"/>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110613825"/>
          <a:ext cx="723900" cy="476250"/>
        </a:xfrm>
        <a:prstGeom prst="rect">
          <a:avLst/>
        </a:prstGeom>
        <a:ln>
          <a:noFill/>
        </a:ln>
      </xdr:spPr>
    </xdr:pic>
    <xdr:clientData/>
  </xdr:twoCellAnchor>
  <xdr:twoCellAnchor editAs="oneCell">
    <xdr:from>
      <xdr:col>1</xdr:col>
      <xdr:colOff>28575</xdr:colOff>
      <xdr:row>213</xdr:row>
      <xdr:rowOff>28575</xdr:rowOff>
    </xdr:from>
    <xdr:to>
      <xdr:col>1</xdr:col>
      <xdr:colOff>752475</xdr:colOff>
      <xdr:row>213</xdr:row>
      <xdr:rowOff>504825</xdr:rowOff>
    </xdr:to>
    <xdr:pic>
      <xdr:nvPicPr>
        <xdr:cNvPr id="213" name="Subgraph-harlowsservices"/>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1137700"/>
          <a:ext cx="723900" cy="476250"/>
        </a:xfrm>
        <a:prstGeom prst="rect">
          <a:avLst/>
        </a:prstGeom>
        <a:ln>
          <a:noFill/>
        </a:ln>
      </xdr:spPr>
    </xdr:pic>
    <xdr:clientData/>
  </xdr:twoCellAnchor>
  <xdr:twoCellAnchor editAs="oneCell">
    <xdr:from>
      <xdr:col>1</xdr:col>
      <xdr:colOff>28575</xdr:colOff>
      <xdr:row>214</xdr:row>
      <xdr:rowOff>28575</xdr:rowOff>
    </xdr:from>
    <xdr:to>
      <xdr:col>1</xdr:col>
      <xdr:colOff>752475</xdr:colOff>
      <xdr:row>214</xdr:row>
      <xdr:rowOff>504825</xdr:rowOff>
    </xdr:to>
    <xdr:pic>
      <xdr:nvPicPr>
        <xdr:cNvPr id="214" name="Subgraph-burnley_jobs"/>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1661575"/>
          <a:ext cx="723900" cy="476250"/>
        </a:xfrm>
        <a:prstGeom prst="rect">
          <a:avLst/>
        </a:prstGeom>
        <a:ln>
          <a:noFill/>
        </a:ln>
      </xdr:spPr>
    </xdr:pic>
    <xdr:clientData/>
  </xdr:twoCellAnchor>
  <xdr:twoCellAnchor editAs="oneCell">
    <xdr:from>
      <xdr:col>1</xdr:col>
      <xdr:colOff>28575</xdr:colOff>
      <xdr:row>215</xdr:row>
      <xdr:rowOff>28575</xdr:rowOff>
    </xdr:from>
    <xdr:to>
      <xdr:col>1</xdr:col>
      <xdr:colOff>752475</xdr:colOff>
      <xdr:row>215</xdr:row>
      <xdr:rowOff>504825</xdr:rowOff>
    </xdr:to>
    <xdr:pic>
      <xdr:nvPicPr>
        <xdr:cNvPr id="215" name="Subgraph-tmj_apa_hr"/>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2185450"/>
          <a:ext cx="723900" cy="476250"/>
        </a:xfrm>
        <a:prstGeom prst="rect">
          <a:avLst/>
        </a:prstGeom>
        <a:ln>
          <a:noFill/>
        </a:ln>
      </xdr:spPr>
    </xdr:pic>
    <xdr:clientData/>
  </xdr:twoCellAnchor>
  <xdr:twoCellAnchor editAs="oneCell">
    <xdr:from>
      <xdr:col>1</xdr:col>
      <xdr:colOff>28575</xdr:colOff>
      <xdr:row>216</xdr:row>
      <xdr:rowOff>28575</xdr:rowOff>
    </xdr:from>
    <xdr:to>
      <xdr:col>1</xdr:col>
      <xdr:colOff>752475</xdr:colOff>
      <xdr:row>216</xdr:row>
      <xdr:rowOff>504825</xdr:rowOff>
    </xdr:to>
    <xdr:pic>
      <xdr:nvPicPr>
        <xdr:cNvPr id="216" name="Subgraph-rozgar_india"/>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2709325"/>
          <a:ext cx="723900" cy="476250"/>
        </a:xfrm>
        <a:prstGeom prst="rect">
          <a:avLst/>
        </a:prstGeom>
        <a:ln>
          <a:noFill/>
        </a:ln>
      </xdr:spPr>
    </xdr:pic>
    <xdr:clientData/>
  </xdr:twoCellAnchor>
  <xdr:twoCellAnchor editAs="oneCell">
    <xdr:from>
      <xdr:col>1</xdr:col>
      <xdr:colOff>28575</xdr:colOff>
      <xdr:row>217</xdr:row>
      <xdr:rowOff>28575</xdr:rowOff>
    </xdr:from>
    <xdr:to>
      <xdr:col>1</xdr:col>
      <xdr:colOff>752475</xdr:colOff>
      <xdr:row>217</xdr:row>
      <xdr:rowOff>504825</xdr:rowOff>
    </xdr:to>
    <xdr:pic>
      <xdr:nvPicPr>
        <xdr:cNvPr id="217" name="Subgraph-rugby_jobs"/>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3233200"/>
          <a:ext cx="723900" cy="476250"/>
        </a:xfrm>
        <a:prstGeom prst="rect">
          <a:avLst/>
        </a:prstGeom>
        <a:ln>
          <a:noFill/>
        </a:ln>
      </xdr:spPr>
    </xdr:pic>
    <xdr:clientData/>
  </xdr:twoCellAnchor>
  <xdr:twoCellAnchor editAs="oneCell">
    <xdr:from>
      <xdr:col>1</xdr:col>
      <xdr:colOff>28575</xdr:colOff>
      <xdr:row>218</xdr:row>
      <xdr:rowOff>28575</xdr:rowOff>
    </xdr:from>
    <xdr:to>
      <xdr:col>1</xdr:col>
      <xdr:colOff>752475</xdr:colOff>
      <xdr:row>218</xdr:row>
      <xdr:rowOff>504825</xdr:rowOff>
    </xdr:to>
    <xdr:pic>
      <xdr:nvPicPr>
        <xdr:cNvPr id="218" name="Subgraph-trabajolondres"/>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13757075"/>
          <a:ext cx="723900" cy="476250"/>
        </a:xfrm>
        <a:prstGeom prst="rect">
          <a:avLst/>
        </a:prstGeom>
        <a:ln>
          <a:noFill/>
        </a:ln>
      </xdr:spPr>
    </xdr:pic>
    <xdr:clientData/>
  </xdr:twoCellAnchor>
  <xdr:twoCellAnchor editAs="oneCell">
    <xdr:from>
      <xdr:col>1</xdr:col>
      <xdr:colOff>28575</xdr:colOff>
      <xdr:row>219</xdr:row>
      <xdr:rowOff>28575</xdr:rowOff>
    </xdr:from>
    <xdr:to>
      <xdr:col>1</xdr:col>
      <xdr:colOff>752475</xdr:colOff>
      <xdr:row>219</xdr:row>
      <xdr:rowOff>504825</xdr:rowOff>
    </xdr:to>
    <xdr:pic>
      <xdr:nvPicPr>
        <xdr:cNvPr id="219" name="Subgraph-momentumwines"/>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638175" y="114280950"/>
          <a:ext cx="723900" cy="476250"/>
        </a:xfrm>
        <a:prstGeom prst="rect">
          <a:avLst/>
        </a:prstGeom>
        <a:ln>
          <a:noFill/>
        </a:ln>
      </xdr:spPr>
    </xdr:pic>
    <xdr:clientData/>
  </xdr:twoCellAnchor>
  <xdr:twoCellAnchor editAs="oneCell">
    <xdr:from>
      <xdr:col>1</xdr:col>
      <xdr:colOff>28575</xdr:colOff>
      <xdr:row>220</xdr:row>
      <xdr:rowOff>28575</xdr:rowOff>
    </xdr:from>
    <xdr:to>
      <xdr:col>1</xdr:col>
      <xdr:colOff>752475</xdr:colOff>
      <xdr:row>220</xdr:row>
      <xdr:rowOff>504825</xdr:rowOff>
    </xdr:to>
    <xdr:pic>
      <xdr:nvPicPr>
        <xdr:cNvPr id="220" name="Subgraph-brianbwhitaker"/>
        <xdr:cNvPicPr preferRelativeResize="1">
          <a:picLocks noChangeAspect="0"/>
        </xdr:cNvPicPr>
      </xdr:nvPicPr>
      <xdr:blipFill>
        <a:blip r:embed="rId71">
          <a:extLst>
            <a:ext uri="{28A0092B-C50C-407E-A947-70E740481C1C}">
              <a14:useLocalDpi xmlns:a14="http://schemas.microsoft.com/office/drawing/2010/main" val="0"/>
            </a:ext>
          </a:extLst>
        </a:blip>
        <a:stretch>
          <a:fillRect/>
        </a:stretch>
      </xdr:blipFill>
      <xdr:spPr>
        <a:xfrm>
          <a:off x="638175" y="114804825"/>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L344" totalsRowShown="0" headerRowDxfId="427" dataDxfId="426">
  <autoFilter ref="A2:BL344"/>
  <tableColumns count="64">
    <tableColumn id="1" name="Vertex 1" dataDxfId="425"/>
    <tableColumn id="2" name="Vertex 2" dataDxfId="424"/>
    <tableColumn id="3" name="Color" dataDxfId="423"/>
    <tableColumn id="4" name="Width" dataDxfId="422"/>
    <tableColumn id="11" name="Style" dataDxfId="421"/>
    <tableColumn id="5" name="Opacity" dataDxfId="420"/>
    <tableColumn id="6" name="Visibility" dataDxfId="419"/>
    <tableColumn id="10" name="Label" dataDxfId="418"/>
    <tableColumn id="12" name="Label Text Color" dataDxfId="417"/>
    <tableColumn id="13" name="Label Font Size" dataDxfId="416"/>
    <tableColumn id="14" name="Reciprocated?" dataDxfId="29"/>
    <tableColumn id="7" name="ID" dataDxfId="415"/>
    <tableColumn id="9" name="Dynamic Filter" dataDxfId="414"/>
    <tableColumn id="8" name="Add Your Own Columns Here" dataDxfId="413"/>
    <tableColumn id="15" name="Relationship" dataDxfId="412"/>
    <tableColumn id="16" name="Relationship Date (UTC)" dataDxfId="411"/>
    <tableColumn id="17" name="Tweet" dataDxfId="410"/>
    <tableColumn id="18" name="URLs in Tweet" dataDxfId="409"/>
    <tableColumn id="19" name="Domains in Tweet" dataDxfId="408"/>
    <tableColumn id="20" name="Hashtags in Tweet" dataDxfId="407"/>
    <tableColumn id="21" name="Media in Tweet" dataDxfId="406"/>
    <tableColumn id="22" name="Tweet Image File" dataDxfId="405"/>
    <tableColumn id="23" name="Tweet Date (UTC)" dataDxfId="404"/>
    <tableColumn id="24" name="Twitter Page for Tweet" dataDxfId="403"/>
    <tableColumn id="25" name="Latitude" dataDxfId="402"/>
    <tableColumn id="26" name="Longitude" dataDxfId="401"/>
    <tableColumn id="27" name="Imported ID" dataDxfId="400"/>
    <tableColumn id="28" name="In-Reply-To Tweet ID" dataDxfId="399"/>
    <tableColumn id="29" name="Favorited" dataDxfId="398"/>
    <tableColumn id="30" name="Favorite Count" dataDxfId="397"/>
    <tableColumn id="31" name="In-Reply-To User ID" dataDxfId="396"/>
    <tableColumn id="32" name="Is Quote Status" dataDxfId="395"/>
    <tableColumn id="33" name="Language" dataDxfId="394"/>
    <tableColumn id="34" name="Possibly Sensitive" dataDxfId="393"/>
    <tableColumn id="35" name="Quoted Status ID" dataDxfId="392"/>
    <tableColumn id="36" name="Retweeted" dataDxfId="391"/>
    <tableColumn id="37" name="Retweet Count" dataDxfId="390"/>
    <tableColumn id="38" name="Retweet ID" dataDxfId="389"/>
    <tableColumn id="39" name="Source" dataDxfId="388"/>
    <tableColumn id="40" name="Truncated" dataDxfId="387"/>
    <tableColumn id="41" name="Unified Twitter ID" dataDxfId="386"/>
    <tableColumn id="42" name="Imported Tweet Type" dataDxfId="385"/>
    <tableColumn id="43" name="Added By Extended Analysis" dataDxfId="384"/>
    <tableColumn id="44" name="Corrected By Extended Analysis" dataDxfId="383"/>
    <tableColumn id="45" name="Place Bounding Box" dataDxfId="382"/>
    <tableColumn id="46" name="Place Country" dataDxfId="381"/>
    <tableColumn id="47" name="Place Country Code" dataDxfId="380"/>
    <tableColumn id="48" name="Place Full Name" dataDxfId="379"/>
    <tableColumn id="49" name="Place ID" dataDxfId="378"/>
    <tableColumn id="50" name="Place Name" dataDxfId="377"/>
    <tableColumn id="51" name="Place Type" dataDxfId="376"/>
    <tableColumn id="52" name="Place URL" dataDxfId="375"/>
    <tableColumn id="53" name="Edge Weight"/>
    <tableColumn id="54" name="Vertex 1 Group" dataDxfId="298">
      <calculatedColumnFormula>REPLACE(INDEX(GroupVertices[Group], MATCH(Edges[[#This Row],[Vertex 1]],GroupVertices[Vertex],0)),1,1,"")</calculatedColumnFormula>
    </tableColumn>
    <tableColumn id="55" name="Vertex 2 Group" dataDxfId="59">
      <calculatedColumnFormula>REPLACE(INDEX(GroupVertices[Group], MATCH(Edges[[#This Row],[Vertex 2]],GroupVertices[Vertex],0)),1,1,"")</calculatedColumnFormula>
    </tableColumn>
    <tableColumn id="56" name="Sentiment List #1: Positive Word Count" dataDxfId="58"/>
    <tableColumn id="57" name="Sentiment List #1: Positive Word Percentage (%)" dataDxfId="57"/>
    <tableColumn id="58" name="Sentiment List #2: Negative Word Count" dataDxfId="56"/>
    <tableColumn id="59" name="Sentiment List #2: Negative Word Percentage (%)" dataDxfId="55"/>
    <tableColumn id="60" name="Sentiment List #3: Angry/Violent Word Count" dataDxfId="54"/>
    <tableColumn id="61" name="Sentiment List #3: Angry/Violent Word Percentage (%)" dataDxfId="53"/>
    <tableColumn id="62" name="Non-categorized Word Count" dataDxfId="52"/>
    <tableColumn id="63" name="Non-categorized Word Percentage (%)" dataDxfId="51"/>
    <tableColumn id="64" name="Edge Content Word Count" dataDxfId="5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0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42" totalsRowShown="0" headerRowDxfId="297" dataDxfId="296">
  <autoFilter ref="A2:C42"/>
  <tableColumns count="3">
    <tableColumn id="1" name="Group 1" dataDxfId="295"/>
    <tableColumn id="2" name="Group 2" dataDxfId="294"/>
    <tableColumn id="3" name="Edges" dataDxfId="293"/>
  </tableColumns>
  <tableStyleInfo name="NodeXL Table" showFirstColumn="0" showLastColumn="0" showRowStripes="1" showColumnStripes="0"/>
</table>
</file>

<file path=xl/tables/table12.xml><?xml version="1.0" encoding="utf-8"?>
<table xmlns="http://schemas.openxmlformats.org/spreadsheetml/2006/main" id="11" name="TwitterSearchNetworkTopItems_1" displayName="TwitterSearchNetworkTopItems_1" ref="A1:V11" totalsRowShown="0" headerRowDxfId="290" dataDxfId="289">
  <autoFilter ref="A1:V11"/>
  <tableColumns count="22">
    <tableColumn id="1" name="Top URLs in Tweet in Entire Graph" dataDxfId="288"/>
    <tableColumn id="2" name="Entire Graph Count" dataDxfId="287"/>
    <tableColumn id="3" name="Top URLs in Tweet in G1" dataDxfId="286"/>
    <tableColumn id="4" name="G1 Count" dataDxfId="285"/>
    <tableColumn id="5" name="Top URLs in Tweet in G2" dataDxfId="284"/>
    <tableColumn id="6" name="G2 Count" dataDxfId="283"/>
    <tableColumn id="7" name="Top URLs in Tweet in G3" dataDxfId="282"/>
    <tableColumn id="8" name="G3 Count" dataDxfId="281"/>
    <tableColumn id="9" name="Top URLs in Tweet in G4" dataDxfId="280"/>
    <tableColumn id="10" name="G4 Count" dataDxfId="279"/>
    <tableColumn id="11" name="Top URLs in Tweet in G5" dataDxfId="278"/>
    <tableColumn id="12" name="G5 Count" dataDxfId="277"/>
    <tableColumn id="13" name="Top URLs in Tweet in G6" dataDxfId="276"/>
    <tableColumn id="14" name="G6 Count" dataDxfId="275"/>
    <tableColumn id="15" name="Top URLs in Tweet in G7" dataDxfId="274"/>
    <tableColumn id="16" name="G7 Count" dataDxfId="273"/>
    <tableColumn id="17" name="Top URLs in Tweet in G8" dataDxfId="272"/>
    <tableColumn id="18" name="G8 Count" dataDxfId="271"/>
    <tableColumn id="19" name="Top URLs in Tweet in G9" dataDxfId="270"/>
    <tableColumn id="20" name="G9 Count" dataDxfId="269"/>
    <tableColumn id="21" name="Top URLs in Tweet in G10" dataDxfId="268"/>
    <tableColumn id="22" name="G10 Count" dataDxfId="267"/>
  </tableColumns>
  <tableStyleInfo name="NodeXL Table" showFirstColumn="0" showLastColumn="0" showRowStripes="1" showColumnStripes="0"/>
</table>
</file>

<file path=xl/tables/table13.xml><?xml version="1.0" encoding="utf-8"?>
<table xmlns="http://schemas.openxmlformats.org/spreadsheetml/2006/main" id="12" name="TwitterSearchNetworkTopItems_2" displayName="TwitterSearchNetworkTopItems_2" ref="A14:V24" totalsRowShown="0" headerRowDxfId="266" dataDxfId="265">
  <autoFilter ref="A14:V24"/>
  <tableColumns count="22">
    <tableColumn id="1" name="Top Domains in Tweet in Entire Graph" dataDxfId="264"/>
    <tableColumn id="2" name="Entire Graph Count" dataDxfId="263"/>
    <tableColumn id="3" name="Top Domains in Tweet in G1" dataDxfId="262"/>
    <tableColumn id="4" name="G1 Count" dataDxfId="261"/>
    <tableColumn id="5" name="Top Domains in Tweet in G2" dataDxfId="260"/>
    <tableColumn id="6" name="G2 Count" dataDxfId="259"/>
    <tableColumn id="7" name="Top Domains in Tweet in G3" dataDxfId="258"/>
    <tableColumn id="8" name="G3 Count" dataDxfId="257"/>
    <tableColumn id="9" name="Top Domains in Tweet in G4" dataDxfId="256"/>
    <tableColumn id="10" name="G4 Count" dataDxfId="255"/>
    <tableColumn id="11" name="Top Domains in Tweet in G5" dataDxfId="254"/>
    <tableColumn id="12" name="G5 Count" dataDxfId="253"/>
    <tableColumn id="13" name="Top Domains in Tweet in G6" dataDxfId="252"/>
    <tableColumn id="14" name="G6 Count" dataDxfId="251"/>
    <tableColumn id="15" name="Top Domains in Tweet in G7" dataDxfId="250"/>
    <tableColumn id="16" name="G7 Count" dataDxfId="249"/>
    <tableColumn id="17" name="Top Domains in Tweet in G8" dataDxfId="248"/>
    <tableColumn id="18" name="G8 Count" dataDxfId="247"/>
    <tableColumn id="19" name="Top Domains in Tweet in G9" dataDxfId="246"/>
    <tableColumn id="20" name="G9 Count" dataDxfId="245"/>
    <tableColumn id="21" name="Top Domains in Tweet in G10" dataDxfId="244"/>
    <tableColumn id="22" name="G10 Count" dataDxfId="243"/>
  </tableColumns>
  <tableStyleInfo name="NodeXL Table" showFirstColumn="0" showLastColumn="0" showRowStripes="1" showColumnStripes="0"/>
</table>
</file>

<file path=xl/tables/table14.xml><?xml version="1.0" encoding="utf-8"?>
<table xmlns="http://schemas.openxmlformats.org/spreadsheetml/2006/main" id="13" name="TwitterSearchNetworkTopItems_3" displayName="TwitterSearchNetworkTopItems_3" ref="A27:V37" totalsRowShown="0" headerRowDxfId="242" dataDxfId="241">
  <autoFilter ref="A27:V37"/>
  <tableColumns count="22">
    <tableColumn id="1" name="Top Hashtags in Tweet in Entire Graph" dataDxfId="240"/>
    <tableColumn id="2" name="Entire Graph Count" dataDxfId="239"/>
    <tableColumn id="3" name="Top Hashtags in Tweet in G1" dataDxfId="238"/>
    <tableColumn id="4" name="G1 Count" dataDxfId="237"/>
    <tableColumn id="5" name="Top Hashtags in Tweet in G2" dataDxfId="236"/>
    <tableColumn id="6" name="G2 Count" dataDxfId="235"/>
    <tableColumn id="7" name="Top Hashtags in Tweet in G3" dataDxfId="234"/>
    <tableColumn id="8" name="G3 Count" dataDxfId="233"/>
    <tableColumn id="9" name="Top Hashtags in Tweet in G4" dataDxfId="232"/>
    <tableColumn id="10" name="G4 Count" dataDxfId="231"/>
    <tableColumn id="11" name="Top Hashtags in Tweet in G5" dataDxfId="230"/>
    <tableColumn id="12" name="G5 Count" dataDxfId="229"/>
    <tableColumn id="13" name="Top Hashtags in Tweet in G6" dataDxfId="228"/>
    <tableColumn id="14" name="G6 Count" dataDxfId="227"/>
    <tableColumn id="15" name="Top Hashtags in Tweet in G7" dataDxfId="226"/>
    <tableColumn id="16" name="G7 Count" dataDxfId="225"/>
    <tableColumn id="17" name="Top Hashtags in Tweet in G8" dataDxfId="224"/>
    <tableColumn id="18" name="G8 Count" dataDxfId="223"/>
    <tableColumn id="19" name="Top Hashtags in Tweet in G9" dataDxfId="222"/>
    <tableColumn id="20" name="G9 Count" dataDxfId="221"/>
    <tableColumn id="21" name="Top Hashtags in Tweet in G10" dataDxfId="220"/>
    <tableColumn id="22" name="G10 Count" dataDxfId="219"/>
  </tableColumns>
  <tableStyleInfo name="NodeXL Table" showFirstColumn="0" showLastColumn="0" showRowStripes="1" showColumnStripes="0"/>
</table>
</file>

<file path=xl/tables/table15.xml><?xml version="1.0" encoding="utf-8"?>
<table xmlns="http://schemas.openxmlformats.org/spreadsheetml/2006/main" id="14" name="TwitterSearchNetworkTopItems_4" displayName="TwitterSearchNetworkTopItems_4" ref="A40:V50" totalsRowShown="0" headerRowDxfId="217" dataDxfId="216">
  <autoFilter ref="A40:V50"/>
  <tableColumns count="22">
    <tableColumn id="1" name="Top Words in Tweet in Entire Graph" dataDxfId="215"/>
    <tableColumn id="2" name="Entire Graph Count" dataDxfId="214"/>
    <tableColumn id="3" name="Top Words in Tweet in G1" dataDxfId="213"/>
    <tableColumn id="4" name="G1 Count" dataDxfId="212"/>
    <tableColumn id="5" name="Top Words in Tweet in G2" dataDxfId="211"/>
    <tableColumn id="6" name="G2 Count" dataDxfId="210"/>
    <tableColumn id="7" name="Top Words in Tweet in G3" dataDxfId="209"/>
    <tableColumn id="8" name="G3 Count" dataDxfId="208"/>
    <tableColumn id="9" name="Top Words in Tweet in G4" dataDxfId="207"/>
    <tableColumn id="10" name="G4 Count" dataDxfId="206"/>
    <tableColumn id="11" name="Top Words in Tweet in G5" dataDxfId="205"/>
    <tableColumn id="12" name="G5 Count" dataDxfId="204"/>
    <tableColumn id="13" name="Top Words in Tweet in G6" dataDxfId="203"/>
    <tableColumn id="14" name="G6 Count" dataDxfId="202"/>
    <tableColumn id="15" name="Top Words in Tweet in G7" dataDxfId="201"/>
    <tableColumn id="16" name="G7 Count" dataDxfId="200"/>
    <tableColumn id="17" name="Top Words in Tweet in G8" dataDxfId="199"/>
    <tableColumn id="18" name="G8 Count" dataDxfId="198"/>
    <tableColumn id="19" name="Top Words in Tweet in G9" dataDxfId="197"/>
    <tableColumn id="20" name="G9 Count" dataDxfId="196"/>
    <tableColumn id="21" name="Top Words in Tweet in G10" dataDxfId="195"/>
    <tableColumn id="22" name="G10 Count" dataDxfId="194"/>
  </tableColumns>
  <tableStyleInfo name="NodeXL Table" showFirstColumn="0" showLastColumn="0" showRowStripes="1" showColumnStripes="0"/>
</table>
</file>

<file path=xl/tables/table16.xml><?xml version="1.0" encoding="utf-8"?>
<table xmlns="http://schemas.openxmlformats.org/spreadsheetml/2006/main" id="16" name="TwitterSearchNetworkTopItems_5" displayName="TwitterSearchNetworkTopItems_5" ref="A53:V63" totalsRowShown="0" headerRowDxfId="192" dataDxfId="191">
  <autoFilter ref="A53:V63"/>
  <tableColumns count="22">
    <tableColumn id="1" name="Top Word Pairs in Tweet in Entire Graph" dataDxfId="190"/>
    <tableColumn id="2" name="Entire Graph Count" dataDxfId="189"/>
    <tableColumn id="3" name="Top Word Pairs in Tweet in G1" dataDxfId="188"/>
    <tableColumn id="4" name="G1 Count" dataDxfId="187"/>
    <tableColumn id="5" name="Top Word Pairs in Tweet in G2" dataDxfId="186"/>
    <tableColumn id="6" name="G2 Count" dataDxfId="185"/>
    <tableColumn id="7" name="Top Word Pairs in Tweet in G3" dataDxfId="184"/>
    <tableColumn id="8" name="G3 Count" dataDxfId="183"/>
    <tableColumn id="9" name="Top Word Pairs in Tweet in G4" dataDxfId="182"/>
    <tableColumn id="10" name="G4 Count" dataDxfId="181"/>
    <tableColumn id="11" name="Top Word Pairs in Tweet in G5" dataDxfId="180"/>
    <tableColumn id="12" name="G5 Count" dataDxfId="179"/>
    <tableColumn id="13" name="Top Word Pairs in Tweet in G6" dataDxfId="178"/>
    <tableColumn id="14" name="G6 Count" dataDxfId="177"/>
    <tableColumn id="15" name="Top Word Pairs in Tweet in G7" dataDxfId="176"/>
    <tableColumn id="16" name="G7 Count" dataDxfId="175"/>
    <tableColumn id="17" name="Top Word Pairs in Tweet in G8" dataDxfId="174"/>
    <tableColumn id="18" name="G8 Count" dataDxfId="173"/>
    <tableColumn id="19" name="Top Word Pairs in Tweet in G9" dataDxfId="172"/>
    <tableColumn id="20" name="G9 Count" dataDxfId="171"/>
    <tableColumn id="21" name="Top Word Pairs in Tweet in G10" dataDxfId="170"/>
    <tableColumn id="22" name="G10 Count" dataDxfId="169"/>
  </tableColumns>
  <tableStyleInfo name="NodeXL Table" showFirstColumn="0" showLastColumn="0" showRowStripes="1" showColumnStripes="0"/>
</table>
</file>

<file path=xl/tables/table17.xml><?xml version="1.0" encoding="utf-8"?>
<table xmlns="http://schemas.openxmlformats.org/spreadsheetml/2006/main" id="17" name="TwitterSearchNetworkTopItems_6" displayName="TwitterSearchNetworkTopItems_6" ref="A66:V73" totalsRowShown="0" headerRowDxfId="167" dataDxfId="166">
  <autoFilter ref="A66:V73"/>
  <tableColumns count="22">
    <tableColumn id="1" name="Top Replied-To in Entire Graph" dataDxfId="165"/>
    <tableColumn id="2" name="Entire Graph Count" dataDxfId="161"/>
    <tableColumn id="3" name="Top Replied-To in G1" dataDxfId="160"/>
    <tableColumn id="4" name="G1 Count" dataDxfId="157"/>
    <tableColumn id="5" name="Top Replied-To in G2" dataDxfId="156"/>
    <tableColumn id="6" name="G2 Count" dataDxfId="153"/>
    <tableColumn id="7" name="Top Replied-To in G3" dataDxfId="152"/>
    <tableColumn id="8" name="G3 Count" dataDxfId="149"/>
    <tableColumn id="9" name="Top Replied-To in G4" dataDxfId="148"/>
    <tableColumn id="10" name="G4 Count" dataDxfId="145"/>
    <tableColumn id="11" name="Top Replied-To in G5" dataDxfId="144"/>
    <tableColumn id="12" name="G5 Count" dataDxfId="141"/>
    <tableColumn id="13" name="Top Replied-To in G6" dataDxfId="140"/>
    <tableColumn id="14" name="G6 Count" dataDxfId="137"/>
    <tableColumn id="15" name="Top Replied-To in G7" dataDxfId="136"/>
    <tableColumn id="16" name="G7 Count" dataDxfId="133"/>
    <tableColumn id="17" name="Top Replied-To in G8" dataDxfId="132"/>
    <tableColumn id="18" name="G8 Count" dataDxfId="129"/>
    <tableColumn id="19" name="Top Replied-To in G9" dataDxfId="128"/>
    <tableColumn id="20" name="G9 Count" dataDxfId="125"/>
    <tableColumn id="21" name="Top Replied-To in G10" dataDxfId="124"/>
    <tableColumn id="22" name="G10 Count" dataDxfId="123"/>
  </tableColumns>
  <tableStyleInfo name="NodeXL Table" showFirstColumn="0" showLastColumn="0" showRowStripes="1" showColumnStripes="0"/>
</table>
</file>

<file path=xl/tables/table18.xml><?xml version="1.0" encoding="utf-8"?>
<table xmlns="http://schemas.openxmlformats.org/spreadsheetml/2006/main" id="18" name="TwitterSearchNetworkTopItems_7" displayName="TwitterSearchNetworkTopItems_7" ref="A76:V86" totalsRowShown="0" headerRowDxfId="164" dataDxfId="163">
  <autoFilter ref="A76:V86"/>
  <tableColumns count="22">
    <tableColumn id="1" name="Top Mentioned in Entire Graph" dataDxfId="162"/>
    <tableColumn id="2" name="Entire Graph Count" dataDxfId="159"/>
    <tableColumn id="3" name="Top Mentioned in G1" dataDxfId="158"/>
    <tableColumn id="4" name="G1 Count" dataDxfId="155"/>
    <tableColumn id="5" name="Top Mentioned in G2" dataDxfId="154"/>
    <tableColumn id="6" name="G2 Count" dataDxfId="151"/>
    <tableColumn id="7" name="Top Mentioned in G3" dataDxfId="150"/>
    <tableColumn id="8" name="G3 Count" dataDxfId="147"/>
    <tableColumn id="9" name="Top Mentioned in G4" dataDxfId="146"/>
    <tableColumn id="10" name="G4 Count" dataDxfId="143"/>
    <tableColumn id="11" name="Top Mentioned in G5" dataDxfId="142"/>
    <tableColumn id="12" name="G5 Count" dataDxfId="139"/>
    <tableColumn id="13" name="Top Mentioned in G6" dataDxfId="138"/>
    <tableColumn id="14" name="G6 Count" dataDxfId="135"/>
    <tableColumn id="15" name="Top Mentioned in G7" dataDxfId="134"/>
    <tableColumn id="16" name="G7 Count" dataDxfId="131"/>
    <tableColumn id="17" name="Top Mentioned in G8" dataDxfId="130"/>
    <tableColumn id="18" name="G8 Count" dataDxfId="127"/>
    <tableColumn id="19" name="Top Mentioned in G9" dataDxfId="126"/>
    <tableColumn id="20" name="G9 Count" dataDxfId="122"/>
    <tableColumn id="21" name="Top Mentioned in G10" dataDxfId="121"/>
    <tableColumn id="22" name="G10 Count" dataDxfId="120"/>
  </tableColumns>
  <tableStyleInfo name="NodeXL Table" showFirstColumn="0" showLastColumn="0" showRowStripes="1" showColumnStripes="0"/>
</table>
</file>

<file path=xl/tables/table19.xml><?xml version="1.0" encoding="utf-8"?>
<table xmlns="http://schemas.openxmlformats.org/spreadsheetml/2006/main" id="19" name="TwitterSearchNetworkTopItems_8" displayName="TwitterSearchNetworkTopItems_8" ref="A89:V99" totalsRowShown="0" headerRowDxfId="117" dataDxfId="116">
  <autoFilter ref="A89:V99"/>
  <tableColumns count="22">
    <tableColumn id="1" name="Top Tweeters in Entire Graph" dataDxfId="115"/>
    <tableColumn id="2" name="Entire Graph Count" dataDxfId="114"/>
    <tableColumn id="3" name="Top Tweeters in G1" dataDxfId="113"/>
    <tableColumn id="4" name="G1 Count" dataDxfId="112"/>
    <tableColumn id="5" name="Top Tweeters in G2" dataDxfId="111"/>
    <tableColumn id="6" name="G2 Count" dataDxfId="110"/>
    <tableColumn id="7" name="Top Tweeters in G3" dataDxfId="109"/>
    <tableColumn id="8" name="G3 Count" dataDxfId="108"/>
    <tableColumn id="9" name="Top Tweeters in G4" dataDxfId="107"/>
    <tableColumn id="10" name="G4 Count" dataDxfId="106"/>
    <tableColumn id="11" name="Top Tweeters in G5" dataDxfId="105"/>
    <tableColumn id="12" name="G5 Count" dataDxfId="104"/>
    <tableColumn id="13" name="Top Tweeters in G6" dataDxfId="103"/>
    <tableColumn id="14" name="G6 Count" dataDxfId="102"/>
    <tableColumn id="15" name="Top Tweeters in G7" dataDxfId="101"/>
    <tableColumn id="16" name="G7 Count" dataDxfId="100"/>
    <tableColumn id="17" name="Top Tweeters in G8" dataDxfId="99"/>
    <tableColumn id="18" name="G8 Count" dataDxfId="98"/>
    <tableColumn id="19" name="Top Tweeters in G9" dataDxfId="97"/>
    <tableColumn id="20" name="G9 Count" dataDxfId="96"/>
    <tableColumn id="21" name="Top Tweeters in G10" dataDxfId="95"/>
    <tableColumn id="22" name="G10 Count" dataDxfId="94"/>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21" totalsRowShown="0" headerRowDxfId="374" dataDxfId="373">
  <autoFilter ref="A2:BT221"/>
  <tableColumns count="72">
    <tableColumn id="1" name="Vertex" dataDxfId="372"/>
    <tableColumn id="72" name="Subgraph"/>
    <tableColumn id="2" name="Color" dataDxfId="371"/>
    <tableColumn id="5" name="Shape" dataDxfId="370"/>
    <tableColumn id="6" name="Size" dataDxfId="369"/>
    <tableColumn id="4" name="Opacity" dataDxfId="368"/>
    <tableColumn id="7" name="Image File" dataDxfId="367"/>
    <tableColumn id="3" name="Visibility" dataDxfId="366"/>
    <tableColumn id="10" name="Label" dataDxfId="365"/>
    <tableColumn id="16" name="Label Fill Color" dataDxfId="364"/>
    <tableColumn id="9" name="Label Position" dataDxfId="363"/>
    <tableColumn id="8" name="Tooltip" dataDxfId="362"/>
    <tableColumn id="18" name="Layout Order" dataDxfId="361"/>
    <tableColumn id="13" name="X" dataDxfId="360"/>
    <tableColumn id="14" name="Y" dataDxfId="359"/>
    <tableColumn id="12" name="Locked?" dataDxfId="358"/>
    <tableColumn id="19" name="Polar R" dataDxfId="357"/>
    <tableColumn id="20" name="Polar Angle" dataDxfId="356"/>
    <tableColumn id="21" name="Degree" dataDxfId="12"/>
    <tableColumn id="22" name="In-Degree" dataDxfId="11"/>
    <tableColumn id="23" name="Out-Degree" dataDxfId="8"/>
    <tableColumn id="24" name="Betweenness Centrality" dataDxfId="7"/>
    <tableColumn id="25" name="Closeness Centrality" dataDxfId="6"/>
    <tableColumn id="26" name="Eigenvector Centrality" dataDxfId="4"/>
    <tableColumn id="15" name="PageRank" dataDxfId="5"/>
    <tableColumn id="27" name="Clustering Coefficient" dataDxfId="9"/>
    <tableColumn id="29" name="Reciprocated Vertex Pair Ratio" dataDxfId="10"/>
    <tableColumn id="11" name="ID" dataDxfId="355"/>
    <tableColumn id="28" name="Dynamic Filter" dataDxfId="354"/>
    <tableColumn id="17" name="Add Your Own Columns Here" dataDxfId="353"/>
    <tableColumn id="30" name="Name" dataDxfId="352"/>
    <tableColumn id="31" name="Followed" dataDxfId="351"/>
    <tableColumn id="32" name="Followers" dataDxfId="350"/>
    <tableColumn id="33" name="Tweets" dataDxfId="349"/>
    <tableColumn id="34" name="Favorites" dataDxfId="348"/>
    <tableColumn id="35" name="Time Zone UTC Offset (Seconds)" dataDxfId="347"/>
    <tableColumn id="36" name="Description" dataDxfId="346"/>
    <tableColumn id="37" name="Location" dataDxfId="345"/>
    <tableColumn id="38" name="Web" dataDxfId="344"/>
    <tableColumn id="39" name="Time Zone" dataDxfId="343"/>
    <tableColumn id="40" name="Joined Twitter Date (UTC)" dataDxfId="342"/>
    <tableColumn id="41" name="Profile Banner Url" dataDxfId="341"/>
    <tableColumn id="42" name="Default Profile" dataDxfId="340"/>
    <tableColumn id="43" name="Default Profile Image" dataDxfId="339"/>
    <tableColumn id="44" name="Geo Enabled" dataDxfId="338"/>
    <tableColumn id="45" name="Language" dataDxfId="337"/>
    <tableColumn id="46" name="Listed Count" dataDxfId="336"/>
    <tableColumn id="47" name="Profile Background Image Url" dataDxfId="335"/>
    <tableColumn id="48" name="Verified" dataDxfId="334"/>
    <tableColumn id="49" name="Custom Menu Item Text" dataDxfId="333"/>
    <tableColumn id="50" name="Custom Menu Item Action" dataDxfId="332"/>
    <tableColumn id="51" name="Tweeted Search Term?" dataDxfId="299"/>
    <tableColumn id="52" name="Vertex Group" dataDxfId="92">
      <calculatedColumnFormula>REPLACE(INDEX(GroupVertices[Group], MATCH(Vertices[[#This Row],[Vertex]],GroupVertices[Vertex],0)),1,1,"")</calculatedColumnFormula>
    </tableColumn>
    <tableColumn id="53" name="Top URLs in Tweet by Count" dataDxfId="91"/>
    <tableColumn id="54" name="Top URLs in Tweet by Salience" dataDxfId="90"/>
    <tableColumn id="55" name="Top Domains in Tweet by Count" dataDxfId="89"/>
    <tableColumn id="56" name="Top Domains in Tweet by Salience" dataDxfId="88"/>
    <tableColumn id="57" name="Top Hashtags in Tweet by Count" dataDxfId="87"/>
    <tableColumn id="58" name="Top Hashtags in Tweet by Salience" dataDxfId="86"/>
    <tableColumn id="59" name="Top Words in Tweet by Count" dataDxfId="85"/>
    <tableColumn id="60" name="Top Words in Tweet by Salience" dataDxfId="84"/>
    <tableColumn id="61" name="Top Word Pairs in Tweet by Count" dataDxfId="83"/>
    <tableColumn id="62" name="Top Word Pairs in Tweet by Salience" dataDxfId="49"/>
    <tableColumn id="63" name="Sentiment List #1: Positive Word Count" dataDxfId="48"/>
    <tableColumn id="64" name="Sentiment List #1: Positive Word Percentage (%)" dataDxfId="47"/>
    <tableColumn id="65" name="Sentiment List #2: Negative Word Count" dataDxfId="46"/>
    <tableColumn id="66" name="Sentiment List #2: Negative Word Percentage (%)" dataDxfId="45"/>
    <tableColumn id="67" name="Sentiment List #3: Angry/Violent Word Count" dataDxfId="44"/>
    <tableColumn id="68" name="Sentiment List #3: Angry/Violent Word Percentage (%)" dataDxfId="43"/>
    <tableColumn id="69" name="Non-categorized Word Count" dataDxfId="42"/>
    <tableColumn id="70" name="Non-categorized Word Percentage (%)" dataDxfId="41"/>
    <tableColumn id="71" name="Vertex Content Word Count" dataDxfId="40"/>
  </tableColumns>
  <tableStyleInfo name="NodeXL Table" showFirstColumn="0" showLastColumn="0" showRowStripes="0" showColumnStripes="0"/>
</table>
</file>

<file path=xl/tables/table20.xml><?xml version="1.0" encoding="utf-8"?>
<table xmlns="http://schemas.openxmlformats.org/spreadsheetml/2006/main" id="20" name="Words" displayName="Words" ref="A1:G1612" totalsRowShown="0" headerRowDxfId="82" dataDxfId="81">
  <autoFilter ref="A1:G1612"/>
  <tableColumns count="7">
    <tableColumn id="1" name="Word" dataDxfId="80"/>
    <tableColumn id="2" name="Count" dataDxfId="79"/>
    <tableColumn id="3" name="Salience" dataDxfId="78"/>
    <tableColumn id="4" name="Group" dataDxfId="77"/>
    <tableColumn id="5" name="Word on Sentiment List #1: Positive" dataDxfId="76"/>
    <tableColumn id="6" name="Word on Sentiment List #2: Negative" dataDxfId="75"/>
    <tableColumn id="7" name="Word on Sentiment List #3: Angry/Violent" dataDxfId="74"/>
  </tableColumns>
  <tableStyleInfo name="NodeXL Table" showFirstColumn="0" showLastColumn="0" showRowStripes="1" showColumnStripes="0"/>
</table>
</file>

<file path=xl/tables/table21.xml><?xml version="1.0" encoding="utf-8"?>
<table xmlns="http://schemas.openxmlformats.org/spreadsheetml/2006/main" id="21" name="WordPairs" displayName="WordPairs" ref="A1:L1705" totalsRowShown="0" headerRowDxfId="73" dataDxfId="72">
  <autoFilter ref="A1:L1705"/>
  <tableColumns count="12">
    <tableColumn id="1" name="Word 1" dataDxfId="71"/>
    <tableColumn id="2" name="Word 2" dataDxfId="70"/>
    <tableColumn id="3" name="Count" dataDxfId="69"/>
    <tableColumn id="4" name="Salience" dataDxfId="68"/>
    <tableColumn id="5" name="Mutual Information" dataDxfId="67"/>
    <tableColumn id="6" name="Group" dataDxfId="66"/>
    <tableColumn id="7" name="Word1 on Sentiment List #1: Positive" dataDxfId="65"/>
    <tableColumn id="8" name="Word1 on Sentiment List #2: Negative" dataDxfId="64"/>
    <tableColumn id="9" name="Word1 on Sentiment List #3: Angry/Violent" dataDxfId="63"/>
    <tableColumn id="10" name="Word2 on Sentiment List #1: Positive" dataDxfId="62"/>
    <tableColumn id="11" name="Word2 on Sentiment List #2: Negative" dataDxfId="61"/>
    <tableColumn id="12" name="Word2 on Sentiment List #3: Angry/Violent" dataDxfId="60"/>
  </tableColumns>
  <tableStyleInfo name="NodeXL Table" showFirstColumn="0" showLastColumn="0" showRowStripes="1" showColumnStripes="0"/>
</table>
</file>

<file path=xl/tables/table22.xml><?xml version="1.0" encoding="utf-8"?>
<table xmlns="http://schemas.openxmlformats.org/spreadsheetml/2006/main" id="22" name="TopItems_1" displayName="TopItems_1" ref="A1:B11" totalsRowShown="0" headerRowDxfId="3" dataDxfId="2">
  <autoFilter ref="A1:B11"/>
  <tableColumns count="2">
    <tableColumn id="1" name="Top 10 Vertices, Ranked by Betweenness Centrality" dataDxfId="1"/>
    <tableColumn id="2" name="Betweenness Centrality" dataDxfId="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42" totalsRowShown="0" headerRowDxfId="331">
  <autoFilter ref="A2:AO42"/>
  <tableColumns count="41">
    <tableColumn id="1" name="Group" dataDxfId="306"/>
    <tableColumn id="2" name="Vertex Color" dataDxfId="305"/>
    <tableColumn id="3" name="Vertex Shape" dataDxfId="303"/>
    <tableColumn id="22" name="Visibility" dataDxfId="304"/>
    <tableColumn id="4" name="Collapsed?"/>
    <tableColumn id="18" name="Label" dataDxfId="330"/>
    <tableColumn id="20" name="Collapsed X"/>
    <tableColumn id="21" name="Collapsed Y"/>
    <tableColumn id="6" name="ID" dataDxfId="329"/>
    <tableColumn id="19" name="Collapsed Properties" dataDxfId="28"/>
    <tableColumn id="5" name="Vertices" dataDxfId="27"/>
    <tableColumn id="7" name="Unique Edges" dataDxfId="26"/>
    <tableColumn id="8" name="Edges With Duplicates" dataDxfId="25"/>
    <tableColumn id="9" name="Total Edges" dataDxfId="24"/>
    <tableColumn id="10" name="Self-Loops" dataDxfId="23"/>
    <tableColumn id="24" name="Reciprocated Vertex Pair Ratio" dataDxfId="22"/>
    <tableColumn id="25" name="Reciprocated Edge Ratio" dataDxfId="21"/>
    <tableColumn id="11" name="Connected Components" dataDxfId="20"/>
    <tableColumn id="12" name="Single-Vertex Connected Components" dataDxfId="19"/>
    <tableColumn id="13" name="Maximum Vertices in a Connected Component" dataDxfId="18"/>
    <tableColumn id="14" name="Maximum Edges in a Connected Component" dataDxfId="17"/>
    <tableColumn id="15" name="Maximum Geodesic Distance (Diameter)" dataDxfId="16"/>
    <tableColumn id="16" name="Average Geodesic Distance" dataDxfId="15"/>
    <tableColumn id="17" name="Graph Density" dataDxfId="13"/>
    <tableColumn id="23" name="Top URLs in Tweet" dataDxfId="14"/>
    <tableColumn id="26" name="Top Domains in Tweet" dataDxfId="218"/>
    <tableColumn id="27" name="Top Hashtags in Tweet" dataDxfId="193"/>
    <tableColumn id="28" name="Top Words in Tweet" dataDxfId="168"/>
    <tableColumn id="29" name="Top Word Pairs in Tweet" dataDxfId="119"/>
    <tableColumn id="30" name="Top Replied-To in Tweet" dataDxfId="118"/>
    <tableColumn id="31" name="Top Mentioned in Tweet" dataDxfId="93"/>
    <tableColumn id="32" name="Top Tweeters" dataDxfId="39"/>
    <tableColumn id="33" name="Sentiment List #1: Positive Word Count" dataDxfId="38"/>
    <tableColumn id="34" name="Sentiment List #1: Positive Word Percentage (%)" dataDxfId="37"/>
    <tableColumn id="35" name="Sentiment List #2: Negative Word Count" dataDxfId="36"/>
    <tableColumn id="36" name="Sentiment List #2: Negative Word Percentage (%)" dataDxfId="35"/>
    <tableColumn id="37" name="Sentiment List #3: Angry/Violent Word Count" dataDxfId="34"/>
    <tableColumn id="38" name="Sentiment List #3: Angry/Violent Word Percentage (%)" dataDxfId="33"/>
    <tableColumn id="39" name="Non-categorized Word Count" dataDxfId="32"/>
    <tableColumn id="40" name="Non-categorized Word Percentage (%)" dataDxfId="31"/>
    <tableColumn id="41" name="Group Content Word Count" dataDxfId="30"/>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20" totalsRowShown="0" headerRowDxfId="328" dataDxfId="327">
  <autoFilter ref="A1:C220"/>
  <tableColumns count="3">
    <tableColumn id="1" name="Group" dataDxfId="302"/>
    <tableColumn id="2" name="Vertex" dataDxfId="301"/>
    <tableColumn id="3" name="Vertex ID" dataDxfId="30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26" totalsRowShown="0">
  <autoFilter ref="A1:B26"/>
  <tableColumns count="2">
    <tableColumn id="1" name="Graph Metric" dataDxfId="292"/>
    <tableColumn id="2" name="Value" dataDxfId="291"/>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26"/>
    <tableColumn id="2" name="Degree Frequency" dataDxfId="325">
      <calculatedColumnFormula>COUNTIF(Vertices[Degree], "&gt;= " &amp; D2) - COUNTIF(Vertices[Degree], "&gt;=" &amp; D3)</calculatedColumnFormula>
    </tableColumn>
    <tableColumn id="3" name="In-Degree Bin" dataDxfId="324"/>
    <tableColumn id="4" name="In-Degree Frequency" dataDxfId="323">
      <calculatedColumnFormula>COUNTIF(Vertices[In-Degree], "&gt;= " &amp; F2) - COUNTIF(Vertices[In-Degree], "&gt;=" &amp; F3)</calculatedColumnFormula>
    </tableColumn>
    <tableColumn id="5" name="Out-Degree Bin" dataDxfId="322"/>
    <tableColumn id="6" name="Out-Degree Frequency" dataDxfId="321">
      <calculatedColumnFormula>COUNTIF(Vertices[Out-Degree], "&gt;= " &amp; H2) - COUNTIF(Vertices[Out-Degree], "&gt;=" &amp; H3)</calculatedColumnFormula>
    </tableColumn>
    <tableColumn id="7" name="Betweenness Centrality Bin" dataDxfId="320"/>
    <tableColumn id="8" name="Betweenness Centrality Frequency" dataDxfId="319">
      <calculatedColumnFormula>COUNTIF(Vertices[Betweenness Centrality], "&gt;= " &amp; J2) - COUNTIF(Vertices[Betweenness Centrality], "&gt;=" &amp; J3)</calculatedColumnFormula>
    </tableColumn>
    <tableColumn id="9" name="Closeness Centrality Bin" dataDxfId="318"/>
    <tableColumn id="10" name="Closeness Centrality Frequency" dataDxfId="317">
      <calculatedColumnFormula>COUNTIF(Vertices[Closeness Centrality], "&gt;= " &amp; L2) - COUNTIF(Vertices[Closeness Centrality], "&gt;=" &amp; L3)</calculatedColumnFormula>
    </tableColumn>
    <tableColumn id="11" name="Eigenvector Centrality Bin" dataDxfId="316"/>
    <tableColumn id="12" name="Eigenvector Centrality Frequency" dataDxfId="315">
      <calculatedColumnFormula>COUNTIF(Vertices[Eigenvector Centrality], "&gt;= " &amp; N2) - COUNTIF(Vertices[Eigenvector Centrality], "&gt;=" &amp; N3)</calculatedColumnFormula>
    </tableColumn>
    <tableColumn id="18" name="PageRank Bin" dataDxfId="314"/>
    <tableColumn id="17" name="PageRank Frequency" dataDxfId="313">
      <calculatedColumnFormula>COUNTIF(Vertices[Eigenvector Centrality], "&gt;= " &amp; P2) - COUNTIF(Vertices[Eigenvector Centrality], "&gt;=" &amp; P3)</calculatedColumnFormula>
    </tableColumn>
    <tableColumn id="13" name="Clustering Coefficient Bin" dataDxfId="312"/>
    <tableColumn id="14" name="Clustering Coefficient Frequency" dataDxfId="311">
      <calculatedColumnFormula>COUNTIF(Vertices[Clustering Coefficient], "&gt;= " &amp; R2) - COUNTIF(Vertices[Clustering Coefficient], "&gt;=" &amp; R3)</calculatedColumnFormula>
    </tableColumn>
    <tableColumn id="15" name="Dynamic Filter Bin" dataDxfId="310"/>
    <tableColumn id="16" name="Dynamic Filter Frequency" dataDxfId="30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0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cv-library.co.uk/job/209670270/3-5T-Driver?s=100340&amp;utm_source=dlvr.it&amp;utm_medium=twitter" TargetMode="External" /><Relationship Id="rId2" Type="http://schemas.openxmlformats.org/officeDocument/2006/relationships/hyperlink" Target="https://www.cv-library.co.uk/job/209670136/Driver-Mate-Warehouse-Operative?s=100340&amp;utm_source=dlvr.it&amp;utm_medium=twitter" TargetMode="External" /><Relationship Id="rId3" Type="http://schemas.openxmlformats.org/officeDocument/2006/relationships/hyperlink" Target="https://www.chroniclelive.co.uk/news/north-east-news/you-want-metro-train-driver-16119898" TargetMode="External" /><Relationship Id="rId4" Type="http://schemas.openxmlformats.org/officeDocument/2006/relationships/hyperlink" Target="https://www.chroniclelive.co.uk/news/north-east-news/you-want-metro-train-driver-16119898" TargetMode="External" /><Relationship Id="rId5" Type="http://schemas.openxmlformats.org/officeDocument/2006/relationships/hyperlink" Target="https://www.fleetowner.com/driver-management/how-are-haulers-recruiting-and-retaining-drivers" TargetMode="External" /><Relationship Id="rId6" Type="http://schemas.openxmlformats.org/officeDocument/2006/relationships/hyperlink" Target="https://www.fleetowner.com/driver-management/how-are-haulers-recruiting-and-retaining-drivers" TargetMode="External" /><Relationship Id="rId7" Type="http://schemas.openxmlformats.org/officeDocument/2006/relationships/hyperlink" Target="https://www.fleetowner.com/driver-management/how-are-haulers-recruiting-and-retaining-drivers" TargetMode="External" /><Relationship Id="rId8" Type="http://schemas.openxmlformats.org/officeDocument/2006/relationships/hyperlink" Target="https://www.fleetowner.com/driver-management/how-are-haulers-recruiting-and-retaining-drivers" TargetMode="External" /><Relationship Id="rId9" Type="http://schemas.openxmlformats.org/officeDocument/2006/relationships/hyperlink" Target="https://www.cv-library.co.uk/job/209863195/7-5T-CatC1-Driver-START-ASAP?s=100340&amp;utm_source=dlvr.it&amp;utm_medium=twitter" TargetMode="External" /><Relationship Id="rId10" Type="http://schemas.openxmlformats.org/officeDocument/2006/relationships/hyperlink" Target="https://findajob.dwp.gov.uk/details/1959737" TargetMode="External" /><Relationship Id="rId11" Type="http://schemas.openxmlformats.org/officeDocument/2006/relationships/hyperlink" Target="https://www.fleetowner.com/driver-management/how-are-haulers-recruiting-and-retaining-drivers" TargetMode="External" /><Relationship Id="rId12" Type="http://schemas.openxmlformats.org/officeDocument/2006/relationships/hyperlink" Target="https://careers.g4s.com/en/jobs/secure-driver-park-royal-or-nine-elms/15563" TargetMode="External" /><Relationship Id="rId13" Type="http://schemas.openxmlformats.org/officeDocument/2006/relationships/hyperlink" Target="https://jobs.expresspros.com/job/details?jobControlNum=13332944" TargetMode="External" /><Relationship Id="rId14" Type="http://schemas.openxmlformats.org/officeDocument/2006/relationships/hyperlink" Target="https://www.cv-library.co.uk/job/209862839/HGV2-Class-2-TEMP-TO-PERM-START-ASAP?s=100340&amp;utm_source=dlvr.it&amp;utm_medium=twitter" TargetMode="External" /><Relationship Id="rId15" Type="http://schemas.openxmlformats.org/officeDocument/2006/relationships/hyperlink" Target="https://www.woodburymn.gov/firejobs" TargetMode="External" /><Relationship Id="rId16" Type="http://schemas.openxmlformats.org/officeDocument/2006/relationships/hyperlink" Target="http://www.allthetopbananas.com/JobSummary.aspx?jobid=127518926&amp;highlighted=true" TargetMode="External" /><Relationship Id="rId17" Type="http://schemas.openxmlformats.org/officeDocument/2006/relationships/hyperlink" Target="http://www.allthetopbananas.com/JobSummary.aspx?jobid=127518927&amp;highlighted=true" TargetMode="External" /><Relationship Id="rId18" Type="http://schemas.openxmlformats.org/officeDocument/2006/relationships/hyperlink" Target="http://www.allthetopbananas.com/JobSummary.aspx?jobid=127512021&amp;highlighted=true" TargetMode="External" /><Relationship Id="rId19" Type="http://schemas.openxmlformats.org/officeDocument/2006/relationships/hyperlink" Target="http://www.allthetopbananas.com/JobSummary.aspx?jobid=127471425&amp;highlighted=true" TargetMode="External" /><Relationship Id="rId20" Type="http://schemas.openxmlformats.org/officeDocument/2006/relationships/hyperlink" Target="https://www.cv-library.co.uk/job/209863260/HGV-Class-2-HIAB-Driver?s=100340&amp;utm_source=dlvr.it&amp;utm_medium=twitter" TargetMode="External" /><Relationship Id="rId21" Type="http://schemas.openxmlformats.org/officeDocument/2006/relationships/hyperlink" Target="http://www.verticalyellow.com/jobs/?q=Class+A+CDL+Linehaul+Driver&amp;l=West+Valley+City+United+States&amp;z=&amp;tw=&amp;k=" TargetMode="External" /><Relationship Id="rId22" Type="http://schemas.openxmlformats.org/officeDocument/2006/relationships/hyperlink" Target="https://www.inc.com/jessica-stillman/why-ubers-ipo-is-for-suckers.html" TargetMode="External" /><Relationship Id="rId23" Type="http://schemas.openxmlformats.org/officeDocument/2006/relationships/hyperlink" Target="https://www.cv-library.co.uk/job/209868597/Counterbalance-FLT-Driver?s=100340&amp;utm_source=dlvr.it&amp;utm_medium=twitter" TargetMode="External" /><Relationship Id="rId24" Type="http://schemas.openxmlformats.org/officeDocument/2006/relationships/hyperlink" Target="https://www.cv-library.co.uk/job/209409692/HGV-Class-1-Driver-Night-4-On-4-Off?s=100340&amp;utm_source=dlvr.it&amp;utm_medium=twitter" TargetMode="External" /><Relationship Id="rId25" Type="http://schemas.openxmlformats.org/officeDocument/2006/relationships/hyperlink" Target="https://app.work4labs.com/w4d/job-redirect/6053772414/120604661?data=slashref___post_id%2F296f95169da4de6a1a7b22f434d51079849724d0%2Fjob_distributor_id%2F79298%2Fuid%2F166255204178490%2Flanguage%2Fen%2Fnetwork%2Ftwitter&amp;ref=distributor_share&amp;no_card=1" TargetMode="External" /><Relationship Id="rId26" Type="http://schemas.openxmlformats.org/officeDocument/2006/relationships/hyperlink" Target="https://www.cv-library.co.uk/job/209869017/7-5-Tonne-Driver?s=100340&amp;utm_source=dlvr.it&amp;utm_medium=twitter" TargetMode="External" /><Relationship Id="rId27" Type="http://schemas.openxmlformats.org/officeDocument/2006/relationships/hyperlink" Target="https://www.fleetowner.com/driver-management/how-are-haulers-recruiting-and-retaining-drivers" TargetMode="External" /><Relationship Id="rId28" Type="http://schemas.openxmlformats.org/officeDocument/2006/relationships/hyperlink" Target="http://www.allthetopbananas.com/JobSummary.aspx?jobid=128057502&amp;highlighted=true" TargetMode="External" /><Relationship Id="rId29" Type="http://schemas.openxmlformats.org/officeDocument/2006/relationships/hyperlink" Target="https://applybookercareers.com/members/modules/job/detail.php?record=1071" TargetMode="External" /><Relationship Id="rId30" Type="http://schemas.openxmlformats.org/officeDocument/2006/relationships/hyperlink" Target="https://www.cn-jobs.co.uk/search-results.aspx?query=djAuMXxSVjpRdWlja2xpc3Rpbmd8U086UmVsZXZhbnN8UFM6MTB8Q1I6RnJlZXRleHQ6RUNPQ0FCU3xDUjphcmVhOkhleGhhbXx2MC4x&amp;params=c2VhcmNoc3RhcnRkYXRlOjF8Z2Vvc2VhcmNoOjF8cXVlcnlmaWx0ZXI6fHdvcmthcmVhOjB8d29ya2FyZWFfbW9yZTowfEpvYmxvY2F0aW9uNDowfEpvYmxvY2F0aW9uNF9tb3JlOjB8Sm9ibG9jYXRpb241OjF8Sm9ibG9jYXRpb241X21vcmU6MHxKb2J0eXBlOjB8Sm9idHlwZV9tb3JlOjB8d2FnZWZyb206MHx3YWdlZnJvbV9tb3JlOjB8d2FnZXR5cGU6MHx3YWdldHlwZV9tb3JlOjA=" TargetMode="External" /><Relationship Id="rId31" Type="http://schemas.openxmlformats.org/officeDocument/2006/relationships/hyperlink" Target="https://www.cn-jobs.co.uk/search-results/hgv-class-2-diver-330004648.aspx?jobId=330004648&amp;list=SearchResultsJobsIds&amp;index=1&amp;querydesc=SearchJobQueryDescription&amp;viewedfrom=1" TargetMode="External" /><Relationship Id="rId32" Type="http://schemas.openxmlformats.org/officeDocument/2006/relationships/hyperlink" Target="https://alljobsintheuk.eu/7-5-t-driver-barsley-10-30-11-70-2-barnsley-gi-group-barnsley/?utm_source=dlvr.it&amp;utm_medium=twitter" TargetMode="External" /><Relationship Id="rId33" Type="http://schemas.openxmlformats.org/officeDocument/2006/relationships/hyperlink" Target="https://www.employ-se1.co.uk/job/warehouse-manager-0" TargetMode="External" /><Relationship Id="rId34" Type="http://schemas.openxmlformats.org/officeDocument/2006/relationships/hyperlink" Target="https://papertransport.avature.net/jobs" TargetMode="External" /><Relationship Id="rId35" Type="http://schemas.openxmlformats.org/officeDocument/2006/relationships/hyperlink" Target="https://www.aceappointments.co.uk/job/ace-appointments-leicester-array-class-2-refuse-driver/" TargetMode="External" /><Relationship Id="rId36" Type="http://schemas.openxmlformats.org/officeDocument/2006/relationships/hyperlink" Target="https://www.aceappointments.co.uk/job/ace-appointments-leicester-array-hgv-driver-waste-materials/" TargetMode="External" /><Relationship Id="rId37" Type="http://schemas.openxmlformats.org/officeDocument/2006/relationships/hyperlink" Target="https://www.fleetowner.com/driver.../immigrant-truck-drivers-shhhh-we-don-t-talk-ab" TargetMode="External" /><Relationship Id="rId38" Type="http://schemas.openxmlformats.org/officeDocument/2006/relationships/hyperlink" Target="https://www.rosedalefuneralhome.co.uk/" TargetMode="External" /><Relationship Id="rId39" Type="http://schemas.openxmlformats.org/officeDocument/2006/relationships/hyperlink" Target="https://www.darsaal.com/j/301366" TargetMode="External" /><Relationship Id="rId40" Type="http://schemas.openxmlformats.org/officeDocument/2006/relationships/hyperlink" Target="http://www.buildersyellow.com/jobs/?q=Class+B+Truck+Driver&amp;l=&amp;z=&amp;tw=&amp;k=" TargetMode="External" /><Relationship Id="rId41" Type="http://schemas.openxmlformats.org/officeDocument/2006/relationships/hyperlink" Target="https://www.cv-library.co.uk/job/209875949/Class-2-ADR-Driver?s=100340&amp;utm_source=dlvr.it&amp;utm_medium=twitter" TargetMode="External" /><Relationship Id="rId42" Type="http://schemas.openxmlformats.org/officeDocument/2006/relationships/hyperlink" Target="http://stge.co/vyWW30lYwE9" TargetMode="External" /><Relationship Id="rId43" Type="http://schemas.openxmlformats.org/officeDocument/2006/relationships/hyperlink" Target="https://www.facebook.com/MidhantsLtd" TargetMode="External" /><Relationship Id="rId44" Type="http://schemas.openxmlformats.org/officeDocument/2006/relationships/hyperlink" Target="https://www.orwakeasi.co.uk/jobs/flatbed-truck-driver-non-hgv-installer-required/" TargetMode="External" /><Relationship Id="rId45" Type="http://schemas.openxmlformats.org/officeDocument/2006/relationships/hyperlink" Target="https://www.ziprecruiter.com/tja/28fc0d12" TargetMode="External" /><Relationship Id="rId46" Type="http://schemas.openxmlformats.org/officeDocument/2006/relationships/hyperlink" Target="http://www.allthetopbananas.com/JobSummary.aspx?jobid=127508058&amp;highlighted=true" TargetMode="External" /><Relationship Id="rId47" Type="http://schemas.openxmlformats.org/officeDocument/2006/relationships/hyperlink" Target="http://www.allthetopbananas.com/JobSummary.aspx?jobid=128375848&amp;highlighted=true" TargetMode="External" /><Relationship Id="rId48" Type="http://schemas.openxmlformats.org/officeDocument/2006/relationships/hyperlink" Target="https://www.cv-library.co.uk/job/209881712/Class-1-Driver?s=100340&amp;utm_source=dlvr.it&amp;utm_medium=twitter" TargetMode="External" /><Relationship Id="rId49" Type="http://schemas.openxmlformats.org/officeDocument/2006/relationships/hyperlink" Target="https://www.facebook.com/daanwseattle/posts/1997037873758570" TargetMode="External" /><Relationship Id="rId50" Type="http://schemas.openxmlformats.org/officeDocument/2006/relationships/hyperlink" Target="https://www.cv-library.co.uk/job/209880813/HGV-2-Driver?s=100340&amp;utm_source=dlvr.it&amp;utm_medium=twitter" TargetMode="External" /><Relationship Id="rId51" Type="http://schemas.openxmlformats.org/officeDocument/2006/relationships/hyperlink" Target="https://northyorkshirepolice.tal.net/vx/lang-en-GB/mobile-0/appcentre-3/brand-3/user-2/xf-145b2ce64396/wid-1/candidate/so/pm/6/pl/1/opp/1245-Driver-Police-Support-Volunteers/en-GB/posting/1626" TargetMode="External" /><Relationship Id="rId52" Type="http://schemas.openxmlformats.org/officeDocument/2006/relationships/hyperlink" Target="https://uk.firstgroupcareers.com/vacancy/first-uk-bus-bus-driver-trainee-or-qualified---swansea-9166-uk-bus---swansea/9195/description/" TargetMode="External" /><Relationship Id="rId53" Type="http://schemas.openxmlformats.org/officeDocument/2006/relationships/hyperlink" Target="https://uk.firstgroupcareers.com/vacancy/first-uk-bus-bus-driver-trainee-or-qualified---swansea-9166-uk-bus---swansea/9195/description/" TargetMode="External" /><Relationship Id="rId54" Type="http://schemas.openxmlformats.org/officeDocument/2006/relationships/hyperlink" Target="https://www.am2pm.uk.com/job/hgv-class-i-driver-macc/" TargetMode="External" /><Relationship Id="rId55" Type="http://schemas.openxmlformats.org/officeDocument/2006/relationships/hyperlink" Target="https://lnkd.in/gTYJZsr" TargetMode="External" /><Relationship Id="rId56" Type="http://schemas.openxmlformats.org/officeDocument/2006/relationships/hyperlink" Target="https://nejstevenson.co.uk/jobs/general-assistant-driving/" TargetMode="External" /><Relationship Id="rId57" Type="http://schemas.openxmlformats.org/officeDocument/2006/relationships/hyperlink" Target="https://www.facebook.com/Career-Central-20-530366607137185/" TargetMode="External" /><Relationship Id="rId58" Type="http://schemas.openxmlformats.org/officeDocument/2006/relationships/hyperlink" Target="http://www.pathyorkshire.co.uk/wp-content/uploads/2019/04/Leeds-Wood-Recycling-Driver-Collections-Person.pdf" TargetMode="External" /><Relationship Id="rId59" Type="http://schemas.openxmlformats.org/officeDocument/2006/relationships/hyperlink" Target="http://www.pathyorkshire.co.uk/wp-content/uploads/2019/04/Leeds-Wood-Recycling-Driver-Collections-Person.pdf" TargetMode="External" /><Relationship Id="rId60" Type="http://schemas.openxmlformats.org/officeDocument/2006/relationships/hyperlink" Target="http://www.pathyorkshire.co.uk/wp-content/uploads/2019/04/Leeds-Wood-Recycling-Driver-Collections-Person.pdf" TargetMode="External" /><Relationship Id="rId61" Type="http://schemas.openxmlformats.org/officeDocument/2006/relationships/hyperlink" Target="http://www.pathyorkshire.co.uk/wp-content/uploads/2019/04/Leeds-Wood-Recycling-Driver-Collections-Person.pdf" TargetMode="External" /><Relationship Id="rId62" Type="http://schemas.openxmlformats.org/officeDocument/2006/relationships/hyperlink" Target="http://www.pathyorkshire.co.uk/wp-content/uploads/2019/04/Leeds-Wood-Recycling-Driver-Collections-Person.pdf" TargetMode="External" /><Relationship Id="rId63" Type="http://schemas.openxmlformats.org/officeDocument/2006/relationships/hyperlink" Target="http://www.pathyorkshire.co.uk/wp-content/uploads/2019/04/Leeds-Wood-Recycling-Driver-Collections-Person.pdf" TargetMode="External" /><Relationship Id="rId64" Type="http://schemas.openxmlformats.org/officeDocument/2006/relationships/hyperlink" Target="http://www.pathyorkshire.co.uk/wp-content/uploads/2019/04/Leeds-Wood-Recycling-Driver-Collections-Person.pdf" TargetMode="External" /><Relationship Id="rId65" Type="http://schemas.openxmlformats.org/officeDocument/2006/relationships/hyperlink" Target="http://www.pathyorkshire.co.uk/wp-content/uploads/2019/04/Leeds-Wood-Recycling-Driver-Collections-Person.pdf" TargetMode="External" /><Relationship Id="rId66" Type="http://schemas.openxmlformats.org/officeDocument/2006/relationships/hyperlink" Target="https://www.cv-library.co.uk/job/209887550/7-5T-Driver?s=100340&amp;utm_source=dlvr.it&amp;utm_medium=twitter" TargetMode="External" /><Relationship Id="rId67" Type="http://schemas.openxmlformats.org/officeDocument/2006/relationships/hyperlink" Target="http://www.pathyorkshire.co.uk/wp-content/uploads/2019/04/Leeds-Wood-Recycling-Driver-Collections-Person.pdf" TargetMode="External" /><Relationship Id="rId68" Type="http://schemas.openxmlformats.org/officeDocument/2006/relationships/hyperlink" Target="http://www.pathyorkshire.co.uk/wp-content/uploads/2019/04/Leeds-Wood-Recycling-Driver-Collections-Person.pdf" TargetMode="External" /><Relationship Id="rId69" Type="http://schemas.openxmlformats.org/officeDocument/2006/relationships/hyperlink" Target="http://verisk.com/iiX" TargetMode="External" /><Relationship Id="rId70" Type="http://schemas.openxmlformats.org/officeDocument/2006/relationships/hyperlink" Target="http://verisk.com/iiX" TargetMode="External" /><Relationship Id="rId71" Type="http://schemas.openxmlformats.org/officeDocument/2006/relationships/hyperlink" Target="https://www.cv-library.co.uk/job/209862800/Class-2-HGV-Driver-12P-H-OVERTIME-MON-FRI-ASAP-START?s=100340&amp;utm_source=dlvr.it&amp;utm_medium=twitter" TargetMode="External" /><Relationship Id="rId72" Type="http://schemas.openxmlformats.org/officeDocument/2006/relationships/hyperlink" Target="https://www.cv-library.co.uk/job/209863274/7-5T-CatC1-Driver-12P-H-OVERTIME-TEMP-TO-PERM?s=100340&amp;utm_source=dlvr.it&amp;utm_medium=twitter" TargetMode="External" /><Relationship Id="rId73" Type="http://schemas.openxmlformats.org/officeDocument/2006/relationships/hyperlink" Target="https://www.cv-library.co.uk/job/209886770/7-5T-CatC1-Drivers-12P-H-OVERTIME-START-ASAP?s=100340&amp;utm_source=dlvr.it&amp;utm_medium=twitter" TargetMode="External" /><Relationship Id="rId74" Type="http://schemas.openxmlformats.org/officeDocument/2006/relationships/hyperlink" Target="https://www.cv-library.co.uk/job/209890985/Class-2-HGV-Pallet-Delivery-Driver?s=100340&amp;utm_source=dlvr.it&amp;utm_medium=twitter" TargetMode="External" /><Relationship Id="rId75" Type="http://schemas.openxmlformats.org/officeDocument/2006/relationships/hyperlink" Target="https://legitjobs.com.ng/job/trailer-driver-at-sinoma-cargo-international-nigeria-limited/" TargetMode="External" /><Relationship Id="rId76" Type="http://schemas.openxmlformats.org/officeDocument/2006/relationships/hyperlink" Target="http://www.pathyorkshire.co.uk/wp-content/uploads/2019/04/Leeds-Wood-Recycling-Driver-Collections-Person.pdf" TargetMode="External" /><Relationship Id="rId77" Type="http://schemas.openxmlformats.org/officeDocument/2006/relationships/hyperlink" Target="http://www.pathyorkshire.co.uk/wp-content/uploads/2019/04/Leeds-Wood-Recycling-Driver-Collections-Person.pdf" TargetMode="External" /><Relationship Id="rId78" Type="http://schemas.openxmlformats.org/officeDocument/2006/relationships/hyperlink" Target="http://www.pathyorkshire.co.uk/wp-content/uploads/2019/04/Leeds-Wood-Recycling-Driver-Collections-Person.pdf" TargetMode="External" /><Relationship Id="rId79" Type="http://schemas.openxmlformats.org/officeDocument/2006/relationships/hyperlink" Target="https://peelsolutions.co.uk/job/internal-dispatch-driver/" TargetMode="External" /><Relationship Id="rId80" Type="http://schemas.openxmlformats.org/officeDocument/2006/relationships/hyperlink" Target="https://peelsolutions.co.uk/job/internal-dispatch-driver/" TargetMode="External" /><Relationship Id="rId81" Type="http://schemas.openxmlformats.org/officeDocument/2006/relationships/hyperlink" Target="https://peelsolutions.co.uk/job/internal-dispatch-driver/" TargetMode="External" /><Relationship Id="rId82" Type="http://schemas.openxmlformats.org/officeDocument/2006/relationships/hyperlink" Target="https://www.foleyservices.com/news/how-post-hire-data-can-help-you-retain-more-drivers/?utm_campaign=Retain_Drivers&amp;utm_content=89812297&amp;utm_medium=social&amp;utm_source=twitter&amp;hss_channel=tw-24700591" TargetMode="External" /><Relationship Id="rId83" Type="http://schemas.openxmlformats.org/officeDocument/2006/relationships/hyperlink" Target="http://www.buildersyellow.com/jobs/?q=Driver+Recruiter-+Virtual&amp;l=Houston+TX+USA&amp;z=&amp;tw=&amp;k=" TargetMode="External" /><Relationship Id="rId84" Type="http://schemas.openxmlformats.org/officeDocument/2006/relationships/hyperlink" Target="http://www.verticalyellow.com/jobs/?q=Driver+Recruiter-+Virtual&amp;l=Houston+TX+USA&amp;z=&amp;tw=&amp;k=" TargetMode="External" /><Relationship Id="rId85" Type="http://schemas.openxmlformats.org/officeDocument/2006/relationships/hyperlink" Target="https://learning-employment.com/stagecoach-bus-driver-apprenticeship/?hootPostID=1cca6f9823099fe58e471066a9791cbf" TargetMode="External" /><Relationship Id="rId86" Type="http://schemas.openxmlformats.org/officeDocument/2006/relationships/hyperlink" Target="https://www.jf-recruiting.com/Jobs-Board/East-Coast-Usa/Experienced-Tender-Driver/17149" TargetMode="External" /><Relationship Id="rId87" Type="http://schemas.openxmlformats.org/officeDocument/2006/relationships/hyperlink" Target="https://www.sfexaminer.com/news-columnists/how-to-become-a-taxi-driver/" TargetMode="External" /><Relationship Id="rId88" Type="http://schemas.openxmlformats.org/officeDocument/2006/relationships/hyperlink" Target="https://www.chroniclelive.co.uk/news/north-east-news/you-want-metro-train-driver-16119898" TargetMode="External" /><Relationship Id="rId89" Type="http://schemas.openxmlformats.org/officeDocument/2006/relationships/hyperlink" Target="https://www.facebook.com/permalink.php?story_fbid=1516169315179766&amp;id=231357920327585" TargetMode="External" /><Relationship Id="rId90" Type="http://schemas.openxmlformats.org/officeDocument/2006/relationships/hyperlink" Target="https://www.randallreilly.com/what-can-you-learn-from-driver-turnover/?utm_campaign=Blog%20Posts&amp;utm_content=89595910&amp;utm_medium=social&amp;utm_source=twitter&amp;hss_channel=tw-66781485" TargetMode="External" /><Relationship Id="rId91" Type="http://schemas.openxmlformats.org/officeDocument/2006/relationships/hyperlink" Target="https://www.randallreilly.com/what-can-you-learn-from-driver-turnover/?utm_campaign=Blog%20Posts&amp;utm_content=89595907&amp;utm_medium=social&amp;utm_source=twitter&amp;hss_channel=tw-66781485" TargetMode="External" /><Relationship Id="rId92" Type="http://schemas.openxmlformats.org/officeDocument/2006/relationships/hyperlink" Target="https://www.ziprecruiter.com/tja/879a7125" TargetMode="External" /><Relationship Id="rId93" Type="http://schemas.openxmlformats.org/officeDocument/2006/relationships/hyperlink" Target="https://www.ziprecruiter.com/tja/2b58c4d7" TargetMode="External" /><Relationship Id="rId94" Type="http://schemas.openxmlformats.org/officeDocument/2006/relationships/hyperlink" Target="https://www.cv-library.co.uk/job/209896049/HGV1-CAT-C-E-Driver?s=100340&amp;utm_source=dlvr.it&amp;utm_medium=twitter" TargetMode="External" /><Relationship Id="rId95" Type="http://schemas.openxmlformats.org/officeDocument/2006/relationships/hyperlink" Target="https://1066jobs.net/clickthru.php?Brighton-UKhttps://adview.online/dispatch/job/publisher/multi-drop-van-driver-559?pid=421&amp;psrc=textlink&amp;pchl=1066jobs.net&amp;ptkn=fe6be7948b39c3713e87d029fadb1a3b4cd362b6&amp;ptms=eyJpdiI6IjNCUEszXC9GbjR3c2ZwMWdoOE44b253PT0iLCJ2YWx1ZSI6IkVuSTV3dW1jSVBvdHBtRWtOUW5lOXc9PSIsIm1hYyI6Ijc1ZDQ1YzA2NzlkNDY3ZmNkZTI2NDg2Y2RjZDRjYWQ3ZjJkZWYyYjIxYTRlMGFlMDkxOWI1NDMxMDMxNzgzMDEifQ%3D%3D&amp;utm_source=publisher-421&amp;utm_medium=textlink" TargetMode="External" /><Relationship Id="rId96" Type="http://schemas.openxmlformats.org/officeDocument/2006/relationships/hyperlink" Target="https://1066jobs.net/clickthru.php?Brighton-UKhttps://adview.online/dispatch/job/publisher/multi-drop-van-driver-559?pid=421&amp;psrc=textlink&amp;pchl=1066jobs.net&amp;ptkn=1ad711487254c8931fd79f41b78b9220fc79f182&amp;ptms=eyJpdiI6IjBBQnhTTXFaenJtQlFBbjVnV2JNQ0E9PSIsInZhbHVlIjoiQVIzSFU5d2tQSFlIdkRDSFNBZDR1QT09IiwibWFjIjoiYzA3Njg3Nzc0NWJhMDhmMTIwMGFmYWM1MGZmMTU4YWNhZDk2MzFiMTgyYzIwZDBhMmNjNmM2ZTM2ZWY5OGVjNyJ9&amp;utm_source=publisher-421&amp;utm_medium=textlink" TargetMode="External" /><Relationship Id="rId97" Type="http://schemas.openxmlformats.org/officeDocument/2006/relationships/hyperlink" Target="http://www.jobsyellow.com/jobs/?q=Driver+Recruiter-+Virtual&amp;l=Dallas+TX+USA&amp;z=&amp;tw=&amp;k=" TargetMode="External" /><Relationship Id="rId98" Type="http://schemas.openxmlformats.org/officeDocument/2006/relationships/hyperlink" Target="http://www.jobsyellow.com/jobs/?q=Driver+Recruiter-+Virtual&amp;l=Houston+TX+USA&amp;z=&amp;tw=&amp;k=" TargetMode="External" /><Relationship Id="rId99" Type="http://schemas.openxmlformats.org/officeDocument/2006/relationships/hyperlink" Target="http://www.verticalyellow.com/jobs/?q=Driver+Recruiter-+Virtual&amp;l=Houston+TX+USA&amp;z=&amp;tw=&amp;k=" TargetMode="External" /><Relationship Id="rId100" Type="http://schemas.openxmlformats.org/officeDocument/2006/relationships/hyperlink" Target="http://jobviewtrack.com/en-gb/job-131f416b61304f2d48014e170d130c0609411a0b0c534b45590d7f010e0d4f54641101170b156766383c4930455e535948160d0f4b154e000d412a150c56111a6b35667f1d7f48050c060730520a1e041c65236c20482a1c5f4549485f060e02461a430648330b060648762e25270a6f4f445b011d6f1640125b5057/e486083e64b0dd088771eeccc91ac7a6.html?affid=7b2e27d9738a79f5&amp;utm_source=dlvr.it&amp;utm_medium=twitter" TargetMode="External" /><Relationship Id="rId101" Type="http://schemas.openxmlformats.org/officeDocument/2006/relationships/hyperlink" Target="http://www.candidatehunter.com/jobs/?q=TRUCK+DRIVER+-+Flat+Bed+Class+A&amp;l=Eugene+OR+USA&amp;z=&amp;tw=&amp;k=" TargetMode="External" /><Relationship Id="rId102" Type="http://schemas.openxmlformats.org/officeDocument/2006/relationships/hyperlink" Target="https://www.wildechildbrewing.co.uk/recruiting-brewery-assistant/" TargetMode="External" /><Relationship Id="rId103" Type="http://schemas.openxmlformats.org/officeDocument/2006/relationships/hyperlink" Target="https://www.wildechildbrewing.co.uk/recruiting-brewery-assistant/" TargetMode="External" /><Relationship Id="rId104" Type="http://schemas.openxmlformats.org/officeDocument/2006/relationships/hyperlink" Target="https://www.wildechildbrewing.co.uk/recruiting-brewery-assistant/" TargetMode="External" /><Relationship Id="rId105" Type="http://schemas.openxmlformats.org/officeDocument/2006/relationships/hyperlink" Target="https://www.facebook.com/story.php?story_fbid=2333793450232763&amp;id=1541343192811130" TargetMode="External" /><Relationship Id="rId106" Type="http://schemas.openxmlformats.org/officeDocument/2006/relationships/hyperlink" Target="https://www.youtube.com/watch?v=BRTpOkeC-XI" TargetMode="External" /><Relationship Id="rId107" Type="http://schemas.openxmlformats.org/officeDocument/2006/relationships/hyperlink" Target="https://recruitment.cornerstone.org.uk/index.php?q=recruitment/vacancy/2A949FC7-04E9-4060-901F-8647470C877B" TargetMode="External" /><Relationship Id="rId108" Type="http://schemas.openxmlformats.org/officeDocument/2006/relationships/hyperlink" Target="https://www.cv-library.co.uk/job/209871476/HGV-1-Tipper-Driver?s=100340&amp;utm_source=dlvr.it&amp;utm_medium=twitter" TargetMode="External" /><Relationship Id="rId109" Type="http://schemas.openxmlformats.org/officeDocument/2006/relationships/hyperlink" Target="https://www.cv-library.co.uk/job/209882144/HGV-2-Driver?s=100340&amp;utm_source=dlvr.it&amp;utm_medium=twitter" TargetMode="External" /><Relationship Id="rId110" Type="http://schemas.openxmlformats.org/officeDocument/2006/relationships/hyperlink" Target="https://www.cv-library.co.uk/job/209897875/7-5T-Driver?s=100340&amp;utm_source=dlvr.it&amp;utm_medium=twitter" TargetMode="External" /><Relationship Id="rId111" Type="http://schemas.openxmlformats.org/officeDocument/2006/relationships/hyperlink" Target="https://www.worldwidenetjobs.com/unitedkingdom/courier-driver/" TargetMode="External" /><Relationship Id="rId112" Type="http://schemas.openxmlformats.org/officeDocument/2006/relationships/hyperlink" Target="https://www.fmcsaconsulting.com/" TargetMode="External" /><Relationship Id="rId113" Type="http://schemas.openxmlformats.org/officeDocument/2006/relationships/hyperlink" Target="https://www.fmcsaconsulting.com/" TargetMode="External" /><Relationship Id="rId114" Type="http://schemas.openxmlformats.org/officeDocument/2006/relationships/hyperlink" Target="https://www.fa-mag.com/news/recruiting-talent--diversity-remain-major-challenges-for-large-advisory-firms-44307.html" TargetMode="External" /><Relationship Id="rId115" Type="http://schemas.openxmlformats.org/officeDocument/2006/relationships/hyperlink" Target="https://www.fa-mag.com/news/recruiting-talent--diversity-remain-major-challenges-for-large-advisory-firms-44307.html" TargetMode="External" /><Relationship Id="rId116" Type="http://schemas.openxmlformats.org/officeDocument/2006/relationships/hyperlink" Target="https://www.fa-mag.com/news/recruiting-talent--diversity-remain-major-challenges-for-large-advisory-firms-44307.html" TargetMode="External" /><Relationship Id="rId117" Type="http://schemas.openxmlformats.org/officeDocument/2006/relationships/hyperlink" Target="https://www.cv-library.co.uk/job/209898065/LGV1-HGV1-Class-1-Driver?s=100340&amp;utm_source=dlvr.it&amp;utm_medium=twitter" TargetMode="External" /><Relationship Id="rId118" Type="http://schemas.openxmlformats.org/officeDocument/2006/relationships/hyperlink" Target="https://www.cv-library.co.uk/job/209898295/Class-2-Driver?s=100340&amp;utm_source=dlvr.it&amp;utm_medium=twitter" TargetMode="External" /><Relationship Id="rId119" Type="http://schemas.openxmlformats.org/officeDocument/2006/relationships/hyperlink" Target="https://www.cv-library.co.uk/job/209610992/Fork-Lift-Truck-Driver?s=100340&amp;utm_source=dlvr.it&amp;utm_medium=twitter" TargetMode="External" /><Relationship Id="rId120" Type="http://schemas.openxmlformats.org/officeDocument/2006/relationships/hyperlink" Target="https://www.cv-library.co.uk/job/209899131/NON-PCV-DRIVER-MULTI-DROP-COURIER?s=100340&amp;utm_source=dlvr.it&amp;utm_medium=twitter" TargetMode="External" /><Relationship Id="rId121" Type="http://schemas.openxmlformats.org/officeDocument/2006/relationships/hyperlink" Target="https://www.cv-library.co.uk/job/209900188/LGV1-HGV1-Class-1-Driver-DRIVER?s=100340&amp;utm_source=dlvr.it&amp;utm_medium=twitter" TargetMode="External" /><Relationship Id="rId122" Type="http://schemas.openxmlformats.org/officeDocument/2006/relationships/hyperlink" Target="https://www.cv-library.co.uk/job/209900824/LGV2-HGV2-Class-2-Driver-Category-C-LG-2-HGV-2-Temp-to-Perm?s=100340&amp;utm_source=dlvr.it&amp;utm_medium=twitter" TargetMode="External" /><Relationship Id="rId123" Type="http://schemas.openxmlformats.org/officeDocument/2006/relationships/hyperlink" Target="https://recruiting.ultipro.com/QUA1004QDI/JobBoard/36df8f29-4f60-4a56-872d-9ea7592f9c7e/?q=&amp;o=postedDateAsc" TargetMode="External" /><Relationship Id="rId124" Type="http://schemas.openxmlformats.org/officeDocument/2006/relationships/hyperlink" Target="https://www.cv-library.co.uk/job/209896768/Class-2-ADR-Drivers?s=100340&amp;utm_source=dlvr.it&amp;utm_medium=twitter" TargetMode="External" /><Relationship Id="rId125" Type="http://schemas.openxmlformats.org/officeDocument/2006/relationships/hyperlink" Target="https://www.cv-library.co.uk/job/209899430/Class-1-Driver-Nights?s=100340&amp;utm_source=dlvr.it&amp;utm_medium=twitter" TargetMode="External" /><Relationship Id="rId126" Type="http://schemas.openxmlformats.org/officeDocument/2006/relationships/hyperlink" Target="https://www.ziprecruiter.com/tja/e74b36ae" TargetMode="External" /><Relationship Id="rId127" Type="http://schemas.openxmlformats.org/officeDocument/2006/relationships/hyperlink" Target="https://www.ziprecruiter.com/tja/b9422365" TargetMode="External" /><Relationship Id="rId128" Type="http://schemas.openxmlformats.org/officeDocument/2006/relationships/hyperlink" Target="https://www.ziprecruiter.com/tja/0f30590d" TargetMode="External" /><Relationship Id="rId129" Type="http://schemas.openxmlformats.org/officeDocument/2006/relationships/hyperlink" Target="https://www.ziprecruiter.com/tja/34ad13b7" TargetMode="External" /><Relationship Id="rId130" Type="http://schemas.openxmlformats.org/officeDocument/2006/relationships/hyperlink" Target="https://www.ziprecruiter.com/tja/fdf4b5e7" TargetMode="External" /><Relationship Id="rId131" Type="http://schemas.openxmlformats.org/officeDocument/2006/relationships/hyperlink" Target="https://www.ziprecruiter.com/tja/b18797a9" TargetMode="External" /><Relationship Id="rId132" Type="http://schemas.openxmlformats.org/officeDocument/2006/relationships/hyperlink" Target="https://www.ziprecruiter.com/tja/9b49a3eb" TargetMode="External" /><Relationship Id="rId133" Type="http://schemas.openxmlformats.org/officeDocument/2006/relationships/hyperlink" Target="https://www.ziprecruiter.com/tja/fa278169" TargetMode="External" /><Relationship Id="rId134" Type="http://schemas.openxmlformats.org/officeDocument/2006/relationships/hyperlink" Target="https://www.ziprecruiter.com/tja/f1fc1b83" TargetMode="External" /><Relationship Id="rId135" Type="http://schemas.openxmlformats.org/officeDocument/2006/relationships/hyperlink" Target="https://www.ziprecruiter.com/tja/b2879d2c" TargetMode="External" /><Relationship Id="rId136" Type="http://schemas.openxmlformats.org/officeDocument/2006/relationships/hyperlink" Target="https://www.ziprecruiter.com/tja/f6795142" TargetMode="External" /><Relationship Id="rId137" Type="http://schemas.openxmlformats.org/officeDocument/2006/relationships/hyperlink" Target="https://www.ziprecruiter.com/tja/f5f8ae49" TargetMode="External" /><Relationship Id="rId138" Type="http://schemas.openxmlformats.org/officeDocument/2006/relationships/hyperlink" Target="https://www.ziprecruiter.com/tja/dbb6f6f8" TargetMode="External" /><Relationship Id="rId139" Type="http://schemas.openxmlformats.org/officeDocument/2006/relationships/hyperlink" Target="https://www.ziprecruiter.com/tja/cca2249e" TargetMode="External" /><Relationship Id="rId140" Type="http://schemas.openxmlformats.org/officeDocument/2006/relationships/hyperlink" Target="https://www.ziprecruiter.com/tja/879a7125" TargetMode="External" /><Relationship Id="rId141" Type="http://schemas.openxmlformats.org/officeDocument/2006/relationships/hyperlink" Target="https://www.ziprecruiter.com/tja/b66248be" TargetMode="External" /><Relationship Id="rId142" Type="http://schemas.openxmlformats.org/officeDocument/2006/relationships/hyperlink" Target="https://www.ziprecruiter.com/tja/c18e960d" TargetMode="External" /><Relationship Id="rId143" Type="http://schemas.openxmlformats.org/officeDocument/2006/relationships/hyperlink" Target="https://www.ziprecruiter.com/tja/80a9170b" TargetMode="External" /><Relationship Id="rId144" Type="http://schemas.openxmlformats.org/officeDocument/2006/relationships/hyperlink" Target="https://www.ziprecruiter.com/tja/ab58c002" TargetMode="External" /><Relationship Id="rId145" Type="http://schemas.openxmlformats.org/officeDocument/2006/relationships/hyperlink" Target="https://www.ziprecruiter.com/tja/aefb3e70" TargetMode="External" /><Relationship Id="rId146" Type="http://schemas.openxmlformats.org/officeDocument/2006/relationships/hyperlink" Target="https://www.ziprecruiter.com/tja/3c0c96ed" TargetMode="External" /><Relationship Id="rId147" Type="http://schemas.openxmlformats.org/officeDocument/2006/relationships/hyperlink" Target="https://www.ziprecruiter.com/tja/1a45b4f4" TargetMode="External" /><Relationship Id="rId148" Type="http://schemas.openxmlformats.org/officeDocument/2006/relationships/hyperlink" Target="https://www.ziprecruiter.com/tja/50137531" TargetMode="External" /><Relationship Id="rId149" Type="http://schemas.openxmlformats.org/officeDocument/2006/relationships/hyperlink" Target="https://www.ziprecruiter.com/tja/2b58c4d7" TargetMode="External" /><Relationship Id="rId150" Type="http://schemas.openxmlformats.org/officeDocument/2006/relationships/hyperlink" Target="https://www.ziprecruiter.com/tja/cff192af" TargetMode="External" /><Relationship Id="rId151" Type="http://schemas.openxmlformats.org/officeDocument/2006/relationships/hyperlink" Target="https://www.ziprecruiter.com/tja/b075ff24" TargetMode="External" /><Relationship Id="rId152" Type="http://schemas.openxmlformats.org/officeDocument/2006/relationships/hyperlink" Target="https://www.ziprecruiter.com/tja/3781aab3" TargetMode="External" /><Relationship Id="rId153" Type="http://schemas.openxmlformats.org/officeDocument/2006/relationships/hyperlink" Target="https://www.ziprecruiter.com/tja/1245ba70" TargetMode="External" /><Relationship Id="rId154" Type="http://schemas.openxmlformats.org/officeDocument/2006/relationships/hyperlink" Target="https://www.ziprecruiter.com/tja/988a6d6e" TargetMode="External" /><Relationship Id="rId155" Type="http://schemas.openxmlformats.org/officeDocument/2006/relationships/hyperlink" Target="https://www.ziprecruiter.com/tja/e6d1bb51" TargetMode="External" /><Relationship Id="rId156" Type="http://schemas.openxmlformats.org/officeDocument/2006/relationships/hyperlink" Target="https://www.ziprecruiter.com/tja/37744393" TargetMode="External" /><Relationship Id="rId157" Type="http://schemas.openxmlformats.org/officeDocument/2006/relationships/hyperlink" Target="https://www.ziprecruiter.com/tja/f163c749" TargetMode="External" /><Relationship Id="rId158" Type="http://schemas.openxmlformats.org/officeDocument/2006/relationships/hyperlink" Target="https://www.ziprecruiter.com/tja/ea14c3d3" TargetMode="External" /><Relationship Id="rId159" Type="http://schemas.openxmlformats.org/officeDocument/2006/relationships/hyperlink" Target="https://www.ziprecruiter.com/tja/d2e9eadb" TargetMode="External" /><Relationship Id="rId160" Type="http://schemas.openxmlformats.org/officeDocument/2006/relationships/hyperlink" Target="https://www.ziprecruiter.com/tja/215eaa4e" TargetMode="External" /><Relationship Id="rId161" Type="http://schemas.openxmlformats.org/officeDocument/2006/relationships/hyperlink" Target="https://www.ziprecruiter.com/tja/bf158692" TargetMode="External" /><Relationship Id="rId162" Type="http://schemas.openxmlformats.org/officeDocument/2006/relationships/hyperlink" Target="https://www.ziprecruiter.com/tja/200d5f0f" TargetMode="External" /><Relationship Id="rId163" Type="http://schemas.openxmlformats.org/officeDocument/2006/relationships/hyperlink" Target="https://www.ziprecruiter.com/tja/28091164" TargetMode="External" /><Relationship Id="rId164" Type="http://schemas.openxmlformats.org/officeDocument/2006/relationships/hyperlink" Target="https://www.ziprecruiter.com/tja/6b417c18" TargetMode="External" /><Relationship Id="rId165" Type="http://schemas.openxmlformats.org/officeDocument/2006/relationships/hyperlink" Target="https://www.ziprecruiter.com/tja/9ef67b8a" TargetMode="External" /><Relationship Id="rId166" Type="http://schemas.openxmlformats.org/officeDocument/2006/relationships/hyperlink" Target="https://www.ziprecruiter.com/tja/991f9d8a" TargetMode="External" /><Relationship Id="rId167" Type="http://schemas.openxmlformats.org/officeDocument/2006/relationships/hyperlink" Target="https://www.ziprecruiter.com/tja/53726e68" TargetMode="External" /><Relationship Id="rId168" Type="http://schemas.openxmlformats.org/officeDocument/2006/relationships/hyperlink" Target="https://www.ziprecruiter.com/tja/dd86c83e" TargetMode="External" /><Relationship Id="rId169" Type="http://schemas.openxmlformats.org/officeDocument/2006/relationships/hyperlink" Target="https://www.ziprecruiter.com/tja/e1f63eb4" TargetMode="External" /><Relationship Id="rId170" Type="http://schemas.openxmlformats.org/officeDocument/2006/relationships/hyperlink" Target="https://www.ziprecruiter.com/tja/75108dc7" TargetMode="External" /><Relationship Id="rId171" Type="http://schemas.openxmlformats.org/officeDocument/2006/relationships/hyperlink" Target="https://www.ziprecruiter.com/tja/13805316" TargetMode="External" /><Relationship Id="rId172" Type="http://schemas.openxmlformats.org/officeDocument/2006/relationships/hyperlink" Target="https://www.ziprecruiter.com/tja/03df13e6" TargetMode="External" /><Relationship Id="rId173" Type="http://schemas.openxmlformats.org/officeDocument/2006/relationships/hyperlink" Target="https://www.ziprecruiter.com/tja/9214c662" TargetMode="External" /><Relationship Id="rId174" Type="http://schemas.openxmlformats.org/officeDocument/2006/relationships/hyperlink" Target="https://www.ziprecruiter.com/tja/04e280c0" TargetMode="External" /><Relationship Id="rId175" Type="http://schemas.openxmlformats.org/officeDocument/2006/relationships/hyperlink" Target="https://www.ziprecruiter.com/tja/534e796c" TargetMode="External" /><Relationship Id="rId176" Type="http://schemas.openxmlformats.org/officeDocument/2006/relationships/hyperlink" Target="https://www.ziprecruiter.com/tja/8f19f557" TargetMode="External" /><Relationship Id="rId177" Type="http://schemas.openxmlformats.org/officeDocument/2006/relationships/hyperlink" Target="https://www.ziprecruiter.com/tja/c940eb2b" TargetMode="External" /><Relationship Id="rId178" Type="http://schemas.openxmlformats.org/officeDocument/2006/relationships/hyperlink" Target="https://www.ziprecruiter.com/tja/6963aea8" TargetMode="External" /><Relationship Id="rId179" Type="http://schemas.openxmlformats.org/officeDocument/2006/relationships/hyperlink" Target="https://www.ziprecruiter.com/tja/727d83dc" TargetMode="External" /><Relationship Id="rId180" Type="http://schemas.openxmlformats.org/officeDocument/2006/relationships/hyperlink" Target="https://www.ziprecruiter.com/tja/c5be178f" TargetMode="External" /><Relationship Id="rId181" Type="http://schemas.openxmlformats.org/officeDocument/2006/relationships/hyperlink" Target="https://www.ziprecruiter.com/tja/3715524b" TargetMode="External" /><Relationship Id="rId182" Type="http://schemas.openxmlformats.org/officeDocument/2006/relationships/hyperlink" Target="https://www.ziprecruiter.com/tja/a18aad54" TargetMode="External" /><Relationship Id="rId183" Type="http://schemas.openxmlformats.org/officeDocument/2006/relationships/hyperlink" Target="https://www.cv-library.co.uk/job/209901286/Engineering-Operative?s=100340&amp;utm_source=dlvr.it&amp;utm_medium=twitter" TargetMode="External" /><Relationship Id="rId184" Type="http://schemas.openxmlformats.org/officeDocument/2006/relationships/hyperlink" Target="https://www.ziprecruiter.com/tja/cd37f4ef" TargetMode="External" /><Relationship Id="rId185" Type="http://schemas.openxmlformats.org/officeDocument/2006/relationships/hyperlink" Target="https://www.ziprecruiter.com/tja/42e539c8" TargetMode="External" /><Relationship Id="rId186" Type="http://schemas.openxmlformats.org/officeDocument/2006/relationships/hyperlink" Target="https://www.ziprecruiter.com/tja/1ca84e85" TargetMode="External" /><Relationship Id="rId187" Type="http://schemas.openxmlformats.org/officeDocument/2006/relationships/hyperlink" Target="https://www.ziprecruiter.com/tja/4e57f1b5" TargetMode="External" /><Relationship Id="rId188" Type="http://schemas.openxmlformats.org/officeDocument/2006/relationships/hyperlink" Target="https://www.ziprecruiter.com/tja/4ee7edba" TargetMode="External" /><Relationship Id="rId189" Type="http://schemas.openxmlformats.org/officeDocument/2006/relationships/hyperlink" Target="https://www.ziprecruiter.com/tja/2f199f95" TargetMode="External" /><Relationship Id="rId190" Type="http://schemas.openxmlformats.org/officeDocument/2006/relationships/hyperlink" Target="https://www.ziprecruiter.com/tja/78befc50" TargetMode="External" /><Relationship Id="rId191" Type="http://schemas.openxmlformats.org/officeDocument/2006/relationships/hyperlink" Target="https://jobs4.com/view/tw/358268" TargetMode="External" /><Relationship Id="rId192" Type="http://schemas.openxmlformats.org/officeDocument/2006/relationships/hyperlink" Target="https://www.ageuk.org.uk/medway/get-involved/job-and-apprentice-opportunities/" TargetMode="External" /><Relationship Id="rId193" Type="http://schemas.openxmlformats.org/officeDocument/2006/relationships/hyperlink" Target="https://www.ageuk.org.uk/medway/get-involved/job-and-apprentice-opportunities/" TargetMode="External" /><Relationship Id="rId194" Type="http://schemas.openxmlformats.org/officeDocument/2006/relationships/hyperlink" Target="https://www.ageuk.org.uk/medway/get-involved/job-and-apprentice-opportunities/" TargetMode="External" /><Relationship Id="rId195" Type="http://schemas.openxmlformats.org/officeDocument/2006/relationships/hyperlink" Target="https://www.ageuk.org.uk/medway/get-involved/job-and-apprentice-opportunities/" TargetMode="External" /><Relationship Id="rId196" Type="http://schemas.openxmlformats.org/officeDocument/2006/relationships/hyperlink" Target="https://www.ageuk.org.uk/medway/get-involved/job-and-apprentice-opportunities/" TargetMode="External" /><Relationship Id="rId197" Type="http://schemas.openxmlformats.org/officeDocument/2006/relationships/hyperlink" Target="https://h-g-recruitment.com/job/hgv-ce-class-1-night-driver-3/" TargetMode="External" /><Relationship Id="rId198" Type="http://schemas.openxmlformats.org/officeDocument/2006/relationships/hyperlink" Target="https://www.acornpeople.com/job-search/job/199038_1554453839" TargetMode="External" /><Relationship Id="rId199" Type="http://schemas.openxmlformats.org/officeDocument/2006/relationships/hyperlink" Target="https://www.acornpeople.com/job-search/job/195219_1556096459" TargetMode="External" /><Relationship Id="rId200" Type="http://schemas.openxmlformats.org/officeDocument/2006/relationships/hyperlink" Target="https://www.instagram.com/p/BwokyWeFpBO/?utm_source=ig_twitter_share&amp;igshid=xoewohpoobu8" TargetMode="External" /><Relationship Id="rId201" Type="http://schemas.openxmlformats.org/officeDocument/2006/relationships/hyperlink" Target="https://www.totaljobs.com/job/hgv-class-2-driver/morestaff-limited-job85885533" TargetMode="External" /><Relationship Id="rId202" Type="http://schemas.openxmlformats.org/officeDocument/2006/relationships/hyperlink" Target="https://www.totaljobs.com/job/class-1-driver/morestaff-limited-job86205518" TargetMode="External" /><Relationship Id="rId203" Type="http://schemas.openxmlformats.org/officeDocument/2006/relationships/hyperlink" Target="https://www.totaljobs.com/job/hgv-2-driver/morestaff-limited-job86205037" TargetMode="External" /><Relationship Id="rId204" Type="http://schemas.openxmlformats.org/officeDocument/2006/relationships/hyperlink" Target="https://www.auxillis.com/Careers-branches.aspx" TargetMode="External" /><Relationship Id="rId205" Type="http://schemas.openxmlformats.org/officeDocument/2006/relationships/hyperlink" Target="https://www.cv-library.co.uk/job/209898879/Dumper-Roller-driver-with-SEQOHS-Leicester?s=100340&amp;utm_source=dlvr.it&amp;utm_medium=twitter" TargetMode="External" /><Relationship Id="rId206" Type="http://schemas.openxmlformats.org/officeDocument/2006/relationships/hyperlink" Target="https://www.cv-library.co.uk/job/209858466/Trade-Counter-Assistant?s=100340&amp;utm_source=dlvr.it&amp;utm_medium=twitter" TargetMode="External" /><Relationship Id="rId207" Type="http://schemas.openxmlformats.org/officeDocument/2006/relationships/hyperlink" Target="https://www.timberwolf-uk.com/about/careers/" TargetMode="External" /><Relationship Id="rId208" Type="http://schemas.openxmlformats.org/officeDocument/2006/relationships/hyperlink" Target="https://www.timberwolf-uk.com/about/careers/" TargetMode="External" /><Relationship Id="rId209" Type="http://schemas.openxmlformats.org/officeDocument/2006/relationships/hyperlink" Target="https://www.rosedalefuneralhome.co.uk/" TargetMode="External" /><Relationship Id="rId210" Type="http://schemas.openxmlformats.org/officeDocument/2006/relationships/hyperlink" Target="https://alljobsintheusa.com/site/2019/04/24/cdl-a-driver-trainer-otr-top-pay-ntr-national-truck-driver-recruiting-aurora/?utm_source=dlvr.it&amp;utm_medium=twitter" TargetMode="External" /><Relationship Id="rId211" Type="http://schemas.openxmlformats.org/officeDocument/2006/relationships/hyperlink" Target="https://www.cv-library.co.uk/job/209901556/FLT-Driver-Nights?s=100340&amp;utm_source=dlvr.it&amp;utm_medium=twitter" TargetMode="External" /><Relationship Id="rId212" Type="http://schemas.openxmlformats.org/officeDocument/2006/relationships/hyperlink" Target="http://stge.co/OZub50pEfuj" TargetMode="External" /><Relationship Id="rId213" Type="http://schemas.openxmlformats.org/officeDocument/2006/relationships/hyperlink" Target="http://stge.co/OZub50pEfuj" TargetMode="External" /><Relationship Id="rId214" Type="http://schemas.openxmlformats.org/officeDocument/2006/relationships/hyperlink" Target="https://www.jlpjobs.com/search-jobs/?search_keywords=driver&amp;utm_source=Twitter&amp;utm_medium=social&amp;utm_campaign=Benefits" TargetMode="External" /><Relationship Id="rId215" Type="http://schemas.openxmlformats.org/officeDocument/2006/relationships/hyperlink" Target="https://recruiting.myapps.paychex.com/appone/MainInfoReq.asp?R_ID=2444718" TargetMode="External" /><Relationship Id="rId216" Type="http://schemas.openxmlformats.org/officeDocument/2006/relationships/hyperlink" Target="https://www.cv-library.co.uk/job/209901931/Reach-VNA-FLT-Driver?s=100340&amp;utm_source=dlvr.it&amp;utm_medium=twitter" TargetMode="External" /><Relationship Id="rId217" Type="http://schemas.openxmlformats.org/officeDocument/2006/relationships/hyperlink" Target="https://recruitment.cornerstone.org.uk/index.php?q=recruitment/vacancy/2A949FC7-04E9-4060-901F-8647470C877B" TargetMode="External" /><Relationship Id="rId218" Type="http://schemas.openxmlformats.org/officeDocument/2006/relationships/hyperlink" Target="https://recruitment.cornerstone.org.uk/index.php?q=recruitment/vacancy/2A949FC7-04E9-4060-901F-8647470C877B" TargetMode="External" /><Relationship Id="rId219" Type="http://schemas.openxmlformats.org/officeDocument/2006/relationships/hyperlink" Target="https://www.rozgar.com/government-job/indian-coast-guard-hiring---engine-driver-junqxfsb" TargetMode="External" /><Relationship Id="rId220" Type="http://schemas.openxmlformats.org/officeDocument/2006/relationships/hyperlink" Target="https://www.cv-library.co.uk/job/209907105/PPT-Driver?s=100340&amp;utm_source=dlvr.it&amp;utm_medium=twitter" TargetMode="External" /><Relationship Id="rId221" Type="http://schemas.openxmlformats.org/officeDocument/2006/relationships/hyperlink" Target="https://www.facebook.com/MomentumWines/posts/1484909198315520" TargetMode="External" /><Relationship Id="rId222" Type="http://schemas.openxmlformats.org/officeDocument/2006/relationships/hyperlink" Target="https://pbs.twimg.com/media/D4MUXwAWkAAEKSM.jpg" TargetMode="External" /><Relationship Id="rId223" Type="http://schemas.openxmlformats.org/officeDocument/2006/relationships/hyperlink" Target="https://pbs.twimg.com/media/D4MUdWaXsAAR5mH.jpg" TargetMode="External" /><Relationship Id="rId224" Type="http://schemas.openxmlformats.org/officeDocument/2006/relationships/hyperlink" Target="https://pbs.twimg.com/media/D4MUdcrW0AI6Kld.jpg" TargetMode="External" /><Relationship Id="rId225" Type="http://schemas.openxmlformats.org/officeDocument/2006/relationships/hyperlink" Target="https://pbs.twimg.com/media/D4MUeKtXoAACEx3.jpg" TargetMode="External" /><Relationship Id="rId226" Type="http://schemas.openxmlformats.org/officeDocument/2006/relationships/hyperlink" Target="https://pbs.twimg.com/media/D38SmpGUYAAuIMB.jpg" TargetMode="External" /><Relationship Id="rId227" Type="http://schemas.openxmlformats.org/officeDocument/2006/relationships/hyperlink" Target="https://pbs.twimg.com/media/D4Mv4c9XsAAQU-j.jpg" TargetMode="External" /><Relationship Id="rId228" Type="http://schemas.openxmlformats.org/officeDocument/2006/relationships/hyperlink" Target="https://pbs.twimg.com/media/D4M7kOgXoAAXvXK.png" TargetMode="External" /><Relationship Id="rId229" Type="http://schemas.openxmlformats.org/officeDocument/2006/relationships/hyperlink" Target="https://pbs.twimg.com/media/D4NBJQvXsAEli9U.jpg" TargetMode="External" /><Relationship Id="rId230" Type="http://schemas.openxmlformats.org/officeDocument/2006/relationships/hyperlink" Target="https://pbs.twimg.com/media/D4P38y7W4AUIhXl.jpg" TargetMode="External" /><Relationship Id="rId231" Type="http://schemas.openxmlformats.org/officeDocument/2006/relationships/hyperlink" Target="https://pbs.twimg.com/media/D4MwNGGW4AIgjS5.jpg" TargetMode="External" /><Relationship Id="rId232" Type="http://schemas.openxmlformats.org/officeDocument/2006/relationships/hyperlink" Target="https://pbs.twimg.com/media/D4Rn-9-XsAUOMqT.jpg" TargetMode="External" /><Relationship Id="rId233" Type="http://schemas.openxmlformats.org/officeDocument/2006/relationships/hyperlink" Target="https://pbs.twimg.com/media/D4Rq8u0WAAA5Mb5.jpg" TargetMode="External" /><Relationship Id="rId234" Type="http://schemas.openxmlformats.org/officeDocument/2006/relationships/hyperlink" Target="https://pbs.twimg.com/media/D4R0b9eX4AEnEcS.jpg" TargetMode="External" /><Relationship Id="rId235" Type="http://schemas.openxmlformats.org/officeDocument/2006/relationships/hyperlink" Target="https://pbs.twimg.com/media/D4RagRrW4AAYspy.jpg" TargetMode="External" /><Relationship Id="rId236" Type="http://schemas.openxmlformats.org/officeDocument/2006/relationships/hyperlink" Target="https://pbs.twimg.com/media/D4TZkPwUwAAu4yB.jpg" TargetMode="External" /><Relationship Id="rId237" Type="http://schemas.openxmlformats.org/officeDocument/2006/relationships/hyperlink" Target="https://pbs.twimg.com/media/D4WFSAbWAAAddTg.jpg" TargetMode="External" /><Relationship Id="rId238" Type="http://schemas.openxmlformats.org/officeDocument/2006/relationships/hyperlink" Target="https://pbs.twimg.com/media/D4XIRp4XsAUJTfD.png" TargetMode="External" /><Relationship Id="rId239" Type="http://schemas.openxmlformats.org/officeDocument/2006/relationships/hyperlink" Target="https://pbs.twimg.com/media/D4QlGCXWwAA1vQJ.jpg" TargetMode="External" /><Relationship Id="rId240" Type="http://schemas.openxmlformats.org/officeDocument/2006/relationships/hyperlink" Target="https://pbs.twimg.com/media/D4MUt2MWkAAGTO5.png" TargetMode="External" /><Relationship Id="rId241" Type="http://schemas.openxmlformats.org/officeDocument/2006/relationships/hyperlink" Target="https://pbs.twimg.com/media/D4a9ck7WsAALdPW.png" TargetMode="External" /><Relationship Id="rId242" Type="http://schemas.openxmlformats.org/officeDocument/2006/relationships/hyperlink" Target="https://pbs.twimg.com/media/D4Qr1kZWkAEZbS_.jpg" TargetMode="External" /><Relationship Id="rId243" Type="http://schemas.openxmlformats.org/officeDocument/2006/relationships/hyperlink" Target="https://pbs.twimg.com/media/D4cFyT8XkAERlRI.jpg" TargetMode="External" /><Relationship Id="rId244" Type="http://schemas.openxmlformats.org/officeDocument/2006/relationships/hyperlink" Target="https://pbs.twimg.com/media/D4co9ORXkAEU_AH.jpg" TargetMode="External" /><Relationship Id="rId245" Type="http://schemas.openxmlformats.org/officeDocument/2006/relationships/hyperlink" Target="https://pbs.twimg.com/media/D4cg0TEXkAYpjrx.jpg" TargetMode="External" /><Relationship Id="rId246" Type="http://schemas.openxmlformats.org/officeDocument/2006/relationships/hyperlink" Target="https://pbs.twimg.com/media/D4cg0TEXkAYpjrx.jpg" TargetMode="External" /><Relationship Id="rId247" Type="http://schemas.openxmlformats.org/officeDocument/2006/relationships/hyperlink" Target="https://pbs.twimg.com/media/D4eMxY_WwAEf6sm.png" TargetMode="External" /><Relationship Id="rId248" Type="http://schemas.openxmlformats.org/officeDocument/2006/relationships/hyperlink" Target="https://pbs.twimg.com/media/D4fbiWkU0AIHu2P.jpg" TargetMode="External" /><Relationship Id="rId249" Type="http://schemas.openxmlformats.org/officeDocument/2006/relationships/hyperlink" Target="https://pbs.twimg.com/media/D4XdpS1WsAUTXZW.jpg" TargetMode="External" /><Relationship Id="rId250" Type="http://schemas.openxmlformats.org/officeDocument/2006/relationships/hyperlink" Target="https://pbs.twimg.com/media/D4cVu8oW0AACE-O.jpg" TargetMode="External" /><Relationship Id="rId251" Type="http://schemas.openxmlformats.org/officeDocument/2006/relationships/hyperlink" Target="https://pbs.twimg.com/media/D4gXOaNXkAE0sY8.jpg" TargetMode="External" /><Relationship Id="rId252" Type="http://schemas.openxmlformats.org/officeDocument/2006/relationships/hyperlink" Target="https://pbs.twimg.com/media/D4hIPEUXkAA2Jxg.jpg" TargetMode="External" /><Relationship Id="rId253" Type="http://schemas.openxmlformats.org/officeDocument/2006/relationships/hyperlink" Target="https://pbs.twimg.com/media/D4h3WPKW0AAG2Jw.jpg" TargetMode="External" /><Relationship Id="rId254" Type="http://schemas.openxmlformats.org/officeDocument/2006/relationships/hyperlink" Target="https://pbs.twimg.com/media/D4j7GYSU4AEF2Nw.jpg" TargetMode="External" /><Relationship Id="rId255" Type="http://schemas.openxmlformats.org/officeDocument/2006/relationships/hyperlink" Target="https://pbs.twimg.com/media/D4eVkMUU4AAHh__.jpg" TargetMode="External" /><Relationship Id="rId256" Type="http://schemas.openxmlformats.org/officeDocument/2006/relationships/hyperlink" Target="https://pbs.twimg.com/media/D4Ytn4_WsAAojy4.jpg" TargetMode="External" /><Relationship Id="rId257" Type="http://schemas.openxmlformats.org/officeDocument/2006/relationships/hyperlink" Target="https://pbs.twimg.com/media/D4m81sGX4AEaiyO.jpg" TargetMode="External" /><Relationship Id="rId258" Type="http://schemas.openxmlformats.org/officeDocument/2006/relationships/hyperlink" Target="https://pbs.twimg.com/media/D34r0hNWwAAXyF1.png" TargetMode="External" /><Relationship Id="rId259" Type="http://schemas.openxmlformats.org/officeDocument/2006/relationships/hyperlink" Target="https://pbs.twimg.com/media/D4xM6JaWAAUkxq-.jpg" TargetMode="External" /><Relationship Id="rId260" Type="http://schemas.openxmlformats.org/officeDocument/2006/relationships/hyperlink" Target="https://pbs.twimg.com/media/D4gEFjdUwAAzYlv.jpg" TargetMode="External" /><Relationship Id="rId261" Type="http://schemas.openxmlformats.org/officeDocument/2006/relationships/hyperlink" Target="https://pbs.twimg.com/media/D4R2dSXXoAM3rRI.jpg" TargetMode="External" /><Relationship Id="rId262" Type="http://schemas.openxmlformats.org/officeDocument/2006/relationships/hyperlink" Target="https://pbs.twimg.com/media/D4Vr1H3WAAI1ZsB.jpg" TargetMode="External" /><Relationship Id="rId263" Type="http://schemas.openxmlformats.org/officeDocument/2006/relationships/hyperlink" Target="https://pbs.twimg.com/media/D4VsiQlX4AIenYL.jpg" TargetMode="External" /><Relationship Id="rId264" Type="http://schemas.openxmlformats.org/officeDocument/2006/relationships/hyperlink" Target="https://pbs.twimg.com/media/D4VuQ-sXkAIMTbF.jpg" TargetMode="External" /><Relationship Id="rId265" Type="http://schemas.openxmlformats.org/officeDocument/2006/relationships/hyperlink" Target="https://pbs.twimg.com/media/D4VvuWlWsAAnuWg.jpg" TargetMode="External" /><Relationship Id="rId266" Type="http://schemas.openxmlformats.org/officeDocument/2006/relationships/hyperlink" Target="https://pbs.twimg.com/media/D41ijejXsAAV3U1.jpg" TargetMode="External" /><Relationship Id="rId267" Type="http://schemas.openxmlformats.org/officeDocument/2006/relationships/hyperlink" Target="https://pbs.twimg.com/ext_tw_video_thumb/1119925270532820992/pu/img/F4A_FG_kUt3Kf-yM.jpg" TargetMode="External" /><Relationship Id="rId268" Type="http://schemas.openxmlformats.org/officeDocument/2006/relationships/hyperlink" Target="https://pbs.twimg.com/ext_tw_video_thumb/1120673789916995584/pu/img/I8CzzjkQ25yQuoW3.jpg" TargetMode="External" /><Relationship Id="rId269" Type="http://schemas.openxmlformats.org/officeDocument/2006/relationships/hyperlink" Target="https://pbs.twimg.com/media/D43Oob6XsAYDW5t.jpg" TargetMode="External" /><Relationship Id="rId270" Type="http://schemas.openxmlformats.org/officeDocument/2006/relationships/hyperlink" Target="https://pbs.twimg.com/media/D45WDN9WkAADU_9.png" TargetMode="External" /><Relationship Id="rId271" Type="http://schemas.openxmlformats.org/officeDocument/2006/relationships/hyperlink" Target="https://pbs.twimg.com/media/D42l8AKXsAE2wsx.jpg" TargetMode="External" /><Relationship Id="rId272" Type="http://schemas.openxmlformats.org/officeDocument/2006/relationships/hyperlink" Target="https://pbs.twimg.com/media/D4Qo8YBW0AApwmb.jpg" TargetMode="External" /><Relationship Id="rId273" Type="http://schemas.openxmlformats.org/officeDocument/2006/relationships/hyperlink" Target="https://pbs.twimg.com/media/D46BjsYW4AA1BPt.jpg" TargetMode="External" /><Relationship Id="rId274" Type="http://schemas.openxmlformats.org/officeDocument/2006/relationships/hyperlink" Target="https://pbs.twimg.com/media/D41qgFGWwAEkIh6.png" TargetMode="External" /><Relationship Id="rId275" Type="http://schemas.openxmlformats.org/officeDocument/2006/relationships/hyperlink" Target="https://pbs.twimg.com/media/D46GsyqW0AAdnz6.png" TargetMode="External" /><Relationship Id="rId276" Type="http://schemas.openxmlformats.org/officeDocument/2006/relationships/hyperlink" Target="https://pbs.twimg.com/media/D4bAky9XsAAN8NQ.jpg" TargetMode="External" /><Relationship Id="rId277" Type="http://schemas.openxmlformats.org/officeDocument/2006/relationships/hyperlink" Target="https://pbs.twimg.com/media/D46U9crW4AA4CeR.jpg" TargetMode="External" /><Relationship Id="rId278" Type="http://schemas.openxmlformats.org/officeDocument/2006/relationships/hyperlink" Target="https://pbs.twimg.com/media/D46Vwr7WsAEV37O.jpg" TargetMode="External" /><Relationship Id="rId279" Type="http://schemas.openxmlformats.org/officeDocument/2006/relationships/hyperlink" Target="https://pbs.twimg.com/media/D3s5RfTWsAEzTjT.jpg" TargetMode="External" /><Relationship Id="rId280" Type="http://schemas.openxmlformats.org/officeDocument/2006/relationships/hyperlink" Target="https://pbs.twimg.com/media/D46dQqTXkAEKa7w.jpg" TargetMode="External" /><Relationship Id="rId281" Type="http://schemas.openxmlformats.org/officeDocument/2006/relationships/hyperlink" Target="https://pbs.twimg.com/media/D42ySx6WAAQjmUE.jpg" TargetMode="External" /><Relationship Id="rId282" Type="http://schemas.openxmlformats.org/officeDocument/2006/relationships/hyperlink" Target="https://pbs.twimg.com/media/D42ySx6WAAQjmUE.jpg" TargetMode="External" /><Relationship Id="rId283" Type="http://schemas.openxmlformats.org/officeDocument/2006/relationships/hyperlink" Target="https://pbs.twimg.com/media/D4RbJbhX4AEL49w.jpg" TargetMode="External" /><Relationship Id="rId284" Type="http://schemas.openxmlformats.org/officeDocument/2006/relationships/hyperlink" Target="https://pbs.twimg.com/tweet_video_thumb/D4RCzGEWAAEW093.jpg" TargetMode="External" /><Relationship Id="rId285" Type="http://schemas.openxmlformats.org/officeDocument/2006/relationships/hyperlink" Target="https://pbs.twimg.com/tweet_video_thumb/D47iCH0WkAAN80b.jpg" TargetMode="External" /><Relationship Id="rId286" Type="http://schemas.openxmlformats.org/officeDocument/2006/relationships/hyperlink" Target="https://pbs.twimg.com/media/D45__2PWsAAauci.jpg" TargetMode="External" /><Relationship Id="rId287" Type="http://schemas.openxmlformats.org/officeDocument/2006/relationships/hyperlink" Target="https://pbs.twimg.com/media/D41ijejXsAAV3U1.jpg" TargetMode="External" /><Relationship Id="rId288" Type="http://schemas.openxmlformats.org/officeDocument/2006/relationships/hyperlink" Target="https://pbs.twimg.com/media/D41ijejXsAAV3U1.jpg" TargetMode="External" /><Relationship Id="rId289" Type="http://schemas.openxmlformats.org/officeDocument/2006/relationships/hyperlink" Target="https://pbs.twimg.com/media/D46un6dWAAAc0Oi.jpg" TargetMode="External" /><Relationship Id="rId290" Type="http://schemas.openxmlformats.org/officeDocument/2006/relationships/hyperlink" Target="https://pbs.twimg.com/media/D474PThXsAAsH8q.jpg" TargetMode="External" /><Relationship Id="rId291" Type="http://schemas.openxmlformats.org/officeDocument/2006/relationships/hyperlink" Target="https://pbs.twimg.com/media/D46w2fhXoAAR4vc.jpg" TargetMode="External" /><Relationship Id="rId292" Type="http://schemas.openxmlformats.org/officeDocument/2006/relationships/hyperlink" Target="http://pbs.twimg.com/profile_images/608862197423419392/sQ5WxW0d_normal.png" TargetMode="External" /><Relationship Id="rId293" Type="http://schemas.openxmlformats.org/officeDocument/2006/relationships/hyperlink" Target="http://pbs.twimg.com/profile_images/608862197423419392/sQ5WxW0d_normal.png" TargetMode="External" /><Relationship Id="rId294" Type="http://schemas.openxmlformats.org/officeDocument/2006/relationships/hyperlink" Target="http://pbs.twimg.com/profile_images/856898024852869121/E0KDQkut_normal.jpg" TargetMode="External" /><Relationship Id="rId295" Type="http://schemas.openxmlformats.org/officeDocument/2006/relationships/hyperlink" Target="http://pbs.twimg.com/profile_images/602477902890979329/ihbapo-i_normal.jpg" TargetMode="External" /><Relationship Id="rId296" Type="http://schemas.openxmlformats.org/officeDocument/2006/relationships/hyperlink" Target="https://pbs.twimg.com/media/D4MUXwAWkAAEKSM.jpg" TargetMode="External" /><Relationship Id="rId297" Type="http://schemas.openxmlformats.org/officeDocument/2006/relationships/hyperlink" Target="https://pbs.twimg.com/media/D4MUdWaXsAAR5mH.jpg" TargetMode="External" /><Relationship Id="rId298" Type="http://schemas.openxmlformats.org/officeDocument/2006/relationships/hyperlink" Target="https://pbs.twimg.com/media/D4MUdcrW0AI6Kld.jpg" TargetMode="External" /><Relationship Id="rId299" Type="http://schemas.openxmlformats.org/officeDocument/2006/relationships/hyperlink" Target="https://pbs.twimg.com/media/D4MUeKtXoAACEx3.jpg" TargetMode="External" /><Relationship Id="rId300" Type="http://schemas.openxmlformats.org/officeDocument/2006/relationships/hyperlink" Target="http://pbs.twimg.com/profile_images/595892463996403712/mFhqGlnM_normal.png" TargetMode="External" /><Relationship Id="rId301" Type="http://schemas.openxmlformats.org/officeDocument/2006/relationships/hyperlink" Target="https://pbs.twimg.com/media/D38SmpGUYAAuIMB.jpg" TargetMode="External" /><Relationship Id="rId302" Type="http://schemas.openxmlformats.org/officeDocument/2006/relationships/hyperlink" Target="http://pbs.twimg.com/profile_images/755710559715229696/CX2Mwvq3_normal.jpg" TargetMode="External" /><Relationship Id="rId303" Type="http://schemas.openxmlformats.org/officeDocument/2006/relationships/hyperlink" Target="https://pbs.twimg.com/media/D4Mv4c9XsAAQU-j.jpg" TargetMode="External" /><Relationship Id="rId304" Type="http://schemas.openxmlformats.org/officeDocument/2006/relationships/hyperlink" Target="http://pbs.twimg.com/profile_images/2373581036/6vnfctzxxh3t8ajf18h0_normal.png" TargetMode="External" /><Relationship Id="rId305" Type="http://schemas.openxmlformats.org/officeDocument/2006/relationships/hyperlink" Target="http://pbs.twimg.com/profile_images/834038127673147392/wuzFUVfC_normal.jpg" TargetMode="External" /><Relationship Id="rId306" Type="http://schemas.openxmlformats.org/officeDocument/2006/relationships/hyperlink" Target="https://pbs.twimg.com/media/D4M7kOgXoAAXvXK.png" TargetMode="External" /><Relationship Id="rId307" Type="http://schemas.openxmlformats.org/officeDocument/2006/relationships/hyperlink" Target="http://pbs.twimg.com/profile_images/595850173596758016/oYHqDW1z_normal.png" TargetMode="External" /><Relationship Id="rId308" Type="http://schemas.openxmlformats.org/officeDocument/2006/relationships/hyperlink" Target="https://pbs.twimg.com/media/D4NBJQvXsAEli9U.jpg" TargetMode="External" /><Relationship Id="rId309" Type="http://schemas.openxmlformats.org/officeDocument/2006/relationships/hyperlink" Target="http://pbs.twimg.com/profile_images/378800000375142464/5e08b25c7a7162429db908a3bf0a02c4_normal.jpeg" TargetMode="External" /><Relationship Id="rId310" Type="http://schemas.openxmlformats.org/officeDocument/2006/relationships/hyperlink" Target="http://pbs.twimg.com/profile_images/720191183788621828/DhgR_hnB_normal.jpg" TargetMode="External" /><Relationship Id="rId311" Type="http://schemas.openxmlformats.org/officeDocument/2006/relationships/hyperlink" Target="http://pbs.twimg.com/profile_images/720191183788621828/DhgR_hnB_normal.jpg" TargetMode="External" /><Relationship Id="rId312" Type="http://schemas.openxmlformats.org/officeDocument/2006/relationships/hyperlink" Target="http://pbs.twimg.com/profile_images/720197485193490432/_uuM0qmH_normal.jpg" TargetMode="External" /><Relationship Id="rId313" Type="http://schemas.openxmlformats.org/officeDocument/2006/relationships/hyperlink" Target="http://pbs.twimg.com/profile_images/720197485193490432/_uuM0qmH_normal.jpg" TargetMode="External" /><Relationship Id="rId314" Type="http://schemas.openxmlformats.org/officeDocument/2006/relationships/hyperlink" Target="http://pbs.twimg.com/profile_images/595849148982779904/84Ss1da-_normal.png" TargetMode="External" /><Relationship Id="rId315" Type="http://schemas.openxmlformats.org/officeDocument/2006/relationships/hyperlink" Target="http://pbs.twimg.com/profile_images/854494508305854465/M7pohKnY_normal.jpg" TargetMode="External" /><Relationship Id="rId316" Type="http://schemas.openxmlformats.org/officeDocument/2006/relationships/hyperlink" Target="http://pbs.twimg.com/profile_images/1106273558534213633/1l0KN2BS_normal.jpg" TargetMode="External" /><Relationship Id="rId317" Type="http://schemas.openxmlformats.org/officeDocument/2006/relationships/hyperlink" Target="http://pbs.twimg.com/profile_images/762542395397406720/CVTdez-K_normal.jpg" TargetMode="External" /><Relationship Id="rId318" Type="http://schemas.openxmlformats.org/officeDocument/2006/relationships/hyperlink" Target="http://pbs.twimg.com/profile_images/956258928341299200/4pWV7Eog_normal.jpg" TargetMode="External" /><Relationship Id="rId319" Type="http://schemas.openxmlformats.org/officeDocument/2006/relationships/hyperlink" Target="http://pbs.twimg.com/profile_images/378800000764217310/8d3118e858a23287b03814655b25036a_normal.jpeg" TargetMode="External" /><Relationship Id="rId320" Type="http://schemas.openxmlformats.org/officeDocument/2006/relationships/hyperlink" Target="http://pbs.twimg.com/profile_images/595901175280566272/uJdewxDh_normal.png" TargetMode="External" /><Relationship Id="rId321" Type="http://schemas.openxmlformats.org/officeDocument/2006/relationships/hyperlink" Target="http://pbs.twimg.com/profile_images/608856772573560832/XRiW3Lt9_normal.png" TargetMode="External" /><Relationship Id="rId322" Type="http://schemas.openxmlformats.org/officeDocument/2006/relationships/hyperlink" Target="http://pbs.twimg.com/profile_images/668903377716117504/ZI80swqi_normal.jpg" TargetMode="External" /><Relationship Id="rId323" Type="http://schemas.openxmlformats.org/officeDocument/2006/relationships/hyperlink" Target="http://pbs.twimg.com/profile_images/989395534233288704/ht7Ch5MS_normal.jpg" TargetMode="External" /><Relationship Id="rId324" Type="http://schemas.openxmlformats.org/officeDocument/2006/relationships/hyperlink" Target="http://pbs.twimg.com/profile_images/590741255350575104/u6qLpQgv_normal.png" TargetMode="External" /><Relationship Id="rId325" Type="http://schemas.openxmlformats.org/officeDocument/2006/relationships/hyperlink" Target="http://pbs.twimg.com/profile_images/923667780649357314/YTM1dNv6_normal.jpg" TargetMode="External" /><Relationship Id="rId326" Type="http://schemas.openxmlformats.org/officeDocument/2006/relationships/hyperlink" Target="http://pbs.twimg.com/profile_images/501874518659317763/hSfgwifn_normal.jpeg" TargetMode="External" /><Relationship Id="rId327" Type="http://schemas.openxmlformats.org/officeDocument/2006/relationships/hyperlink" Target="http://pbs.twimg.com/profile_images/76737757/DMRegisterIconSPORTS_normal.jpg" TargetMode="External" /><Relationship Id="rId328" Type="http://schemas.openxmlformats.org/officeDocument/2006/relationships/hyperlink" Target="http://pbs.twimg.com/profile_images/501876395945897984/ZuANlFTb_normal.jpeg" TargetMode="External" /><Relationship Id="rId329" Type="http://schemas.openxmlformats.org/officeDocument/2006/relationships/hyperlink" Target="http://pbs.twimg.com/profile_images/971470200997638144/QMseX-3V_normal.jpg" TargetMode="External" /><Relationship Id="rId330" Type="http://schemas.openxmlformats.org/officeDocument/2006/relationships/hyperlink" Target="http://pbs.twimg.com/profile_images/951544171600515072/FpvvYAkj_normal.jpg" TargetMode="External" /><Relationship Id="rId331" Type="http://schemas.openxmlformats.org/officeDocument/2006/relationships/hyperlink" Target="http://pbs.twimg.com/profile_images/1052670300318359552/OB2epH8J_normal.jpg" TargetMode="External" /><Relationship Id="rId332" Type="http://schemas.openxmlformats.org/officeDocument/2006/relationships/hyperlink" Target="http://pbs.twimg.com/profile_images/980908411079536640/KMQvV4ri_normal.jpg" TargetMode="External" /><Relationship Id="rId333" Type="http://schemas.openxmlformats.org/officeDocument/2006/relationships/hyperlink" Target="https://pbs.twimg.com/media/D4P38y7W4AUIhXl.jpg" TargetMode="External" /><Relationship Id="rId334" Type="http://schemas.openxmlformats.org/officeDocument/2006/relationships/hyperlink" Target="http://pbs.twimg.com/profile_images/3760369770/47a42381a206c33e96aa36e287f55070_normal.jpeg" TargetMode="External" /><Relationship Id="rId335" Type="http://schemas.openxmlformats.org/officeDocument/2006/relationships/hyperlink" Target="http://pbs.twimg.com/profile_images/3760369770/47a42381a206c33e96aa36e287f55070_normal.jpeg" TargetMode="External" /><Relationship Id="rId336" Type="http://schemas.openxmlformats.org/officeDocument/2006/relationships/hyperlink" Target="http://pbs.twimg.com/profile_images/720347580132126721/NGfE58bn_normal.jpg" TargetMode="External" /><Relationship Id="rId337" Type="http://schemas.openxmlformats.org/officeDocument/2006/relationships/hyperlink" Target="https://pbs.twimg.com/media/D4MwNGGW4AIgjS5.jpg" TargetMode="External" /><Relationship Id="rId338" Type="http://schemas.openxmlformats.org/officeDocument/2006/relationships/hyperlink" Target="http://pbs.twimg.com/profile_images/554962490811887618/A-rDAx0n_normal.png" TargetMode="External" /><Relationship Id="rId339" Type="http://schemas.openxmlformats.org/officeDocument/2006/relationships/hyperlink" Target="http://pbs.twimg.com/profile_images/1039860590343278592/-rFRLX1X_normal.jpg" TargetMode="External" /><Relationship Id="rId340" Type="http://schemas.openxmlformats.org/officeDocument/2006/relationships/hyperlink" Target="http://pbs.twimg.com/profile_images/1064948929568083968/0FXnO4y2_normal.jpg" TargetMode="External" /><Relationship Id="rId341" Type="http://schemas.openxmlformats.org/officeDocument/2006/relationships/hyperlink" Target="http://pbs.twimg.com/profile_images/1020881150573719552/J918Am4-_normal.jpg" TargetMode="External" /><Relationship Id="rId342" Type="http://schemas.openxmlformats.org/officeDocument/2006/relationships/hyperlink" Target="http://pbs.twimg.com/profile_images/1020881150573719552/J918Am4-_normal.jpg" TargetMode="External" /><Relationship Id="rId343" Type="http://schemas.openxmlformats.org/officeDocument/2006/relationships/hyperlink" Target="http://pbs.twimg.com/profile_images/1020881150573719552/J918Am4-_normal.jpg" TargetMode="External" /><Relationship Id="rId344" Type="http://schemas.openxmlformats.org/officeDocument/2006/relationships/hyperlink" Target="http://pbs.twimg.com/profile_images/1020881150573719552/J918Am4-_normal.jpg" TargetMode="External" /><Relationship Id="rId345" Type="http://schemas.openxmlformats.org/officeDocument/2006/relationships/hyperlink" Target="http://pbs.twimg.com/profile_images/565910693832966144/QUHywJYi_normal.jpeg" TargetMode="External" /><Relationship Id="rId346" Type="http://schemas.openxmlformats.org/officeDocument/2006/relationships/hyperlink" Target="http://pbs.twimg.com/profile_images/565910693832966144/QUHywJYi_normal.jpeg" TargetMode="External" /><Relationship Id="rId347" Type="http://schemas.openxmlformats.org/officeDocument/2006/relationships/hyperlink" Target="http://pbs.twimg.com/profile_images/1117871923432710144/SwwnaeBy_normal.jpg" TargetMode="External" /><Relationship Id="rId348" Type="http://schemas.openxmlformats.org/officeDocument/2006/relationships/hyperlink" Target="http://pbs.twimg.com/profile_images/3580083040/e5f17bdf5afced63de8dab863b670aca_normal.jpeg" TargetMode="External" /><Relationship Id="rId349" Type="http://schemas.openxmlformats.org/officeDocument/2006/relationships/hyperlink" Target="https://pbs.twimg.com/media/D4Rn-9-XsAUOMqT.jpg" TargetMode="External" /><Relationship Id="rId350" Type="http://schemas.openxmlformats.org/officeDocument/2006/relationships/hyperlink" Target="http://pbs.twimg.com/profile_images/504330772292321280/Dwpw5u0d_normal.jpeg" TargetMode="External" /><Relationship Id="rId351" Type="http://schemas.openxmlformats.org/officeDocument/2006/relationships/hyperlink" Target="https://pbs.twimg.com/media/D4Rq8u0WAAA5Mb5.jpg" TargetMode="External" /><Relationship Id="rId352" Type="http://schemas.openxmlformats.org/officeDocument/2006/relationships/hyperlink" Target="https://pbs.twimg.com/media/D4R0b9eX4AEnEcS.jpg" TargetMode="External" /><Relationship Id="rId353" Type="http://schemas.openxmlformats.org/officeDocument/2006/relationships/hyperlink" Target="http://pbs.twimg.com/profile_images/522755081381220352/tRYALVqE_normal.png" TargetMode="External" /><Relationship Id="rId354" Type="http://schemas.openxmlformats.org/officeDocument/2006/relationships/hyperlink" Target="http://pbs.twimg.com/profile_images/522755081381220352/tRYALVqE_normal.png" TargetMode="External" /><Relationship Id="rId355" Type="http://schemas.openxmlformats.org/officeDocument/2006/relationships/hyperlink" Target="http://pbs.twimg.com/profile_images/1023915623095648257/CjOW2XPA_normal.jpg" TargetMode="External" /><Relationship Id="rId356" Type="http://schemas.openxmlformats.org/officeDocument/2006/relationships/hyperlink" Target="http://pbs.twimg.com/profile_images/959012343664529408/qFzHoGEK_normal.jpg" TargetMode="External" /><Relationship Id="rId357" Type="http://schemas.openxmlformats.org/officeDocument/2006/relationships/hyperlink" Target="http://pbs.twimg.com/profile_images/642631091040452609/phjwwXuD_normal.jpg" TargetMode="External" /><Relationship Id="rId358" Type="http://schemas.openxmlformats.org/officeDocument/2006/relationships/hyperlink" Target="http://abs.twimg.com/sticky/default_profile_images/default_profile_normal.png" TargetMode="External" /><Relationship Id="rId359" Type="http://schemas.openxmlformats.org/officeDocument/2006/relationships/hyperlink" Target="http://pbs.twimg.com/profile_images/1090720043556618246/XYUGtMQV_normal.jpg" TargetMode="External" /><Relationship Id="rId360" Type="http://schemas.openxmlformats.org/officeDocument/2006/relationships/hyperlink" Target="http://pbs.twimg.com/profile_images/1090720043556618246/XYUGtMQV_normal.jpg" TargetMode="External" /><Relationship Id="rId361" Type="http://schemas.openxmlformats.org/officeDocument/2006/relationships/hyperlink" Target="http://pbs.twimg.com/profile_images/686961153721815040/3jW5p5wm_normal.jpg" TargetMode="External" /><Relationship Id="rId362" Type="http://schemas.openxmlformats.org/officeDocument/2006/relationships/hyperlink" Target="http://pbs.twimg.com/profile_images/1107680723086045184/3JoCJ7Pk_normal.jpg" TargetMode="External" /><Relationship Id="rId363" Type="http://schemas.openxmlformats.org/officeDocument/2006/relationships/hyperlink" Target="http://pbs.twimg.com/profile_images/1110957990704750598/4N7fW-qh_normal.jpg" TargetMode="External" /><Relationship Id="rId364" Type="http://schemas.openxmlformats.org/officeDocument/2006/relationships/hyperlink" Target="https://pbs.twimg.com/media/D4RagRrW4AAYspy.jpg" TargetMode="External" /><Relationship Id="rId365" Type="http://schemas.openxmlformats.org/officeDocument/2006/relationships/hyperlink" Target="http://pbs.twimg.com/profile_images/511594002261360640/jyul7q5m_normal.jpeg" TargetMode="External" /><Relationship Id="rId366" Type="http://schemas.openxmlformats.org/officeDocument/2006/relationships/hyperlink" Target="https://pbs.twimg.com/media/D4TZkPwUwAAu4yB.jpg" TargetMode="External" /><Relationship Id="rId367" Type="http://schemas.openxmlformats.org/officeDocument/2006/relationships/hyperlink" Target="http://pbs.twimg.com/profile_images/854780624808366080/hucvs5qM_normal.jpg" TargetMode="External" /><Relationship Id="rId368" Type="http://schemas.openxmlformats.org/officeDocument/2006/relationships/hyperlink" Target="http://pbs.twimg.com/profile_images/1113532120545280000/tjKLHlVF_normal.jpg" TargetMode="External" /><Relationship Id="rId369" Type="http://schemas.openxmlformats.org/officeDocument/2006/relationships/hyperlink" Target="http://pbs.twimg.com/profile_images/1113532120545280000/tjKLHlVF_normal.jpg" TargetMode="External" /><Relationship Id="rId370" Type="http://schemas.openxmlformats.org/officeDocument/2006/relationships/hyperlink" Target="http://pbs.twimg.com/profile_images/596247061860917248/en1rBnL6_normal.png" TargetMode="External" /><Relationship Id="rId371" Type="http://schemas.openxmlformats.org/officeDocument/2006/relationships/hyperlink" Target="http://pbs.twimg.com/profile_images/935827373190238208/Zywj-Oju_normal.jpg" TargetMode="External" /><Relationship Id="rId372" Type="http://schemas.openxmlformats.org/officeDocument/2006/relationships/hyperlink" Target="https://pbs.twimg.com/media/D4WFSAbWAAAddTg.jpg" TargetMode="External" /><Relationship Id="rId373" Type="http://schemas.openxmlformats.org/officeDocument/2006/relationships/hyperlink" Target="http://pbs.twimg.com/profile_images/1046684256519540737/_n-nTZzN_normal.jpg" TargetMode="External" /><Relationship Id="rId374" Type="http://schemas.openxmlformats.org/officeDocument/2006/relationships/hyperlink" Target="http://pbs.twimg.com/profile_images/1017008999324114944/Yj68wiQw_normal.jpg" TargetMode="External" /><Relationship Id="rId375" Type="http://schemas.openxmlformats.org/officeDocument/2006/relationships/hyperlink" Target="http://pbs.twimg.com/profile_images/831502849242718208/yf-COoR0_normal.jpg" TargetMode="External" /><Relationship Id="rId376" Type="http://schemas.openxmlformats.org/officeDocument/2006/relationships/hyperlink" Target="https://pbs.twimg.com/media/D4XIRp4XsAUJTfD.png" TargetMode="External" /><Relationship Id="rId377" Type="http://schemas.openxmlformats.org/officeDocument/2006/relationships/hyperlink" Target="http://pbs.twimg.com/profile_images/461591109043355648/VsuUdyNy_normal.jpeg" TargetMode="External" /><Relationship Id="rId378" Type="http://schemas.openxmlformats.org/officeDocument/2006/relationships/hyperlink" Target="http://pbs.twimg.com/profile_images/719867893689774080/0YCQpyhg_normal.jpg" TargetMode="External" /><Relationship Id="rId379" Type="http://schemas.openxmlformats.org/officeDocument/2006/relationships/hyperlink" Target="http://pbs.twimg.com/profile_images/719867893689774080/0YCQpyhg_normal.jpg" TargetMode="External" /><Relationship Id="rId380" Type="http://schemas.openxmlformats.org/officeDocument/2006/relationships/hyperlink" Target="http://pbs.twimg.com/profile_images/602371945645133824/GcDsU6Ge_normal.png" TargetMode="External" /><Relationship Id="rId381" Type="http://schemas.openxmlformats.org/officeDocument/2006/relationships/hyperlink" Target="http://pbs.twimg.com/profile_images/1112953379930734594/Z6l9reiL_normal.jpg" TargetMode="External" /><Relationship Id="rId382" Type="http://schemas.openxmlformats.org/officeDocument/2006/relationships/hyperlink" Target="http://pbs.twimg.com/profile_images/1112953379930734594/Z6l9reiL_normal.jpg" TargetMode="External" /><Relationship Id="rId383" Type="http://schemas.openxmlformats.org/officeDocument/2006/relationships/hyperlink" Target="http://pbs.twimg.com/profile_images/568528198518841344/6rZadKsE_normal.jpeg" TargetMode="External" /><Relationship Id="rId384" Type="http://schemas.openxmlformats.org/officeDocument/2006/relationships/hyperlink" Target="http://pbs.twimg.com/profile_images/608137404051013632/19Efy6df_normal.png" TargetMode="External" /><Relationship Id="rId385" Type="http://schemas.openxmlformats.org/officeDocument/2006/relationships/hyperlink" Target="https://pbs.twimg.com/media/D4QlGCXWwAA1vQJ.jpg" TargetMode="External" /><Relationship Id="rId386" Type="http://schemas.openxmlformats.org/officeDocument/2006/relationships/hyperlink" Target="http://pbs.twimg.com/profile_images/1062827423929131008/YQ1jUnLC_normal.jpg" TargetMode="External" /><Relationship Id="rId387" Type="http://schemas.openxmlformats.org/officeDocument/2006/relationships/hyperlink" Target="http://pbs.twimg.com/profile_images/1062827423929131008/YQ1jUnLC_normal.jpg" TargetMode="External" /><Relationship Id="rId388" Type="http://schemas.openxmlformats.org/officeDocument/2006/relationships/hyperlink" Target="https://pbs.twimg.com/media/D4MUt2MWkAAGTO5.png" TargetMode="External" /><Relationship Id="rId389" Type="http://schemas.openxmlformats.org/officeDocument/2006/relationships/hyperlink" Target="https://pbs.twimg.com/media/D4a9ck7WsAALdPW.png" TargetMode="External" /><Relationship Id="rId390" Type="http://schemas.openxmlformats.org/officeDocument/2006/relationships/hyperlink" Target="https://pbs.twimg.com/media/D4Qr1kZWkAEZbS_.jpg" TargetMode="External" /><Relationship Id="rId391" Type="http://schemas.openxmlformats.org/officeDocument/2006/relationships/hyperlink" Target="http://pbs.twimg.com/profile_images/1101196276631244801/93fCATWb_normal.jpg" TargetMode="External" /><Relationship Id="rId392" Type="http://schemas.openxmlformats.org/officeDocument/2006/relationships/hyperlink" Target="http://pbs.twimg.com/profile_images/1079714110332456960/MYbjPZ7X_normal.jpg" TargetMode="External" /><Relationship Id="rId393" Type="http://schemas.openxmlformats.org/officeDocument/2006/relationships/hyperlink" Target="http://pbs.twimg.com/profile_images/742875513002332160/rsDWhQFU_normal.jpg" TargetMode="External" /><Relationship Id="rId394" Type="http://schemas.openxmlformats.org/officeDocument/2006/relationships/hyperlink" Target="http://pbs.twimg.com/profile_images/378800000518550081/792d753cc2e205505c73ef9e345d09e4_normal.jpeg" TargetMode="External" /><Relationship Id="rId395" Type="http://schemas.openxmlformats.org/officeDocument/2006/relationships/hyperlink" Target="https://pbs.twimg.com/media/D4cFyT8XkAERlRI.jpg" TargetMode="External" /><Relationship Id="rId396" Type="http://schemas.openxmlformats.org/officeDocument/2006/relationships/hyperlink" Target="http://pbs.twimg.com/profile_images/1002891320476696579/ifRTec9y_normal.jpg" TargetMode="External" /><Relationship Id="rId397" Type="http://schemas.openxmlformats.org/officeDocument/2006/relationships/hyperlink" Target="http://pbs.twimg.com/profile_images/1002891320476696579/ifRTec9y_normal.jpg" TargetMode="External" /><Relationship Id="rId398" Type="http://schemas.openxmlformats.org/officeDocument/2006/relationships/hyperlink" Target="http://pbs.twimg.com/profile_images/1002891320476696579/ifRTec9y_normal.jpg" TargetMode="External" /><Relationship Id="rId399" Type="http://schemas.openxmlformats.org/officeDocument/2006/relationships/hyperlink" Target="http://pbs.twimg.com/profile_images/1002891320476696579/ifRTec9y_normal.jpg" TargetMode="External" /><Relationship Id="rId400" Type="http://schemas.openxmlformats.org/officeDocument/2006/relationships/hyperlink" Target="http://pbs.twimg.com/profile_images/1002891320476696579/ifRTec9y_normal.jpg" TargetMode="External" /><Relationship Id="rId401" Type="http://schemas.openxmlformats.org/officeDocument/2006/relationships/hyperlink" Target="https://pbs.twimg.com/media/D4co9ORXkAEU_AH.jpg" TargetMode="External" /><Relationship Id="rId402" Type="http://schemas.openxmlformats.org/officeDocument/2006/relationships/hyperlink" Target="http://pbs.twimg.com/profile_images/1093859266/faye-market-entrance_normal.jpg" TargetMode="External" /><Relationship Id="rId403" Type="http://schemas.openxmlformats.org/officeDocument/2006/relationships/hyperlink" Target="http://pbs.twimg.com/profile_images/1002891320476696579/ifRTec9y_normal.jpg" TargetMode="External" /><Relationship Id="rId404" Type="http://schemas.openxmlformats.org/officeDocument/2006/relationships/hyperlink" Target="http://pbs.twimg.com/profile_images/884005775521308672/qBwLau_V_normal.jpg" TargetMode="External" /><Relationship Id="rId405" Type="http://schemas.openxmlformats.org/officeDocument/2006/relationships/hyperlink" Target="http://pbs.twimg.com/profile_images/608140753735458817/nyOLAiWG_normal.png" TargetMode="External" /><Relationship Id="rId406" Type="http://schemas.openxmlformats.org/officeDocument/2006/relationships/hyperlink" Target="http://pbs.twimg.com/profile_images/1002891320476696579/ifRTec9y_normal.jpg" TargetMode="External" /><Relationship Id="rId407" Type="http://schemas.openxmlformats.org/officeDocument/2006/relationships/hyperlink" Target="http://pbs.twimg.com/profile_images/1103977105078059008/EsME_9Oy_normal.jpg" TargetMode="External" /><Relationship Id="rId408" Type="http://schemas.openxmlformats.org/officeDocument/2006/relationships/hyperlink" Target="https://pbs.twimg.com/media/D4cg0TEXkAYpjrx.jpg" TargetMode="External" /><Relationship Id="rId409" Type="http://schemas.openxmlformats.org/officeDocument/2006/relationships/hyperlink" Target="http://pbs.twimg.com/profile_images/789056548022657025/0q8KIO0k_normal.jpg" TargetMode="External" /><Relationship Id="rId410" Type="http://schemas.openxmlformats.org/officeDocument/2006/relationships/hyperlink" Target="https://pbs.twimg.com/media/D4cg0TEXkAYpjrx.jpg" TargetMode="External" /><Relationship Id="rId411" Type="http://schemas.openxmlformats.org/officeDocument/2006/relationships/hyperlink" Target="http://pbs.twimg.com/profile_images/789056548022657025/0q8KIO0k_normal.jpg" TargetMode="External" /><Relationship Id="rId412" Type="http://schemas.openxmlformats.org/officeDocument/2006/relationships/hyperlink" Target="http://pbs.twimg.com/profile_images/789056548022657025/0q8KIO0k_normal.jpg" TargetMode="External" /><Relationship Id="rId413" Type="http://schemas.openxmlformats.org/officeDocument/2006/relationships/hyperlink" Target="http://pbs.twimg.com/profile_images/599488439311048704/y7csZ5R5_normal.png" TargetMode="External" /><Relationship Id="rId414" Type="http://schemas.openxmlformats.org/officeDocument/2006/relationships/hyperlink" Target="http://pbs.twimg.com/profile_images/599488439311048704/y7csZ5R5_normal.png" TargetMode="External" /><Relationship Id="rId415" Type="http://schemas.openxmlformats.org/officeDocument/2006/relationships/hyperlink" Target="http://pbs.twimg.com/profile_images/599488439311048704/y7csZ5R5_normal.png" TargetMode="External" /><Relationship Id="rId416" Type="http://schemas.openxmlformats.org/officeDocument/2006/relationships/hyperlink" Target="http://pbs.twimg.com/profile_images/599488439311048704/y7csZ5R5_normal.png" TargetMode="External" /><Relationship Id="rId417" Type="http://schemas.openxmlformats.org/officeDocument/2006/relationships/hyperlink" Target="https://pbs.twimg.com/media/D4eMxY_WwAEf6sm.png" TargetMode="External" /><Relationship Id="rId418" Type="http://schemas.openxmlformats.org/officeDocument/2006/relationships/hyperlink" Target="https://pbs.twimg.com/media/D4fbiWkU0AIHu2P.jpg" TargetMode="External" /><Relationship Id="rId419" Type="http://schemas.openxmlformats.org/officeDocument/2006/relationships/hyperlink" Target="http://pbs.twimg.com/profile_images/552228807437189120/U7DQg25J_normal.jpeg" TargetMode="External" /><Relationship Id="rId420" Type="http://schemas.openxmlformats.org/officeDocument/2006/relationships/hyperlink" Target="http://pbs.twimg.com/profile_images/535339724/driver_hire_logo_normal.jpg" TargetMode="External" /><Relationship Id="rId421" Type="http://schemas.openxmlformats.org/officeDocument/2006/relationships/hyperlink" Target="http://pbs.twimg.com/profile_images/1027111887606099968/_PZmNDzj_normal.jpg" TargetMode="External" /><Relationship Id="rId422" Type="http://schemas.openxmlformats.org/officeDocument/2006/relationships/hyperlink" Target="http://pbs.twimg.com/profile_images/378800000402622979/8d84396b96d09107c32cbe9866699d55_normal.jpeg" TargetMode="External" /><Relationship Id="rId423" Type="http://schemas.openxmlformats.org/officeDocument/2006/relationships/hyperlink" Target="https://pbs.twimg.com/media/D4XdpS1WsAUTXZW.jpg" TargetMode="External" /><Relationship Id="rId424" Type="http://schemas.openxmlformats.org/officeDocument/2006/relationships/hyperlink" Target="https://pbs.twimg.com/media/D4cVu8oW0AACE-O.jpg" TargetMode="External" /><Relationship Id="rId425" Type="http://schemas.openxmlformats.org/officeDocument/2006/relationships/hyperlink" Target="https://pbs.twimg.com/media/D4gXOaNXkAE0sY8.jpg" TargetMode="External" /><Relationship Id="rId426" Type="http://schemas.openxmlformats.org/officeDocument/2006/relationships/hyperlink" Target="http://pbs.twimg.com/profile_images/783995268454817792/5X715Iu5_normal.jpg" TargetMode="External" /><Relationship Id="rId427" Type="http://schemas.openxmlformats.org/officeDocument/2006/relationships/hyperlink" Target="https://pbs.twimg.com/media/D4hIPEUXkAA2Jxg.jpg" TargetMode="External" /><Relationship Id="rId428" Type="http://schemas.openxmlformats.org/officeDocument/2006/relationships/hyperlink" Target="http://pbs.twimg.com/profile_images/991417012499906560/ooR70guZ_normal.jpg" TargetMode="External" /><Relationship Id="rId429" Type="http://schemas.openxmlformats.org/officeDocument/2006/relationships/hyperlink" Target="http://pbs.twimg.com/profile_images/854787267776307200/KD9vNvWY_normal.jpg" TargetMode="External" /><Relationship Id="rId430" Type="http://schemas.openxmlformats.org/officeDocument/2006/relationships/hyperlink" Target="http://pbs.twimg.com/profile_images/854787267776307200/KD9vNvWY_normal.jpg" TargetMode="External" /><Relationship Id="rId431" Type="http://schemas.openxmlformats.org/officeDocument/2006/relationships/hyperlink" Target="https://pbs.twimg.com/media/D4h3WPKW0AAG2Jw.jpg" TargetMode="External" /><Relationship Id="rId432" Type="http://schemas.openxmlformats.org/officeDocument/2006/relationships/hyperlink" Target="http://pbs.twimg.com/profile_images/419387356186042368/GDR2N0ic_normal.png" TargetMode="External" /><Relationship Id="rId433" Type="http://schemas.openxmlformats.org/officeDocument/2006/relationships/hyperlink" Target="https://pbs.twimg.com/media/D4j7GYSU4AEF2Nw.jpg" TargetMode="External" /><Relationship Id="rId434" Type="http://schemas.openxmlformats.org/officeDocument/2006/relationships/hyperlink" Target="https://pbs.twimg.com/media/D4eVkMUU4AAHh__.jpg" TargetMode="External" /><Relationship Id="rId435" Type="http://schemas.openxmlformats.org/officeDocument/2006/relationships/hyperlink" Target="http://pbs.twimg.com/profile_images/805468791299682304/ZXPXm9PV_normal.jpg" TargetMode="External" /><Relationship Id="rId436" Type="http://schemas.openxmlformats.org/officeDocument/2006/relationships/hyperlink" Target="http://pbs.twimg.com/profile_images/551981847714873344/qZiKzYOD_normal.jpeg" TargetMode="External" /><Relationship Id="rId437" Type="http://schemas.openxmlformats.org/officeDocument/2006/relationships/hyperlink" Target="http://pbs.twimg.com/profile_images/990764276041236482/QE8oY1OL_normal.jpg" TargetMode="External" /><Relationship Id="rId438" Type="http://schemas.openxmlformats.org/officeDocument/2006/relationships/hyperlink" Target="http://pbs.twimg.com/profile_images/734673948047081473/DCKd8UNm_normal.jpg" TargetMode="External" /><Relationship Id="rId439" Type="http://schemas.openxmlformats.org/officeDocument/2006/relationships/hyperlink" Target="http://pbs.twimg.com/profile_images/784741510344499200/MFRfcZqe_normal.jpg" TargetMode="External" /><Relationship Id="rId440" Type="http://schemas.openxmlformats.org/officeDocument/2006/relationships/hyperlink" Target="http://pbs.twimg.com/profile_images/752551421447245824/pufHmq4L_normal.jpg" TargetMode="External" /><Relationship Id="rId441" Type="http://schemas.openxmlformats.org/officeDocument/2006/relationships/hyperlink" Target="https://pbs.twimg.com/media/D4Ytn4_WsAAojy4.jpg" TargetMode="External" /><Relationship Id="rId442" Type="http://schemas.openxmlformats.org/officeDocument/2006/relationships/hyperlink" Target="https://pbs.twimg.com/media/D4m81sGX4AEaiyO.jpg" TargetMode="External" /><Relationship Id="rId443" Type="http://schemas.openxmlformats.org/officeDocument/2006/relationships/hyperlink" Target="http://pbs.twimg.com/profile_images/462977067852627969/DqUKL5ru_normal.png" TargetMode="External" /><Relationship Id="rId444" Type="http://schemas.openxmlformats.org/officeDocument/2006/relationships/hyperlink" Target="http://pbs.twimg.com/profile_images/462977067852627969/DqUKL5ru_normal.png" TargetMode="External" /><Relationship Id="rId445" Type="http://schemas.openxmlformats.org/officeDocument/2006/relationships/hyperlink" Target="http://pbs.twimg.com/profile_images/957541705796014081/d3cxhOuE_normal.jpg" TargetMode="External" /><Relationship Id="rId446" Type="http://schemas.openxmlformats.org/officeDocument/2006/relationships/hyperlink" Target="http://pbs.twimg.com/profile_images/599170394596212736/_mOV5QlM_normal.png" TargetMode="External" /><Relationship Id="rId447" Type="http://schemas.openxmlformats.org/officeDocument/2006/relationships/hyperlink" Target="http://pbs.twimg.com/profile_images/846727105513689088/zV05QT9f_normal.jpg" TargetMode="External" /><Relationship Id="rId448" Type="http://schemas.openxmlformats.org/officeDocument/2006/relationships/hyperlink" Target="http://pbs.twimg.com/profile_images/846727105513689088/zV05QT9f_normal.jpg" TargetMode="External" /><Relationship Id="rId449" Type="http://schemas.openxmlformats.org/officeDocument/2006/relationships/hyperlink" Target="http://pbs.twimg.com/profile_images/1257810479/recruiter2_normal.gif" TargetMode="External" /><Relationship Id="rId450" Type="http://schemas.openxmlformats.org/officeDocument/2006/relationships/hyperlink" Target="http://pbs.twimg.com/profile_images/1257810479/recruiter2_normal.gif" TargetMode="External" /><Relationship Id="rId451" Type="http://schemas.openxmlformats.org/officeDocument/2006/relationships/hyperlink" Target="http://pbs.twimg.com/profile_images/1257810479/recruiter2_normal.gif" TargetMode="External" /><Relationship Id="rId452" Type="http://schemas.openxmlformats.org/officeDocument/2006/relationships/hyperlink" Target="http://pbs.twimg.com/profile_images/600166230843097088/uBu2zdNy_normal.png" TargetMode="External" /><Relationship Id="rId453" Type="http://schemas.openxmlformats.org/officeDocument/2006/relationships/hyperlink" Target="http://pbs.twimg.com/profile_images/378800000680439584/605977150418c0ead2043abae3218466_normal.jpeg" TargetMode="External" /><Relationship Id="rId454" Type="http://schemas.openxmlformats.org/officeDocument/2006/relationships/hyperlink" Target="https://pbs.twimg.com/media/D34r0hNWwAAXyF1.png" TargetMode="External" /><Relationship Id="rId455" Type="http://schemas.openxmlformats.org/officeDocument/2006/relationships/hyperlink" Target="http://pbs.twimg.com/profile_images/1104497242189250561/xLWIAZmM_normal.jpg" TargetMode="External" /><Relationship Id="rId456" Type="http://schemas.openxmlformats.org/officeDocument/2006/relationships/hyperlink" Target="http://pbs.twimg.com/profile_images/1104497242189250561/xLWIAZmM_normal.jpg" TargetMode="External" /><Relationship Id="rId457" Type="http://schemas.openxmlformats.org/officeDocument/2006/relationships/hyperlink" Target="https://pbs.twimg.com/media/D4xM6JaWAAUkxq-.jpg" TargetMode="External" /><Relationship Id="rId458" Type="http://schemas.openxmlformats.org/officeDocument/2006/relationships/hyperlink" Target="http://pbs.twimg.com/profile_images/892785058741862400/hlqUMjLK_normal.jpg" TargetMode="External" /><Relationship Id="rId459" Type="http://schemas.openxmlformats.org/officeDocument/2006/relationships/hyperlink" Target="http://pbs.twimg.com/profile_images/1077530343840845825/XmbDJHYN_normal.jpg" TargetMode="External" /><Relationship Id="rId460" Type="http://schemas.openxmlformats.org/officeDocument/2006/relationships/hyperlink" Target="http://pbs.twimg.com/profile_images/580363472749219840/T431yB1L_normal.jpg" TargetMode="External" /><Relationship Id="rId461" Type="http://schemas.openxmlformats.org/officeDocument/2006/relationships/hyperlink" Target="http://pbs.twimg.com/profile_images/662999835906285569/i-e4cjcu_normal.jpg" TargetMode="External" /><Relationship Id="rId462" Type="http://schemas.openxmlformats.org/officeDocument/2006/relationships/hyperlink" Target="http://pbs.twimg.com/profile_images/1004099369241645056/I3ccUBUQ_normal.jpg" TargetMode="External" /><Relationship Id="rId463" Type="http://schemas.openxmlformats.org/officeDocument/2006/relationships/hyperlink" Target="https://pbs.twimg.com/media/D4gEFjdUwAAzYlv.jpg" TargetMode="External" /><Relationship Id="rId464" Type="http://schemas.openxmlformats.org/officeDocument/2006/relationships/hyperlink" Target="http://pbs.twimg.com/profile_images/850311565740060672/wo6rE25-_normal.jpg" TargetMode="External" /><Relationship Id="rId465" Type="http://schemas.openxmlformats.org/officeDocument/2006/relationships/hyperlink" Target="https://pbs.twimg.com/media/D4R2dSXXoAM3rRI.jpg" TargetMode="External" /><Relationship Id="rId466" Type="http://schemas.openxmlformats.org/officeDocument/2006/relationships/hyperlink" Target="https://pbs.twimg.com/media/D4Vr1H3WAAI1ZsB.jpg" TargetMode="External" /><Relationship Id="rId467" Type="http://schemas.openxmlformats.org/officeDocument/2006/relationships/hyperlink" Target="https://pbs.twimg.com/media/D4VsiQlX4AIenYL.jpg" TargetMode="External" /><Relationship Id="rId468" Type="http://schemas.openxmlformats.org/officeDocument/2006/relationships/hyperlink" Target="https://pbs.twimg.com/media/D4VuQ-sXkAIMTbF.jpg" TargetMode="External" /><Relationship Id="rId469" Type="http://schemas.openxmlformats.org/officeDocument/2006/relationships/hyperlink" Target="https://pbs.twimg.com/media/D4VvuWlWsAAnuWg.jpg" TargetMode="External" /><Relationship Id="rId470" Type="http://schemas.openxmlformats.org/officeDocument/2006/relationships/hyperlink" Target="http://pbs.twimg.com/profile_images/999578220507758593/isC6Nf7K_normal.jpg" TargetMode="External" /><Relationship Id="rId471" Type="http://schemas.openxmlformats.org/officeDocument/2006/relationships/hyperlink" Target="http://pbs.twimg.com/profile_images/819489182297034753/5uptiPTa_normal.jpg" TargetMode="External" /><Relationship Id="rId472" Type="http://schemas.openxmlformats.org/officeDocument/2006/relationships/hyperlink" Target="https://pbs.twimg.com/media/D41ijejXsAAV3U1.jpg" TargetMode="External" /><Relationship Id="rId473" Type="http://schemas.openxmlformats.org/officeDocument/2006/relationships/hyperlink" Target="http://pbs.twimg.com/profile_images/608138069880020992/ywjnGckE_normal.png" TargetMode="External" /><Relationship Id="rId474" Type="http://schemas.openxmlformats.org/officeDocument/2006/relationships/hyperlink" Target="http://pbs.twimg.com/profile_images/608138069880020992/ywjnGckE_normal.png" TargetMode="External" /><Relationship Id="rId475" Type="http://schemas.openxmlformats.org/officeDocument/2006/relationships/hyperlink" Target="http://pbs.twimg.com/profile_images/608138069880020992/ywjnGckE_normal.png" TargetMode="External" /><Relationship Id="rId476" Type="http://schemas.openxmlformats.org/officeDocument/2006/relationships/hyperlink" Target="http://pbs.twimg.com/profile_images/862172787603107840/UwfrJ4wO_normal.jpg" TargetMode="External" /><Relationship Id="rId477" Type="http://schemas.openxmlformats.org/officeDocument/2006/relationships/hyperlink" Target="http://pbs.twimg.com/profile_images/1026777597273927680/-7ztlZr9_normal.jpg" TargetMode="External" /><Relationship Id="rId478" Type="http://schemas.openxmlformats.org/officeDocument/2006/relationships/hyperlink" Target="https://pbs.twimg.com/ext_tw_video_thumb/1119925270532820992/pu/img/F4A_FG_kUt3Kf-yM.jpg" TargetMode="External" /><Relationship Id="rId479" Type="http://schemas.openxmlformats.org/officeDocument/2006/relationships/hyperlink" Target="https://pbs.twimg.com/ext_tw_video_thumb/1120673789916995584/pu/img/I8CzzjkQ25yQuoW3.jpg" TargetMode="External" /><Relationship Id="rId480" Type="http://schemas.openxmlformats.org/officeDocument/2006/relationships/hyperlink" Target="http://pbs.twimg.com/profile_images/62275331/Kitces_Pic__1_normal.jpg" TargetMode="External" /><Relationship Id="rId481" Type="http://schemas.openxmlformats.org/officeDocument/2006/relationships/hyperlink" Target="http://pbs.twimg.com/profile_images/638221966160171009/4_RxvwdY_normal.jpg" TargetMode="External" /><Relationship Id="rId482" Type="http://schemas.openxmlformats.org/officeDocument/2006/relationships/hyperlink" Target="http://pbs.twimg.com/profile_images/638221966160171009/4_RxvwdY_normal.jpg" TargetMode="External" /><Relationship Id="rId483" Type="http://schemas.openxmlformats.org/officeDocument/2006/relationships/hyperlink" Target="http://pbs.twimg.com/profile_images/590386960008634368/EMA54NS7_normal.png" TargetMode="External" /><Relationship Id="rId484" Type="http://schemas.openxmlformats.org/officeDocument/2006/relationships/hyperlink" Target="http://pbs.twimg.com/profile_images/612970356199043072/IOaY-PYu_normal.png" TargetMode="External" /><Relationship Id="rId485" Type="http://schemas.openxmlformats.org/officeDocument/2006/relationships/hyperlink" Target="http://pbs.twimg.com/profile_images/599491221149642752/f7MH7lTa_normal.png" TargetMode="External" /><Relationship Id="rId486" Type="http://schemas.openxmlformats.org/officeDocument/2006/relationships/hyperlink" Target="http://pbs.twimg.com/profile_images/601742799097171969/e-dlio-q_normal.png" TargetMode="External" /><Relationship Id="rId487" Type="http://schemas.openxmlformats.org/officeDocument/2006/relationships/hyperlink" Target="http://pbs.twimg.com/profile_images/590392096403693568/H6cMVHiL_normal.png" TargetMode="External" /><Relationship Id="rId488" Type="http://schemas.openxmlformats.org/officeDocument/2006/relationships/hyperlink" Target="http://pbs.twimg.com/profile_images/590392096403693568/H6cMVHiL_normal.png" TargetMode="External" /><Relationship Id="rId489" Type="http://schemas.openxmlformats.org/officeDocument/2006/relationships/hyperlink" Target="https://pbs.twimg.com/media/D43Oob6XsAYDW5t.jpg" TargetMode="External" /><Relationship Id="rId490" Type="http://schemas.openxmlformats.org/officeDocument/2006/relationships/hyperlink" Target="http://pbs.twimg.com/profile_images/1094503512208228352/-heCmB-K_normal.jpg" TargetMode="External" /><Relationship Id="rId491" Type="http://schemas.openxmlformats.org/officeDocument/2006/relationships/hyperlink" Target="http://pbs.twimg.com/profile_images/1067166687303217152/qdMJvwcR_normal.jpg" TargetMode="External" /><Relationship Id="rId492" Type="http://schemas.openxmlformats.org/officeDocument/2006/relationships/hyperlink" Target="http://pbs.twimg.com/profile_images/591101554729549824/2u-qWaRv_normal.png" TargetMode="External" /><Relationship Id="rId493" Type="http://schemas.openxmlformats.org/officeDocument/2006/relationships/hyperlink" Target="http://pbs.twimg.com/profile_images/591101554729549824/2u-qWaRv_normal.png" TargetMode="External" /><Relationship Id="rId494" Type="http://schemas.openxmlformats.org/officeDocument/2006/relationships/hyperlink" Target="http://pbs.twimg.com/profile_images/870901706325938176/R9U5PkZ4_normal.jpg" TargetMode="External" /><Relationship Id="rId495" Type="http://schemas.openxmlformats.org/officeDocument/2006/relationships/hyperlink" Target="http://pbs.twimg.com/profile_images/870901706325938176/R9U5PkZ4_normal.jpg" TargetMode="External" /><Relationship Id="rId496" Type="http://schemas.openxmlformats.org/officeDocument/2006/relationships/hyperlink" Target="http://pbs.twimg.com/profile_images/870901706325938176/R9U5PkZ4_normal.jpg" TargetMode="External" /><Relationship Id="rId497" Type="http://schemas.openxmlformats.org/officeDocument/2006/relationships/hyperlink" Target="http://pbs.twimg.com/profile_images/1011704573373878273/g96jwTP5_normal.jpg" TargetMode="External" /><Relationship Id="rId498" Type="http://schemas.openxmlformats.org/officeDocument/2006/relationships/hyperlink" Target="http://pbs.twimg.com/profile_images/1011704573373878273/g96jwTP5_normal.jpg" TargetMode="External" /><Relationship Id="rId499" Type="http://schemas.openxmlformats.org/officeDocument/2006/relationships/hyperlink" Target="http://pbs.twimg.com/profile_images/1011704573373878273/g96jwTP5_normal.jpg" TargetMode="External" /><Relationship Id="rId500" Type="http://schemas.openxmlformats.org/officeDocument/2006/relationships/hyperlink" Target="http://pbs.twimg.com/profile_images/1011704573373878273/g96jwTP5_normal.jpg" TargetMode="External" /><Relationship Id="rId501" Type="http://schemas.openxmlformats.org/officeDocument/2006/relationships/hyperlink" Target="http://pbs.twimg.com/profile_images/1011704573373878273/g96jwTP5_normal.jpg" TargetMode="External" /><Relationship Id="rId502" Type="http://schemas.openxmlformats.org/officeDocument/2006/relationships/hyperlink" Target="http://pbs.twimg.com/profile_images/1011704573373878273/g96jwTP5_normal.jpg" TargetMode="External" /><Relationship Id="rId503" Type="http://schemas.openxmlformats.org/officeDocument/2006/relationships/hyperlink" Target="http://pbs.twimg.com/profile_images/1011704573373878273/g96jwTP5_normal.jpg" TargetMode="External" /><Relationship Id="rId504" Type="http://schemas.openxmlformats.org/officeDocument/2006/relationships/hyperlink" Target="http://pbs.twimg.com/profile_images/1011704573373878273/g96jwTP5_normal.jpg" TargetMode="External" /><Relationship Id="rId505" Type="http://schemas.openxmlformats.org/officeDocument/2006/relationships/hyperlink" Target="http://pbs.twimg.com/profile_images/1011704573373878273/g96jwTP5_normal.jpg" TargetMode="External" /><Relationship Id="rId506" Type="http://schemas.openxmlformats.org/officeDocument/2006/relationships/hyperlink" Target="http://pbs.twimg.com/profile_images/1011704573373878273/g96jwTP5_normal.jpg" TargetMode="External" /><Relationship Id="rId507" Type="http://schemas.openxmlformats.org/officeDocument/2006/relationships/hyperlink" Target="http://pbs.twimg.com/profile_images/1011704573373878273/g96jwTP5_normal.jpg" TargetMode="External" /><Relationship Id="rId508" Type="http://schemas.openxmlformats.org/officeDocument/2006/relationships/hyperlink" Target="http://pbs.twimg.com/profile_images/1011704573373878273/g96jwTP5_normal.jpg" TargetMode="External" /><Relationship Id="rId509" Type="http://schemas.openxmlformats.org/officeDocument/2006/relationships/hyperlink" Target="http://pbs.twimg.com/profile_images/1011704573373878273/g96jwTP5_normal.jpg" TargetMode="External" /><Relationship Id="rId510" Type="http://schemas.openxmlformats.org/officeDocument/2006/relationships/hyperlink" Target="http://pbs.twimg.com/profile_images/1011704573373878273/g96jwTP5_normal.jpg" TargetMode="External" /><Relationship Id="rId511" Type="http://schemas.openxmlformats.org/officeDocument/2006/relationships/hyperlink" Target="http://pbs.twimg.com/profile_images/1011704573373878273/g96jwTP5_normal.jpg" TargetMode="External" /><Relationship Id="rId512" Type="http://schemas.openxmlformats.org/officeDocument/2006/relationships/hyperlink" Target="http://pbs.twimg.com/profile_images/1011704573373878273/g96jwTP5_normal.jpg" TargetMode="External" /><Relationship Id="rId513" Type="http://schemas.openxmlformats.org/officeDocument/2006/relationships/hyperlink" Target="http://pbs.twimg.com/profile_images/1011704573373878273/g96jwTP5_normal.jpg" TargetMode="External" /><Relationship Id="rId514" Type="http://schemas.openxmlformats.org/officeDocument/2006/relationships/hyperlink" Target="http://pbs.twimg.com/profile_images/1011704573373878273/g96jwTP5_normal.jpg" TargetMode="External" /><Relationship Id="rId515" Type="http://schemas.openxmlformats.org/officeDocument/2006/relationships/hyperlink" Target="http://pbs.twimg.com/profile_images/1011704573373878273/g96jwTP5_normal.jpg" TargetMode="External" /><Relationship Id="rId516" Type="http://schemas.openxmlformats.org/officeDocument/2006/relationships/hyperlink" Target="http://pbs.twimg.com/profile_images/1011704573373878273/g96jwTP5_normal.jpg" TargetMode="External" /><Relationship Id="rId517" Type="http://schemas.openxmlformats.org/officeDocument/2006/relationships/hyperlink" Target="http://pbs.twimg.com/profile_images/1011704573373878273/g96jwTP5_normal.jpg" TargetMode="External" /><Relationship Id="rId518" Type="http://schemas.openxmlformats.org/officeDocument/2006/relationships/hyperlink" Target="http://pbs.twimg.com/profile_images/1011704573373878273/g96jwTP5_normal.jpg" TargetMode="External" /><Relationship Id="rId519" Type="http://schemas.openxmlformats.org/officeDocument/2006/relationships/hyperlink" Target="http://pbs.twimg.com/profile_images/1011704573373878273/g96jwTP5_normal.jpg" TargetMode="External" /><Relationship Id="rId520" Type="http://schemas.openxmlformats.org/officeDocument/2006/relationships/hyperlink" Target="http://pbs.twimg.com/profile_images/1011704573373878273/g96jwTP5_normal.jpg" TargetMode="External" /><Relationship Id="rId521" Type="http://schemas.openxmlformats.org/officeDocument/2006/relationships/hyperlink" Target="http://pbs.twimg.com/profile_images/1011704573373878273/g96jwTP5_normal.jpg" TargetMode="External" /><Relationship Id="rId522" Type="http://schemas.openxmlformats.org/officeDocument/2006/relationships/hyperlink" Target="http://pbs.twimg.com/profile_images/1011704573373878273/g96jwTP5_normal.jpg" TargetMode="External" /><Relationship Id="rId523" Type="http://schemas.openxmlformats.org/officeDocument/2006/relationships/hyperlink" Target="http://pbs.twimg.com/profile_images/1011704573373878273/g96jwTP5_normal.jpg" TargetMode="External" /><Relationship Id="rId524" Type="http://schemas.openxmlformats.org/officeDocument/2006/relationships/hyperlink" Target="http://pbs.twimg.com/profile_images/1011704573373878273/g96jwTP5_normal.jpg" TargetMode="External" /><Relationship Id="rId525" Type="http://schemas.openxmlformats.org/officeDocument/2006/relationships/hyperlink" Target="http://pbs.twimg.com/profile_images/1011704573373878273/g96jwTP5_normal.jpg" TargetMode="External" /><Relationship Id="rId526" Type="http://schemas.openxmlformats.org/officeDocument/2006/relationships/hyperlink" Target="http://pbs.twimg.com/profile_images/1011704573373878273/g96jwTP5_normal.jpg" TargetMode="External" /><Relationship Id="rId527" Type="http://schemas.openxmlformats.org/officeDocument/2006/relationships/hyperlink" Target="http://pbs.twimg.com/profile_images/1011704573373878273/g96jwTP5_normal.jpg" TargetMode="External" /><Relationship Id="rId528" Type="http://schemas.openxmlformats.org/officeDocument/2006/relationships/hyperlink" Target="http://pbs.twimg.com/profile_images/1011704573373878273/g96jwTP5_normal.jpg" TargetMode="External" /><Relationship Id="rId529" Type="http://schemas.openxmlformats.org/officeDocument/2006/relationships/hyperlink" Target="http://pbs.twimg.com/profile_images/1011704573373878273/g96jwTP5_normal.jpg" TargetMode="External" /><Relationship Id="rId530" Type="http://schemas.openxmlformats.org/officeDocument/2006/relationships/hyperlink" Target="http://pbs.twimg.com/profile_images/1011704573373878273/g96jwTP5_normal.jpg" TargetMode="External" /><Relationship Id="rId531" Type="http://schemas.openxmlformats.org/officeDocument/2006/relationships/hyperlink" Target="http://pbs.twimg.com/profile_images/1011704573373878273/g96jwTP5_normal.jpg" TargetMode="External" /><Relationship Id="rId532" Type="http://schemas.openxmlformats.org/officeDocument/2006/relationships/hyperlink" Target="http://pbs.twimg.com/profile_images/1011704573373878273/g96jwTP5_normal.jpg" TargetMode="External" /><Relationship Id="rId533" Type="http://schemas.openxmlformats.org/officeDocument/2006/relationships/hyperlink" Target="http://pbs.twimg.com/profile_images/1011704573373878273/g96jwTP5_normal.jpg" TargetMode="External" /><Relationship Id="rId534" Type="http://schemas.openxmlformats.org/officeDocument/2006/relationships/hyperlink" Target="http://pbs.twimg.com/profile_images/1011704573373878273/g96jwTP5_normal.jpg" TargetMode="External" /><Relationship Id="rId535" Type="http://schemas.openxmlformats.org/officeDocument/2006/relationships/hyperlink" Target="http://pbs.twimg.com/profile_images/1011704573373878273/g96jwTP5_normal.jpg" TargetMode="External" /><Relationship Id="rId536" Type="http://schemas.openxmlformats.org/officeDocument/2006/relationships/hyperlink" Target="http://pbs.twimg.com/profile_images/1011704573373878273/g96jwTP5_normal.jpg" TargetMode="External" /><Relationship Id="rId537" Type="http://schemas.openxmlformats.org/officeDocument/2006/relationships/hyperlink" Target="http://pbs.twimg.com/profile_images/1011704573373878273/g96jwTP5_normal.jpg" TargetMode="External" /><Relationship Id="rId538" Type="http://schemas.openxmlformats.org/officeDocument/2006/relationships/hyperlink" Target="http://pbs.twimg.com/profile_images/1011704573373878273/g96jwTP5_normal.jpg" TargetMode="External" /><Relationship Id="rId539" Type="http://schemas.openxmlformats.org/officeDocument/2006/relationships/hyperlink" Target="http://pbs.twimg.com/profile_images/1011704573373878273/g96jwTP5_normal.jpg" TargetMode="External" /><Relationship Id="rId540" Type="http://schemas.openxmlformats.org/officeDocument/2006/relationships/hyperlink" Target="http://pbs.twimg.com/profile_images/1011704573373878273/g96jwTP5_normal.jpg" TargetMode="External" /><Relationship Id="rId541" Type="http://schemas.openxmlformats.org/officeDocument/2006/relationships/hyperlink" Target="http://pbs.twimg.com/profile_images/1011704573373878273/g96jwTP5_normal.jpg" TargetMode="External" /><Relationship Id="rId542" Type="http://schemas.openxmlformats.org/officeDocument/2006/relationships/hyperlink" Target="http://pbs.twimg.com/profile_images/1011704573373878273/g96jwTP5_normal.jpg" TargetMode="External" /><Relationship Id="rId543" Type="http://schemas.openxmlformats.org/officeDocument/2006/relationships/hyperlink" Target="http://pbs.twimg.com/profile_images/1011704573373878273/g96jwTP5_normal.jpg" TargetMode="External" /><Relationship Id="rId544" Type="http://schemas.openxmlformats.org/officeDocument/2006/relationships/hyperlink" Target="http://pbs.twimg.com/profile_images/1011704573373878273/g96jwTP5_normal.jpg" TargetMode="External" /><Relationship Id="rId545" Type="http://schemas.openxmlformats.org/officeDocument/2006/relationships/hyperlink" Target="http://pbs.twimg.com/profile_images/1011704573373878273/g96jwTP5_normal.jpg" TargetMode="External" /><Relationship Id="rId546" Type="http://schemas.openxmlformats.org/officeDocument/2006/relationships/hyperlink" Target="http://pbs.twimg.com/profile_images/1011704573373878273/g96jwTP5_normal.jpg" TargetMode="External" /><Relationship Id="rId547" Type="http://schemas.openxmlformats.org/officeDocument/2006/relationships/hyperlink" Target="http://pbs.twimg.com/profile_images/1011704573373878273/g96jwTP5_normal.jpg" TargetMode="External" /><Relationship Id="rId548" Type="http://schemas.openxmlformats.org/officeDocument/2006/relationships/hyperlink" Target="http://pbs.twimg.com/profile_images/1011704573373878273/g96jwTP5_normal.jpg" TargetMode="External" /><Relationship Id="rId549" Type="http://schemas.openxmlformats.org/officeDocument/2006/relationships/hyperlink" Target="http://pbs.twimg.com/profile_images/1011704573373878273/g96jwTP5_normal.jpg" TargetMode="External" /><Relationship Id="rId550" Type="http://schemas.openxmlformats.org/officeDocument/2006/relationships/hyperlink" Target="http://pbs.twimg.com/profile_images/1011704573373878273/g96jwTP5_normal.jpg" TargetMode="External" /><Relationship Id="rId551" Type="http://schemas.openxmlformats.org/officeDocument/2006/relationships/hyperlink" Target="http://pbs.twimg.com/profile_images/1011704573373878273/g96jwTP5_normal.jpg" TargetMode="External" /><Relationship Id="rId552" Type="http://schemas.openxmlformats.org/officeDocument/2006/relationships/hyperlink" Target="http://pbs.twimg.com/profile_images/1011704573373878273/g96jwTP5_normal.jpg" TargetMode="External" /><Relationship Id="rId553" Type="http://schemas.openxmlformats.org/officeDocument/2006/relationships/hyperlink" Target="http://pbs.twimg.com/profile_images/1011704573373878273/g96jwTP5_normal.jpg" TargetMode="External" /><Relationship Id="rId554" Type="http://schemas.openxmlformats.org/officeDocument/2006/relationships/hyperlink" Target="http://pbs.twimg.com/profile_images/612969588834349056/ACdrSegs_normal.png" TargetMode="External" /><Relationship Id="rId555" Type="http://schemas.openxmlformats.org/officeDocument/2006/relationships/hyperlink" Target="http://pbs.twimg.com/profile_images/2759494828/ae4161aef39e95d09da457ee78374fed_normal.jpeg" TargetMode="External" /><Relationship Id="rId556" Type="http://schemas.openxmlformats.org/officeDocument/2006/relationships/hyperlink" Target="http://pbs.twimg.com/profile_images/2759494828/ae4161aef39e95d09da457ee78374fed_normal.jpeg" TargetMode="External" /><Relationship Id="rId557" Type="http://schemas.openxmlformats.org/officeDocument/2006/relationships/hyperlink" Target="http://pbs.twimg.com/profile_images/2759494828/ae4161aef39e95d09da457ee78374fed_normal.jpeg" TargetMode="External" /><Relationship Id="rId558" Type="http://schemas.openxmlformats.org/officeDocument/2006/relationships/hyperlink" Target="http://pbs.twimg.com/profile_images/2759494828/ae4161aef39e95d09da457ee78374fed_normal.jpeg" TargetMode="External" /><Relationship Id="rId559" Type="http://schemas.openxmlformats.org/officeDocument/2006/relationships/hyperlink" Target="http://pbs.twimg.com/profile_images/2759494828/ae4161aef39e95d09da457ee78374fed_normal.jpeg" TargetMode="External" /><Relationship Id="rId560" Type="http://schemas.openxmlformats.org/officeDocument/2006/relationships/hyperlink" Target="http://pbs.twimg.com/profile_images/2759494828/ae4161aef39e95d09da457ee78374fed_normal.jpeg" TargetMode="External" /><Relationship Id="rId561" Type="http://schemas.openxmlformats.org/officeDocument/2006/relationships/hyperlink" Target="http://pbs.twimg.com/profile_images/2759494828/ae4161aef39e95d09da457ee78374fed_normal.jpeg" TargetMode="External" /><Relationship Id="rId562" Type="http://schemas.openxmlformats.org/officeDocument/2006/relationships/hyperlink" Target="https://pbs.twimg.com/media/D45WDN9WkAADU_9.png" TargetMode="External" /><Relationship Id="rId563" Type="http://schemas.openxmlformats.org/officeDocument/2006/relationships/hyperlink" Target="https://pbs.twimg.com/media/D42l8AKXsAE2wsx.jpg" TargetMode="External" /><Relationship Id="rId564" Type="http://schemas.openxmlformats.org/officeDocument/2006/relationships/hyperlink" Target="http://pbs.twimg.com/profile_images/418691383503765504/c4Go7vm9_normal.jpeg" TargetMode="External" /><Relationship Id="rId565" Type="http://schemas.openxmlformats.org/officeDocument/2006/relationships/hyperlink" Target="https://pbs.twimg.com/media/D4Qo8YBW0AApwmb.jpg" TargetMode="External" /><Relationship Id="rId566" Type="http://schemas.openxmlformats.org/officeDocument/2006/relationships/hyperlink" Target="http://pbs.twimg.com/profile_images/535462566466953216/LO4b62xQ_normal.jpeg" TargetMode="External" /><Relationship Id="rId567" Type="http://schemas.openxmlformats.org/officeDocument/2006/relationships/hyperlink" Target="http://pbs.twimg.com/profile_images/535462566466953216/LO4b62xQ_normal.jpeg" TargetMode="External" /><Relationship Id="rId568" Type="http://schemas.openxmlformats.org/officeDocument/2006/relationships/hyperlink" Target="http://pbs.twimg.com/profile_images/535462566466953216/LO4b62xQ_normal.jpeg" TargetMode="External" /><Relationship Id="rId569" Type="http://schemas.openxmlformats.org/officeDocument/2006/relationships/hyperlink" Target="http://pbs.twimg.com/profile_images/535462566466953216/LO4b62xQ_normal.jpeg" TargetMode="External" /><Relationship Id="rId570" Type="http://schemas.openxmlformats.org/officeDocument/2006/relationships/hyperlink" Target="http://pbs.twimg.com/profile_images/891963947833864193/fWwOK1D7_normal.jpg" TargetMode="External" /><Relationship Id="rId571" Type="http://schemas.openxmlformats.org/officeDocument/2006/relationships/hyperlink" Target="https://pbs.twimg.com/media/D46BjsYW4AA1BPt.jpg" TargetMode="External" /><Relationship Id="rId572" Type="http://schemas.openxmlformats.org/officeDocument/2006/relationships/hyperlink" Target="https://pbs.twimg.com/media/D41qgFGWwAEkIh6.png" TargetMode="External" /><Relationship Id="rId573" Type="http://schemas.openxmlformats.org/officeDocument/2006/relationships/hyperlink" Target="https://pbs.twimg.com/media/D46GsyqW0AAdnz6.png" TargetMode="External" /><Relationship Id="rId574" Type="http://schemas.openxmlformats.org/officeDocument/2006/relationships/hyperlink" Target="http://pbs.twimg.com/profile_images/663700061835165697/4xf9oDK9_normal.jpg" TargetMode="External" /><Relationship Id="rId575" Type="http://schemas.openxmlformats.org/officeDocument/2006/relationships/hyperlink" Target="http://pbs.twimg.com/profile_images/1077019069193355265/nTc188OY_normal.jpg" TargetMode="External" /><Relationship Id="rId576" Type="http://schemas.openxmlformats.org/officeDocument/2006/relationships/hyperlink" Target="https://pbs.twimg.com/media/D4bAky9XsAAN8NQ.jpg" TargetMode="External" /><Relationship Id="rId577" Type="http://schemas.openxmlformats.org/officeDocument/2006/relationships/hyperlink" Target="https://pbs.twimg.com/media/D46U9crW4AA4CeR.jpg" TargetMode="External" /><Relationship Id="rId578" Type="http://schemas.openxmlformats.org/officeDocument/2006/relationships/hyperlink" Target="https://pbs.twimg.com/media/D46Vwr7WsAEV37O.jpg" TargetMode="External" /><Relationship Id="rId579" Type="http://schemas.openxmlformats.org/officeDocument/2006/relationships/hyperlink" Target="https://pbs.twimg.com/media/D3s5RfTWsAEzTjT.jpg" TargetMode="External" /><Relationship Id="rId580" Type="http://schemas.openxmlformats.org/officeDocument/2006/relationships/hyperlink" Target="http://pbs.twimg.com/profile_images/1116758405283291136/kyOTDjyR_normal.jpg" TargetMode="External" /><Relationship Id="rId581" Type="http://schemas.openxmlformats.org/officeDocument/2006/relationships/hyperlink" Target="https://pbs.twimg.com/media/D46dQqTXkAEKa7w.jpg" TargetMode="External" /><Relationship Id="rId582" Type="http://schemas.openxmlformats.org/officeDocument/2006/relationships/hyperlink" Target="http://pbs.twimg.com/profile_images/608136232061829120/EFEosWsk_normal.png" TargetMode="External" /><Relationship Id="rId583" Type="http://schemas.openxmlformats.org/officeDocument/2006/relationships/hyperlink" Target="http://pbs.twimg.com/profile_images/1061915469517594624/_3aN5Xl3_normal.jpg" TargetMode="External" /><Relationship Id="rId584" Type="http://schemas.openxmlformats.org/officeDocument/2006/relationships/hyperlink" Target="https://pbs.twimg.com/media/D42ySx6WAAQjmUE.jpg" TargetMode="External" /><Relationship Id="rId585" Type="http://schemas.openxmlformats.org/officeDocument/2006/relationships/hyperlink" Target="https://pbs.twimg.com/media/D42ySx6WAAQjmUE.jpg" TargetMode="External" /><Relationship Id="rId586" Type="http://schemas.openxmlformats.org/officeDocument/2006/relationships/hyperlink" Target="http://pbs.twimg.com/profile_images/1019937703738167296/zRMMGiwP_normal.jpg" TargetMode="External" /><Relationship Id="rId587" Type="http://schemas.openxmlformats.org/officeDocument/2006/relationships/hyperlink" Target="https://pbs.twimg.com/media/D4RbJbhX4AEL49w.jpg" TargetMode="External" /><Relationship Id="rId588" Type="http://schemas.openxmlformats.org/officeDocument/2006/relationships/hyperlink" Target="http://pbs.twimg.com/profile_images/974291672153587712/sSdM3eV5_normal.jpg" TargetMode="External" /><Relationship Id="rId589" Type="http://schemas.openxmlformats.org/officeDocument/2006/relationships/hyperlink" Target="http://pbs.twimg.com/profile_images/378800000735867271/8ad37be64e51a28b439b7fb3fd433437_normal.jpeg" TargetMode="External" /><Relationship Id="rId590" Type="http://schemas.openxmlformats.org/officeDocument/2006/relationships/hyperlink" Target="http://pbs.twimg.com/profile_images/592567662867283968/l8LfW8KK_normal.png" TargetMode="External" /><Relationship Id="rId591" Type="http://schemas.openxmlformats.org/officeDocument/2006/relationships/hyperlink" Target="http://pbs.twimg.com/profile_images/1103669893981974528/CH2cNbrl_normal.jpg" TargetMode="External" /><Relationship Id="rId592" Type="http://schemas.openxmlformats.org/officeDocument/2006/relationships/hyperlink" Target="http://pbs.twimg.com/profile_images/1103669893981974528/CH2cNbrl_normal.jpg" TargetMode="External" /><Relationship Id="rId593" Type="http://schemas.openxmlformats.org/officeDocument/2006/relationships/hyperlink" Target="http://pbs.twimg.com/profile_images/1103669893981974528/CH2cNbrl_normal.jpg" TargetMode="External" /><Relationship Id="rId594" Type="http://schemas.openxmlformats.org/officeDocument/2006/relationships/hyperlink" Target="http://pbs.twimg.com/profile_images/1103669893981974528/CH2cNbrl_normal.jpg" TargetMode="External" /><Relationship Id="rId595" Type="http://schemas.openxmlformats.org/officeDocument/2006/relationships/hyperlink" Target="http://pbs.twimg.com/profile_images/1103669893981974528/CH2cNbrl_normal.jpg" TargetMode="External" /><Relationship Id="rId596" Type="http://schemas.openxmlformats.org/officeDocument/2006/relationships/hyperlink" Target="http://pbs.twimg.com/profile_images/1103669893981974528/CH2cNbrl_normal.jpg" TargetMode="External" /><Relationship Id="rId597" Type="http://schemas.openxmlformats.org/officeDocument/2006/relationships/hyperlink" Target="http://pbs.twimg.com/profile_images/1103669893981974528/CH2cNbrl_normal.jpg" TargetMode="External" /><Relationship Id="rId598" Type="http://schemas.openxmlformats.org/officeDocument/2006/relationships/hyperlink" Target="http://pbs.twimg.com/profile_images/1103669893981974528/CH2cNbrl_normal.jpg" TargetMode="External" /><Relationship Id="rId599" Type="http://schemas.openxmlformats.org/officeDocument/2006/relationships/hyperlink" Target="http://pbs.twimg.com/profile_images/1103669893981974528/CH2cNbrl_normal.jpg" TargetMode="External" /><Relationship Id="rId600" Type="http://schemas.openxmlformats.org/officeDocument/2006/relationships/hyperlink" Target="http://pbs.twimg.com/profile_images/1103669893981974528/CH2cNbrl_normal.jpg" TargetMode="External" /><Relationship Id="rId601" Type="http://schemas.openxmlformats.org/officeDocument/2006/relationships/hyperlink" Target="http://pbs.twimg.com/profile_images/1103669893981974528/CH2cNbrl_normal.jpg" TargetMode="External" /><Relationship Id="rId602" Type="http://schemas.openxmlformats.org/officeDocument/2006/relationships/hyperlink" Target="http://pbs.twimg.com/profile_images/1103669893981974528/CH2cNbrl_normal.jpg" TargetMode="External" /><Relationship Id="rId603" Type="http://schemas.openxmlformats.org/officeDocument/2006/relationships/hyperlink" Target="http://pbs.twimg.com/profile_images/1103669893981974528/CH2cNbrl_normal.jpg" TargetMode="External" /><Relationship Id="rId604" Type="http://schemas.openxmlformats.org/officeDocument/2006/relationships/hyperlink" Target="http://pbs.twimg.com/profile_images/1103669893981974528/CH2cNbrl_normal.jpg" TargetMode="External" /><Relationship Id="rId605" Type="http://schemas.openxmlformats.org/officeDocument/2006/relationships/hyperlink" Target="http://pbs.twimg.com/profile_images/1103669893981974528/CH2cNbrl_normal.jpg" TargetMode="External" /><Relationship Id="rId606" Type="http://schemas.openxmlformats.org/officeDocument/2006/relationships/hyperlink" Target="http://pbs.twimg.com/profile_images/1103669893981974528/CH2cNbrl_normal.jpg" TargetMode="External" /><Relationship Id="rId607" Type="http://schemas.openxmlformats.org/officeDocument/2006/relationships/hyperlink" Target="https://pbs.twimg.com/tweet_video_thumb/D4RCzGEWAAEW093.jpg" TargetMode="External" /><Relationship Id="rId608" Type="http://schemas.openxmlformats.org/officeDocument/2006/relationships/hyperlink" Target="https://pbs.twimg.com/tweet_video_thumb/D47iCH0WkAAN80b.jpg" TargetMode="External" /><Relationship Id="rId609" Type="http://schemas.openxmlformats.org/officeDocument/2006/relationships/hyperlink" Target="https://pbs.twimg.com/media/D45__2PWsAAauci.jpg" TargetMode="External" /><Relationship Id="rId610" Type="http://schemas.openxmlformats.org/officeDocument/2006/relationships/hyperlink" Target="http://pbs.twimg.com/profile_images/2706088351/f9bee529b00a631f5184b22f60c5a937_normal.jpeg" TargetMode="External" /><Relationship Id="rId611" Type="http://schemas.openxmlformats.org/officeDocument/2006/relationships/hyperlink" Target="http://pbs.twimg.com/profile_images/689176449215930368/zvMe0iDM_normal.png" TargetMode="External" /><Relationship Id="rId612" Type="http://schemas.openxmlformats.org/officeDocument/2006/relationships/hyperlink" Target="http://pbs.twimg.com/profile_images/599493952962699265/rZcfomQ9_normal.png" TargetMode="External" /><Relationship Id="rId613" Type="http://schemas.openxmlformats.org/officeDocument/2006/relationships/hyperlink" Target="http://pbs.twimg.com/profile_images/723361072111976448/E-bgrRHL_normal.jpg" TargetMode="External" /><Relationship Id="rId614" Type="http://schemas.openxmlformats.org/officeDocument/2006/relationships/hyperlink" Target="https://pbs.twimg.com/media/D41ijejXsAAV3U1.jpg" TargetMode="External" /><Relationship Id="rId615" Type="http://schemas.openxmlformats.org/officeDocument/2006/relationships/hyperlink" Target="http://pbs.twimg.com/profile_images/1057342406587244544/BRVVKaGB_normal.jpg" TargetMode="External" /><Relationship Id="rId616" Type="http://schemas.openxmlformats.org/officeDocument/2006/relationships/hyperlink" Target="https://pbs.twimg.com/media/D41ijejXsAAV3U1.jpg" TargetMode="External" /><Relationship Id="rId617" Type="http://schemas.openxmlformats.org/officeDocument/2006/relationships/hyperlink" Target="http://pbs.twimg.com/profile_images/1057342406587244544/BRVVKaGB_normal.jpg" TargetMode="External" /><Relationship Id="rId618" Type="http://schemas.openxmlformats.org/officeDocument/2006/relationships/hyperlink" Target="https://pbs.twimg.com/media/D46un6dWAAAc0Oi.jpg" TargetMode="External" /><Relationship Id="rId619" Type="http://schemas.openxmlformats.org/officeDocument/2006/relationships/hyperlink" Target="http://pbs.twimg.com/profile_images/612960089989873664/jrFIAVaX_normal.png" TargetMode="External" /><Relationship Id="rId620" Type="http://schemas.openxmlformats.org/officeDocument/2006/relationships/hyperlink" Target="http://pbs.twimg.com/profile_images/378800000084291050/a23edf17554343dfcc7423c82f4599fd_normal.png" TargetMode="External" /><Relationship Id="rId621" Type="http://schemas.openxmlformats.org/officeDocument/2006/relationships/hyperlink" Target="http://pbs.twimg.com/profile_images/378800000084291050/a23edf17554343dfcc7423c82f4599fd_normal.png" TargetMode="External" /><Relationship Id="rId622" Type="http://schemas.openxmlformats.org/officeDocument/2006/relationships/hyperlink" Target="http://pbs.twimg.com/profile_images/712270594344144896/CO_7m5un_normal.jpg" TargetMode="External" /><Relationship Id="rId623" Type="http://schemas.openxmlformats.org/officeDocument/2006/relationships/hyperlink" Target="https://pbs.twimg.com/media/D474PThXsAAsH8q.jpg" TargetMode="External" /><Relationship Id="rId624" Type="http://schemas.openxmlformats.org/officeDocument/2006/relationships/hyperlink" Target="https://pbs.twimg.com/media/D46w2fhXoAAR4vc.jpg" TargetMode="External" /><Relationship Id="rId625" Type="http://schemas.openxmlformats.org/officeDocument/2006/relationships/hyperlink" Target="http://pbs.twimg.com/profile_images/1103669893981974528/CH2cNbrl_normal.jpg" TargetMode="External" /><Relationship Id="rId626" Type="http://schemas.openxmlformats.org/officeDocument/2006/relationships/hyperlink" Target="http://pbs.twimg.com/profile_images/829860623748063232/FV4ZqOlZ_normal.jpg" TargetMode="External" /><Relationship Id="rId627" Type="http://schemas.openxmlformats.org/officeDocument/2006/relationships/hyperlink" Target="http://pbs.twimg.com/profile_images/829860623748063232/FV4ZqOlZ_normal.jpg" TargetMode="External" /><Relationship Id="rId628" Type="http://schemas.openxmlformats.org/officeDocument/2006/relationships/hyperlink" Target="http://pbs.twimg.com/profile_images/829860623748063232/FV4ZqOlZ_normal.jpg" TargetMode="External" /><Relationship Id="rId629" Type="http://schemas.openxmlformats.org/officeDocument/2006/relationships/hyperlink" Target="http://pbs.twimg.com/profile_images/829860623748063232/FV4ZqOlZ_normal.jpg" TargetMode="External" /><Relationship Id="rId630" Type="http://schemas.openxmlformats.org/officeDocument/2006/relationships/hyperlink" Target="http://pbs.twimg.com/profile_images/829860623748063232/FV4ZqOlZ_normal.jpg" TargetMode="External" /><Relationship Id="rId631" Type="http://schemas.openxmlformats.org/officeDocument/2006/relationships/hyperlink" Target="http://pbs.twimg.com/profile_images/829860623748063232/FV4ZqOlZ_normal.jpg" TargetMode="External" /><Relationship Id="rId632" Type="http://schemas.openxmlformats.org/officeDocument/2006/relationships/hyperlink" Target="http://pbs.twimg.com/profile_images/829860623748063232/FV4ZqOlZ_normal.jpg" TargetMode="External" /><Relationship Id="rId633" Type="http://schemas.openxmlformats.org/officeDocument/2006/relationships/hyperlink" Target="http://pbs.twimg.com/profile_images/829860623748063232/FV4ZqOlZ_normal.jpg" TargetMode="External" /><Relationship Id="rId634" Type="http://schemas.openxmlformats.org/officeDocument/2006/relationships/hyperlink" Target="https://twitter.com/#!/surreyjobs_uk/status/1117741494100643840" TargetMode="External" /><Relationship Id="rId635" Type="http://schemas.openxmlformats.org/officeDocument/2006/relationships/hyperlink" Target="https://twitter.com/#!/surreyjobs_uk/status/1117741495715389440" TargetMode="External" /><Relationship Id="rId636" Type="http://schemas.openxmlformats.org/officeDocument/2006/relationships/hyperlink" Target="https://twitter.com/#!/anncaswell2/status/1117757902616453120" TargetMode="External" /><Relationship Id="rId637" Type="http://schemas.openxmlformats.org/officeDocument/2006/relationships/hyperlink" Target="https://twitter.com/#!/ley_poleguns/status/1117758618747715584" TargetMode="External" /><Relationship Id="rId638" Type="http://schemas.openxmlformats.org/officeDocument/2006/relationships/hyperlink" Target="https://twitter.com/#!/europcar_be/status/1117759533529616385" TargetMode="External" /><Relationship Id="rId639" Type="http://schemas.openxmlformats.org/officeDocument/2006/relationships/hyperlink" Target="https://twitter.com/#!/europcar/status/1117759630019571713" TargetMode="External" /><Relationship Id="rId640" Type="http://schemas.openxmlformats.org/officeDocument/2006/relationships/hyperlink" Target="https://twitter.com/#!/europcar_ire/status/1117759631386927105" TargetMode="External" /><Relationship Id="rId641" Type="http://schemas.openxmlformats.org/officeDocument/2006/relationships/hyperlink" Target="https://twitter.com/#!/europcar_uk/status/1117759643844063237" TargetMode="External" /><Relationship Id="rId642" Type="http://schemas.openxmlformats.org/officeDocument/2006/relationships/hyperlink" Target="https://twitter.com/#!/ilford_jobs/status/1117765274432749568" TargetMode="External" /><Relationship Id="rId643" Type="http://schemas.openxmlformats.org/officeDocument/2006/relationships/hyperlink" Target="https://twitter.com/#!/pfblackburn/status/1117724242039144448" TargetMode="External" /><Relationship Id="rId644" Type="http://schemas.openxmlformats.org/officeDocument/2006/relationships/hyperlink" Target="https://twitter.com/#!/lancashare1/status/1117769872086269954" TargetMode="External" /><Relationship Id="rId645" Type="http://schemas.openxmlformats.org/officeDocument/2006/relationships/hyperlink" Target="https://twitter.com/#!/europcar_pt/status/1117789782388760576" TargetMode="External" /><Relationship Id="rId646" Type="http://schemas.openxmlformats.org/officeDocument/2006/relationships/hyperlink" Target="https://twitter.com/#!/rmi_trucking/status/1117793218245070848" TargetMode="External" /><Relationship Id="rId647" Type="http://schemas.openxmlformats.org/officeDocument/2006/relationships/hyperlink" Target="https://twitter.com/#!/csljobs/status/1117794746469109760" TargetMode="External" /><Relationship Id="rId648" Type="http://schemas.openxmlformats.org/officeDocument/2006/relationships/hyperlink" Target="https://twitter.com/#!/expresssalem/status/1117802628115828737" TargetMode="External" /><Relationship Id="rId649" Type="http://schemas.openxmlformats.org/officeDocument/2006/relationships/hyperlink" Target="https://twitter.com/#!/barking_jobs/status/1117806043063439360" TargetMode="External" /><Relationship Id="rId650" Type="http://schemas.openxmlformats.org/officeDocument/2006/relationships/hyperlink" Target="https://twitter.com/#!/cityofwoodbury/status/1117808783173070849" TargetMode="External" /><Relationship Id="rId651" Type="http://schemas.openxmlformats.org/officeDocument/2006/relationships/hyperlink" Target="https://twitter.com/#!/rokyjones/status/1117809115970048002" TargetMode="External" /><Relationship Id="rId652" Type="http://schemas.openxmlformats.org/officeDocument/2006/relationships/hyperlink" Target="https://twitter.com/#!/castlefordjobs/status/1117802147280838656" TargetMode="External" /><Relationship Id="rId653" Type="http://schemas.openxmlformats.org/officeDocument/2006/relationships/hyperlink" Target="https://twitter.com/#!/castlefordjobs/status/1117809696902123521" TargetMode="External" /><Relationship Id="rId654" Type="http://schemas.openxmlformats.org/officeDocument/2006/relationships/hyperlink" Target="https://twitter.com/#!/dumfriesjobs/status/1117765404728885250" TargetMode="External" /><Relationship Id="rId655" Type="http://schemas.openxmlformats.org/officeDocument/2006/relationships/hyperlink" Target="https://twitter.com/#!/dumfriesjobs/status/1117810702062891008" TargetMode="External" /><Relationship Id="rId656" Type="http://schemas.openxmlformats.org/officeDocument/2006/relationships/hyperlink" Target="https://twitter.com/#!/essex_jobs_uk/status/1117813340628115458" TargetMode="External" /><Relationship Id="rId657" Type="http://schemas.openxmlformats.org/officeDocument/2006/relationships/hyperlink" Target="https://twitter.com/#!/freight_guide/status/1117831573062258692" TargetMode="External" /><Relationship Id="rId658" Type="http://schemas.openxmlformats.org/officeDocument/2006/relationships/hyperlink" Target="https://twitter.com/#!/joshtemple123/status/1117834552397979648" TargetMode="External" /><Relationship Id="rId659" Type="http://schemas.openxmlformats.org/officeDocument/2006/relationships/hyperlink" Target="https://twitter.com/#!/alan_ridgley/status/1117840950150168578" TargetMode="External" /><Relationship Id="rId660" Type="http://schemas.openxmlformats.org/officeDocument/2006/relationships/hyperlink" Target="https://twitter.com/#!/rothwell_scott/status/1117222797200125952" TargetMode="External" /><Relationship Id="rId661" Type="http://schemas.openxmlformats.org/officeDocument/2006/relationships/hyperlink" Target="https://twitter.com/#!/dougwalker43/status/1117852094935883778" TargetMode="External" /><Relationship Id="rId662" Type="http://schemas.openxmlformats.org/officeDocument/2006/relationships/hyperlink" Target="https://twitter.com/#!/maldon_jobs/status/1117879274294263808" TargetMode="External" /><Relationship Id="rId663" Type="http://schemas.openxmlformats.org/officeDocument/2006/relationships/hyperlink" Target="https://twitter.com/#!/lichfield_jobs/status/1117897895103979520" TargetMode="External" /><Relationship Id="rId664" Type="http://schemas.openxmlformats.org/officeDocument/2006/relationships/hyperlink" Target="https://twitter.com/#!/jay_recruiting/status/1117899232373907458" TargetMode="External" /><Relationship Id="rId665" Type="http://schemas.openxmlformats.org/officeDocument/2006/relationships/hyperlink" Target="https://twitter.com/#!/e0ppok/status/1117907242567655424" TargetMode="External" /><Relationship Id="rId666" Type="http://schemas.openxmlformats.org/officeDocument/2006/relationships/hyperlink" Target="https://twitter.com/#!/buckingham_jobs/status/1117909470607101958" TargetMode="External" /><Relationship Id="rId667" Type="http://schemas.openxmlformats.org/officeDocument/2006/relationships/hyperlink" Target="https://twitter.com/#!/dmregister/status/1117948022502174720" TargetMode="External" /><Relationship Id="rId668" Type="http://schemas.openxmlformats.org/officeDocument/2006/relationships/hyperlink" Target="https://twitter.com/#!/dmrcyclones/status/1117948025870213120" TargetMode="External" /><Relationship Id="rId669" Type="http://schemas.openxmlformats.org/officeDocument/2006/relationships/hyperlink" Target="https://twitter.com/#!/dmrsports/status/1117948054840197120" TargetMode="External" /><Relationship Id="rId670" Type="http://schemas.openxmlformats.org/officeDocument/2006/relationships/hyperlink" Target="https://twitter.com/#!/hawkcentral/status/1117948067548934144" TargetMode="External" /><Relationship Id="rId671" Type="http://schemas.openxmlformats.org/officeDocument/2006/relationships/hyperlink" Target="https://twitter.com/#!/presscitizen/status/1117948071571226625" TargetMode="External" /><Relationship Id="rId672" Type="http://schemas.openxmlformats.org/officeDocument/2006/relationships/hyperlink" Target="https://twitter.com/#!/alliowa/status/1117948075211984898" TargetMode="External" /><Relationship Id="rId673" Type="http://schemas.openxmlformats.org/officeDocument/2006/relationships/hyperlink" Target="https://twitter.com/#!/matthewbain_/status/1117946289612832768" TargetMode="External" /><Relationship Id="rId674" Type="http://schemas.openxmlformats.org/officeDocument/2006/relationships/hyperlink" Target="https://twitter.com/#!/icpcsports/status/1117948078844039168" TargetMode="External" /><Relationship Id="rId675" Type="http://schemas.openxmlformats.org/officeDocument/2006/relationships/hyperlink" Target="https://twitter.com/#!/europcardubai/status/1118009782168969216" TargetMode="External" /><Relationship Id="rId676" Type="http://schemas.openxmlformats.org/officeDocument/2006/relationships/hyperlink" Target="https://twitter.com/#!/sc3350nyp/status/1118062958926548997" TargetMode="External" /><Relationship Id="rId677" Type="http://schemas.openxmlformats.org/officeDocument/2006/relationships/hyperlink" Target="https://twitter.com/#!/sc3350nyp/status/1118062958926548997" TargetMode="External" /><Relationship Id="rId678" Type="http://schemas.openxmlformats.org/officeDocument/2006/relationships/hyperlink" Target="https://twitter.com/#!/sthelensjobs/status/1118072580689268738" TargetMode="External" /><Relationship Id="rId679" Type="http://schemas.openxmlformats.org/officeDocument/2006/relationships/hyperlink" Target="https://twitter.com/#!/jcpinwestwales/status/1117790136606052353" TargetMode="External" /><Relationship Id="rId680" Type="http://schemas.openxmlformats.org/officeDocument/2006/relationships/hyperlink" Target="https://twitter.com/#!/bookerwholesale/status/1118080394128027648" TargetMode="External" /><Relationship Id="rId681" Type="http://schemas.openxmlformats.org/officeDocument/2006/relationships/hyperlink" Target="https://twitter.com/#!/fwdwholesale/status/1118084780065685504" TargetMode="External" /><Relationship Id="rId682" Type="http://schemas.openxmlformats.org/officeDocument/2006/relationships/hyperlink" Target="https://twitter.com/#!/dundeeandangus/status/1118092418358943744" TargetMode="External" /><Relationship Id="rId683" Type="http://schemas.openxmlformats.org/officeDocument/2006/relationships/hyperlink" Target="https://twitter.com/#!/myhriday/status/1118112504515661824" TargetMode="External" /><Relationship Id="rId684" Type="http://schemas.openxmlformats.org/officeDocument/2006/relationships/hyperlink" Target="https://twitter.com/#!/myhriday/status/1118112504515661824" TargetMode="External" /><Relationship Id="rId685" Type="http://schemas.openxmlformats.org/officeDocument/2006/relationships/hyperlink" Target="https://twitter.com/#!/myhriday/status/1118112504515661824" TargetMode="External" /><Relationship Id="rId686" Type="http://schemas.openxmlformats.org/officeDocument/2006/relationships/hyperlink" Target="https://twitter.com/#!/myhriday/status/1118112504515661824" TargetMode="External" /><Relationship Id="rId687" Type="http://schemas.openxmlformats.org/officeDocument/2006/relationships/hyperlink" Target="https://twitter.com/#!/cumbrianjobs/status/1118089138899705862" TargetMode="External" /><Relationship Id="rId688" Type="http://schemas.openxmlformats.org/officeDocument/2006/relationships/hyperlink" Target="https://twitter.com/#!/cumbrianjobs/status/1118121863295700993" TargetMode="External" /><Relationship Id="rId689" Type="http://schemas.openxmlformats.org/officeDocument/2006/relationships/hyperlink" Target="https://twitter.com/#!/legendsofibrox/status/1118126142614065153" TargetMode="External" /><Relationship Id="rId690" Type="http://schemas.openxmlformats.org/officeDocument/2006/relationships/hyperlink" Target="https://twitter.com/#!/jobsbarnsley1/status/1118128163484082176" TargetMode="External" /><Relationship Id="rId691" Type="http://schemas.openxmlformats.org/officeDocument/2006/relationships/hyperlink" Target="https://twitter.com/#!/employse1/status/1118132941312409606" TargetMode="External" /><Relationship Id="rId692" Type="http://schemas.openxmlformats.org/officeDocument/2006/relationships/hyperlink" Target="https://twitter.com/#!/logie80/status/1118133378052759552" TargetMode="External" /><Relationship Id="rId693" Type="http://schemas.openxmlformats.org/officeDocument/2006/relationships/hyperlink" Target="https://twitter.com/#!/aryaaint/status/1118136431090622464" TargetMode="External" /><Relationship Id="rId694" Type="http://schemas.openxmlformats.org/officeDocument/2006/relationships/hyperlink" Target="https://twitter.com/#!/ptijobs/status/1118146632967774208" TargetMode="External" /><Relationship Id="rId695" Type="http://schemas.openxmlformats.org/officeDocument/2006/relationships/hyperlink" Target="https://twitter.com/#!/aceappointments/status/1118147129007050753" TargetMode="External" /><Relationship Id="rId696" Type="http://schemas.openxmlformats.org/officeDocument/2006/relationships/hyperlink" Target="https://twitter.com/#!/aceappointments/status/1118147132802912257" TargetMode="External" /><Relationship Id="rId697" Type="http://schemas.openxmlformats.org/officeDocument/2006/relationships/hyperlink" Target="https://twitter.com/#!/heritagewills/status/1118149738015150083" TargetMode="External" /><Relationship Id="rId698" Type="http://schemas.openxmlformats.org/officeDocument/2006/relationships/hyperlink" Target="https://twitter.com/#!/m8staffing/status/1118126047847956480" TargetMode="External" /><Relationship Id="rId699" Type="http://schemas.openxmlformats.org/officeDocument/2006/relationships/hyperlink" Target="https://twitter.com/#!/logie10/status/1118166871134621697" TargetMode="External" /><Relationship Id="rId700" Type="http://schemas.openxmlformats.org/officeDocument/2006/relationships/hyperlink" Target="https://twitter.com/#!/michael91517632/status/1118190904597188608" TargetMode="External" /><Relationship Id="rId701" Type="http://schemas.openxmlformats.org/officeDocument/2006/relationships/hyperlink" Target="https://twitter.com/#!/shellenicholson/status/1118202034656882692" TargetMode="External" /><Relationship Id="rId702" Type="http://schemas.openxmlformats.org/officeDocument/2006/relationships/hyperlink" Target="https://twitter.com/#!/shellenicholson/status/1118202034656882692" TargetMode="External" /><Relationship Id="rId703" Type="http://schemas.openxmlformats.org/officeDocument/2006/relationships/hyperlink" Target="https://twitter.com/#!/tmj_grn_recruit/status/1118205640583704578" TargetMode="External" /><Relationship Id="rId704" Type="http://schemas.openxmlformats.org/officeDocument/2006/relationships/hyperlink" Target="https://twitter.com/#!/ginalmossburg/status/1118221466997350404" TargetMode="External" /><Relationship Id="rId705" Type="http://schemas.openxmlformats.org/officeDocument/2006/relationships/hyperlink" Target="https://twitter.com/#!/wisesouthwest/status/1118232265593622528" TargetMode="External" /><Relationship Id="rId706" Type="http://schemas.openxmlformats.org/officeDocument/2006/relationships/hyperlink" Target="https://twitter.com/#!/rosedalefuneral/status/1118118132156116997" TargetMode="External" /><Relationship Id="rId707" Type="http://schemas.openxmlformats.org/officeDocument/2006/relationships/hyperlink" Target="https://twitter.com/#!/crusenorwich/status/1118240724850487296" TargetMode="External" /><Relationship Id="rId708" Type="http://schemas.openxmlformats.org/officeDocument/2006/relationships/hyperlink" Target="https://twitter.com/#!/idarsaal/status/1118257825254236160" TargetMode="External" /><Relationship Id="rId709" Type="http://schemas.openxmlformats.org/officeDocument/2006/relationships/hyperlink" Target="https://twitter.com/#!/movers_guide/status/1118328439516348418" TargetMode="External" /><Relationship Id="rId710" Type="http://schemas.openxmlformats.org/officeDocument/2006/relationships/hyperlink" Target="https://twitter.com/#!/cardifftweeter/status/1118426195450834944" TargetMode="External" /><Relationship Id="rId711" Type="http://schemas.openxmlformats.org/officeDocument/2006/relationships/hyperlink" Target="https://twitter.com/#!/cardifftweeter/status/1118426646678261760" TargetMode="External" /><Relationship Id="rId712" Type="http://schemas.openxmlformats.org/officeDocument/2006/relationships/hyperlink" Target="https://twitter.com/#!/gwynedd_jobs/status/1118243674821816320" TargetMode="External" /><Relationship Id="rId713" Type="http://schemas.openxmlformats.org/officeDocument/2006/relationships/hyperlink" Target="https://twitter.com/#!/opus_gwynedd/status/1118446867774418944" TargetMode="External" /><Relationship Id="rId714" Type="http://schemas.openxmlformats.org/officeDocument/2006/relationships/hyperlink" Target="https://twitter.com/#!/stagecoachnscot/status/1118446628489322506" TargetMode="External" /><Relationship Id="rId715" Type="http://schemas.openxmlformats.org/officeDocument/2006/relationships/hyperlink" Target="https://twitter.com/#!/itsjustjadee/status/1118447554344235010" TargetMode="External" /><Relationship Id="rId716" Type="http://schemas.openxmlformats.org/officeDocument/2006/relationships/hyperlink" Target="https://twitter.com/#!/midhants/status/1118455055580127232" TargetMode="External" /><Relationship Id="rId717" Type="http://schemas.openxmlformats.org/officeDocument/2006/relationships/hyperlink" Target="https://twitter.com/#!/orwakeasi/status/1118510513011482627" TargetMode="External" /><Relationship Id="rId718" Type="http://schemas.openxmlformats.org/officeDocument/2006/relationships/hyperlink" Target="https://twitter.com/#!/north_westjobs/status/1118520289908920320" TargetMode="External" /><Relationship Id="rId719" Type="http://schemas.openxmlformats.org/officeDocument/2006/relationships/hyperlink" Target="https://twitter.com/#!/adtransportexp/status/1118520845842964480" TargetMode="External" /><Relationship Id="rId720" Type="http://schemas.openxmlformats.org/officeDocument/2006/relationships/hyperlink" Target="https://twitter.com/#!/driverjobs/status/1118074805033611264" TargetMode="External" /><Relationship Id="rId721" Type="http://schemas.openxmlformats.org/officeDocument/2006/relationships/hyperlink" Target="https://twitter.com/#!/driverjobs/status/1118535819072090112" TargetMode="External" /><Relationship Id="rId722" Type="http://schemas.openxmlformats.org/officeDocument/2006/relationships/hyperlink" Target="https://twitter.com/#!/salford_jobs/status/1118565798425923592" TargetMode="External" /><Relationship Id="rId723" Type="http://schemas.openxmlformats.org/officeDocument/2006/relationships/hyperlink" Target="https://twitter.com/#!/dccphilcain/status/1118576489082105857" TargetMode="External" /><Relationship Id="rId724" Type="http://schemas.openxmlformats.org/officeDocument/2006/relationships/hyperlink" Target="https://twitter.com/#!/dccphilcain/status/1118576489082105857" TargetMode="External" /><Relationship Id="rId725" Type="http://schemas.openxmlformats.org/officeDocument/2006/relationships/hyperlink" Target="https://twitter.com/#!/daanwseattle/status/1118587314366816257" TargetMode="External" /><Relationship Id="rId726" Type="http://schemas.openxmlformats.org/officeDocument/2006/relationships/hyperlink" Target="https://twitter.com/#!/daventry_jobs/status/1118595745643257857" TargetMode="External" /><Relationship Id="rId727" Type="http://schemas.openxmlformats.org/officeDocument/2006/relationships/hyperlink" Target="https://twitter.com/#!/nyp_teamtalent/status/1118059947529519104" TargetMode="External" /><Relationship Id="rId728" Type="http://schemas.openxmlformats.org/officeDocument/2006/relationships/hyperlink" Target="https://twitter.com/#!/northyorkspfcc/status/1118782426489204736" TargetMode="External" /><Relationship Id="rId729" Type="http://schemas.openxmlformats.org/officeDocument/2006/relationships/hyperlink" Target="https://twitter.com/#!/northyorkspfcc/status/1118782426489204736" TargetMode="External" /><Relationship Id="rId730" Type="http://schemas.openxmlformats.org/officeDocument/2006/relationships/hyperlink" Target="https://twitter.com/#!/firstcymru/status/1117759911826460672" TargetMode="External" /><Relationship Id="rId731" Type="http://schemas.openxmlformats.org/officeDocument/2006/relationships/hyperlink" Target="https://twitter.com/#!/firstcymru/status/1118789857395060736" TargetMode="External" /><Relationship Id="rId732" Type="http://schemas.openxmlformats.org/officeDocument/2006/relationships/hyperlink" Target="https://twitter.com/#!/am2pmrec/status/1118066817258414081" TargetMode="External" /><Relationship Id="rId733" Type="http://schemas.openxmlformats.org/officeDocument/2006/relationships/hyperlink" Target="https://twitter.com/#!/shonamackie/status/1118794301566222336" TargetMode="External" /><Relationship Id="rId734" Type="http://schemas.openxmlformats.org/officeDocument/2006/relationships/hyperlink" Target="https://twitter.com/#!/mymrecruit/status/1118808960750931968" TargetMode="External" /><Relationship Id="rId735" Type="http://schemas.openxmlformats.org/officeDocument/2006/relationships/hyperlink" Target="https://twitter.com/#!/shahnawaz185/status/1118813547688071169" TargetMode="External" /><Relationship Id="rId736" Type="http://schemas.openxmlformats.org/officeDocument/2006/relationships/hyperlink" Target="https://twitter.com/#!/nejstevenson/status/1118816732876083200" TargetMode="External" /><Relationship Id="rId737" Type="http://schemas.openxmlformats.org/officeDocument/2006/relationships/hyperlink" Target="https://twitter.com/#!/group2llc/status/1118869402437455872" TargetMode="External" /><Relationship Id="rId738" Type="http://schemas.openxmlformats.org/officeDocument/2006/relationships/hyperlink" Target="https://twitter.com/#!/leeds_wood/status/1118904052740501504" TargetMode="External" /><Relationship Id="rId739" Type="http://schemas.openxmlformats.org/officeDocument/2006/relationships/hyperlink" Target="https://twitter.com/#!/leeds_wood/status/1118904052740501504" TargetMode="External" /><Relationship Id="rId740" Type="http://schemas.openxmlformats.org/officeDocument/2006/relationships/hyperlink" Target="https://twitter.com/#!/leeds_wood/status/1118904052740501504" TargetMode="External" /><Relationship Id="rId741" Type="http://schemas.openxmlformats.org/officeDocument/2006/relationships/hyperlink" Target="https://twitter.com/#!/leeds_wood/status/1118904052740501504" TargetMode="External" /><Relationship Id="rId742" Type="http://schemas.openxmlformats.org/officeDocument/2006/relationships/hyperlink" Target="https://twitter.com/#!/leeds_wood/status/1118904052740501504" TargetMode="External" /><Relationship Id="rId743" Type="http://schemas.openxmlformats.org/officeDocument/2006/relationships/hyperlink" Target="https://twitter.com/#!/tpistaffing/status/1118908065926004738" TargetMode="External" /><Relationship Id="rId744" Type="http://schemas.openxmlformats.org/officeDocument/2006/relationships/hyperlink" Target="https://twitter.com/#!/kirkgatemarket/status/1118908278354972672" TargetMode="External" /><Relationship Id="rId745" Type="http://schemas.openxmlformats.org/officeDocument/2006/relationships/hyperlink" Target="https://twitter.com/#!/leeds_wood/status/1118904052740501504" TargetMode="External" /><Relationship Id="rId746" Type="http://schemas.openxmlformats.org/officeDocument/2006/relationships/hyperlink" Target="https://twitter.com/#!/southleedslife/status/1118910760644751360" TargetMode="External" /><Relationship Id="rId747" Type="http://schemas.openxmlformats.org/officeDocument/2006/relationships/hyperlink" Target="https://twitter.com/#!/newark_jobs_uk_/status/1118911202178953216" TargetMode="External" /><Relationship Id="rId748" Type="http://schemas.openxmlformats.org/officeDocument/2006/relationships/hyperlink" Target="https://twitter.com/#!/leeds_wood/status/1118904052740501504" TargetMode="External" /><Relationship Id="rId749" Type="http://schemas.openxmlformats.org/officeDocument/2006/relationships/hyperlink" Target="https://twitter.com/#!/southleedsradio/status/1118923038488240129" TargetMode="External" /><Relationship Id="rId750" Type="http://schemas.openxmlformats.org/officeDocument/2006/relationships/hyperlink" Target="https://twitter.com/#!/iso_verisk/status/1118899170469916673" TargetMode="External" /><Relationship Id="rId751" Type="http://schemas.openxmlformats.org/officeDocument/2006/relationships/hyperlink" Target="https://twitter.com/#!/jules_dolan01/status/1118935986896027648" TargetMode="External" /><Relationship Id="rId752" Type="http://schemas.openxmlformats.org/officeDocument/2006/relationships/hyperlink" Target="https://twitter.com/#!/iso_verisk/status/1118899170469916673" TargetMode="External" /><Relationship Id="rId753" Type="http://schemas.openxmlformats.org/officeDocument/2006/relationships/hyperlink" Target="https://twitter.com/#!/jules_dolan01/status/1118935986896027648" TargetMode="External" /><Relationship Id="rId754" Type="http://schemas.openxmlformats.org/officeDocument/2006/relationships/hyperlink" Target="https://twitter.com/#!/jules_dolan01/status/1118935986896027648" TargetMode="External" /><Relationship Id="rId755" Type="http://schemas.openxmlformats.org/officeDocument/2006/relationships/hyperlink" Target="https://twitter.com/#!/rainham_jobs/status/1117764515142098944" TargetMode="External" /><Relationship Id="rId756" Type="http://schemas.openxmlformats.org/officeDocument/2006/relationships/hyperlink" Target="https://twitter.com/#!/rainham_jobs/status/1117764516782022659" TargetMode="External" /><Relationship Id="rId757" Type="http://schemas.openxmlformats.org/officeDocument/2006/relationships/hyperlink" Target="https://twitter.com/#!/rainham_jobs/status/1118863757831049216" TargetMode="External" /><Relationship Id="rId758" Type="http://schemas.openxmlformats.org/officeDocument/2006/relationships/hyperlink" Target="https://twitter.com/#!/rainham_jobs/status/1118955237060931584" TargetMode="External" /><Relationship Id="rId759" Type="http://schemas.openxmlformats.org/officeDocument/2006/relationships/hyperlink" Target="https://twitter.com/#!/aspirechris/status/1119017814319403010" TargetMode="External" /><Relationship Id="rId760" Type="http://schemas.openxmlformats.org/officeDocument/2006/relationships/hyperlink" Target="https://twitter.com/#!/shivayprabhash/status/1119104436062679040" TargetMode="External" /><Relationship Id="rId761" Type="http://schemas.openxmlformats.org/officeDocument/2006/relationships/hyperlink" Target="https://twitter.com/#!/scrapleeds/status/1119146953684598785" TargetMode="External" /><Relationship Id="rId762" Type="http://schemas.openxmlformats.org/officeDocument/2006/relationships/hyperlink" Target="https://twitter.com/#!/driverhireglw/status/1119158413219352579" TargetMode="External" /><Relationship Id="rId763" Type="http://schemas.openxmlformats.org/officeDocument/2006/relationships/hyperlink" Target="https://twitter.com/#!/tcdleeds/status/1119161187835367428" TargetMode="External" /><Relationship Id="rId764" Type="http://schemas.openxmlformats.org/officeDocument/2006/relationships/hyperlink" Target="https://twitter.com/#!/rahilahussain1/status/1119163059979706368" TargetMode="External" /><Relationship Id="rId765" Type="http://schemas.openxmlformats.org/officeDocument/2006/relationships/hyperlink" Target="https://twitter.com/#!/peelsolutions/status/1118543785699565569" TargetMode="External" /><Relationship Id="rId766" Type="http://schemas.openxmlformats.org/officeDocument/2006/relationships/hyperlink" Target="https://twitter.com/#!/peelsolutions/status/1118886930157068289" TargetMode="External" /><Relationship Id="rId767" Type="http://schemas.openxmlformats.org/officeDocument/2006/relationships/hyperlink" Target="https://twitter.com/#!/peelsolutions/status/1119170045186379776" TargetMode="External" /><Relationship Id="rId768" Type="http://schemas.openxmlformats.org/officeDocument/2006/relationships/hyperlink" Target="https://twitter.com/#!/driverhire_liv/status/1119195130798518273" TargetMode="External" /><Relationship Id="rId769" Type="http://schemas.openxmlformats.org/officeDocument/2006/relationships/hyperlink" Target="https://twitter.com/#!/bluelinencl/status/1119223936896700417" TargetMode="External" /><Relationship Id="rId770" Type="http://schemas.openxmlformats.org/officeDocument/2006/relationships/hyperlink" Target="https://twitter.com/#!/foley_services/status/1119255599710187520" TargetMode="External" /><Relationship Id="rId771" Type="http://schemas.openxmlformats.org/officeDocument/2006/relationships/hyperlink" Target="https://twitter.com/#!/recruiterguide/status/1118989031428247558" TargetMode="External" /><Relationship Id="rId772" Type="http://schemas.openxmlformats.org/officeDocument/2006/relationships/hyperlink" Target="https://twitter.com/#!/recruiterguide/status/1119271747004633090" TargetMode="External" /><Relationship Id="rId773" Type="http://schemas.openxmlformats.org/officeDocument/2006/relationships/hyperlink" Target="https://twitter.com/#!/interservele/status/1119275732918837248" TargetMode="External" /><Relationship Id="rId774" Type="http://schemas.openxmlformats.org/officeDocument/2006/relationships/hyperlink" Target="https://twitter.com/#!/jfrecruiting/status/1119277249033846784" TargetMode="External" /><Relationship Id="rId775" Type="http://schemas.openxmlformats.org/officeDocument/2006/relationships/hyperlink" Target="https://twitter.com/#!/grayconnolly/status/1119420746168537089" TargetMode="External" /><Relationship Id="rId776" Type="http://schemas.openxmlformats.org/officeDocument/2006/relationships/hyperlink" Target="https://twitter.com/#!/sfexaminer/status/1119390974361268225" TargetMode="External" /><Relationship Id="rId777" Type="http://schemas.openxmlformats.org/officeDocument/2006/relationships/hyperlink" Target="https://twitter.com/#!/piltdownlad/status/1119466470071648256" TargetMode="External" /><Relationship Id="rId778" Type="http://schemas.openxmlformats.org/officeDocument/2006/relationships/hyperlink" Target="https://twitter.com/#!/lyoshki/status/1119485915078877184" TargetMode="External" /><Relationship Id="rId779" Type="http://schemas.openxmlformats.org/officeDocument/2006/relationships/hyperlink" Target="https://twitter.com/#!/c_a_lott/status/1119491459932024832" TargetMode="External" /><Relationship Id="rId780" Type="http://schemas.openxmlformats.org/officeDocument/2006/relationships/hyperlink" Target="https://twitter.com/#!/guidancedc/status/1119531096788688896" TargetMode="External" /><Relationship Id="rId781" Type="http://schemas.openxmlformats.org/officeDocument/2006/relationships/hyperlink" Target="https://twitter.com/#!/nickauston/status/1119595730610675713" TargetMode="External" /><Relationship Id="rId782" Type="http://schemas.openxmlformats.org/officeDocument/2006/relationships/hyperlink" Target="https://twitter.com/#!/sftaxicabs/status/1119633104019214337" TargetMode="External" /><Relationship Id="rId783" Type="http://schemas.openxmlformats.org/officeDocument/2006/relationships/hyperlink" Target="https://twitter.com/#!/randallreilly/status/1118631722386698240" TargetMode="External" /><Relationship Id="rId784" Type="http://schemas.openxmlformats.org/officeDocument/2006/relationships/hyperlink" Target="https://twitter.com/#!/randallreilly/status/1119633614302580736" TargetMode="External" /><Relationship Id="rId785" Type="http://schemas.openxmlformats.org/officeDocument/2006/relationships/hyperlink" Target="https://twitter.com/#!/torivojobs/status/1118927557175459847" TargetMode="External" /><Relationship Id="rId786" Type="http://schemas.openxmlformats.org/officeDocument/2006/relationships/hyperlink" Target="https://twitter.com/#!/torivojobs/status/1119727843225812995" TargetMode="External" /><Relationship Id="rId787" Type="http://schemas.openxmlformats.org/officeDocument/2006/relationships/hyperlink" Target="https://twitter.com/#!/ridesafeworld/status/1119750861318762497" TargetMode="External" /><Relationship Id="rId788" Type="http://schemas.openxmlformats.org/officeDocument/2006/relationships/hyperlink" Target="https://twitter.com/#!/jobs_humberside/status/1119795403937828864" TargetMode="External" /><Relationship Id="rId789" Type="http://schemas.openxmlformats.org/officeDocument/2006/relationships/hyperlink" Target="https://twitter.com/#!/brightonjobsnet/status/1119909154720628736" TargetMode="External" /><Relationship Id="rId790" Type="http://schemas.openxmlformats.org/officeDocument/2006/relationships/hyperlink" Target="https://twitter.com/#!/brightonjobsnet/status/1120090095703322624" TargetMode="External" /><Relationship Id="rId791" Type="http://schemas.openxmlformats.org/officeDocument/2006/relationships/hyperlink" Target="https://twitter.com/#!/recruiter_guide/status/1118199786170195968" TargetMode="External" /><Relationship Id="rId792" Type="http://schemas.openxmlformats.org/officeDocument/2006/relationships/hyperlink" Target="https://twitter.com/#!/recruiter_guide/status/1119603907246862336" TargetMode="External" /><Relationship Id="rId793" Type="http://schemas.openxmlformats.org/officeDocument/2006/relationships/hyperlink" Target="https://twitter.com/#!/recruiter_guide/status/1120178645614628864" TargetMode="External" /><Relationship Id="rId794" Type="http://schemas.openxmlformats.org/officeDocument/2006/relationships/hyperlink" Target="https://twitter.com/#!/liverpooljobsuk/status/1120281351138111488" TargetMode="External" /><Relationship Id="rId795" Type="http://schemas.openxmlformats.org/officeDocument/2006/relationships/hyperlink" Target="https://twitter.com/#!/eugenejobs2/status/1120330438726361088" TargetMode="External" /><Relationship Id="rId796" Type="http://schemas.openxmlformats.org/officeDocument/2006/relationships/hyperlink" Target="https://twitter.com/#!/jcpinwestyorks/status/1116377940135153665" TargetMode="External" /><Relationship Id="rId797" Type="http://schemas.openxmlformats.org/officeDocument/2006/relationships/hyperlink" Target="https://twitter.com/#!/lufcbeerlover/status/1120335655324745728" TargetMode="External" /><Relationship Id="rId798" Type="http://schemas.openxmlformats.org/officeDocument/2006/relationships/hyperlink" Target="https://twitter.com/#!/lufcbeerlover/status/1120335655324745728" TargetMode="External" /><Relationship Id="rId799" Type="http://schemas.openxmlformats.org/officeDocument/2006/relationships/hyperlink" Target="https://twitter.com/#!/rocwnyjobs/status/1120355122146627585" TargetMode="External" /><Relationship Id="rId800" Type="http://schemas.openxmlformats.org/officeDocument/2006/relationships/hyperlink" Target="https://twitter.com/#!/b2sroc/status/1120359033247084544" TargetMode="External" /><Relationship Id="rId801" Type="http://schemas.openxmlformats.org/officeDocument/2006/relationships/hyperlink" Target="https://twitter.com/#!/soguayodeji/status/1120416520155422722" TargetMode="External" /><Relationship Id="rId802" Type="http://schemas.openxmlformats.org/officeDocument/2006/relationships/hyperlink" Target="https://twitter.com/#!/magodolagos/status/1120416151996182528" TargetMode="External" /><Relationship Id="rId803" Type="http://schemas.openxmlformats.org/officeDocument/2006/relationships/hyperlink" Target="https://twitter.com/#!/trolls_queen/status/1120422699916984320" TargetMode="External" /><Relationship Id="rId804" Type="http://schemas.openxmlformats.org/officeDocument/2006/relationships/hyperlink" Target="https://twitter.com/#!/pakirk53/status/1120466166252736519" TargetMode="External" /><Relationship Id="rId805" Type="http://schemas.openxmlformats.org/officeDocument/2006/relationships/hyperlink" Target="https://twitter.com/#!/driverhire/status/1119149003088601093" TargetMode="External" /><Relationship Id="rId806" Type="http://schemas.openxmlformats.org/officeDocument/2006/relationships/hyperlink" Target="https://twitter.com/#!/southenddh/status/1120601908987744256" TargetMode="External" /><Relationship Id="rId807" Type="http://schemas.openxmlformats.org/officeDocument/2006/relationships/hyperlink" Target="https://twitter.com/#!/regispeople/status/1118148866925375489" TargetMode="External" /><Relationship Id="rId808" Type="http://schemas.openxmlformats.org/officeDocument/2006/relationships/hyperlink" Target="https://twitter.com/#!/regispeople/status/1118418648186675200" TargetMode="External" /><Relationship Id="rId809" Type="http://schemas.openxmlformats.org/officeDocument/2006/relationships/hyperlink" Target="https://twitter.com/#!/regispeople/status/1118419427870019585" TargetMode="External" /><Relationship Id="rId810" Type="http://schemas.openxmlformats.org/officeDocument/2006/relationships/hyperlink" Target="https://twitter.com/#!/regispeople/status/1118421324517584896" TargetMode="External" /><Relationship Id="rId811" Type="http://schemas.openxmlformats.org/officeDocument/2006/relationships/hyperlink" Target="https://twitter.com/#!/regispeople/status/1118422948002635776" TargetMode="External" /><Relationship Id="rId812" Type="http://schemas.openxmlformats.org/officeDocument/2006/relationships/hyperlink" Target="https://twitter.com/#!/regispeople/status/1120601983411531776" TargetMode="External" /><Relationship Id="rId813" Type="http://schemas.openxmlformats.org/officeDocument/2006/relationships/hyperlink" Target="https://twitter.com/#!/nhsmedwayccg/status/1120620275576528896" TargetMode="External" /><Relationship Id="rId814" Type="http://schemas.openxmlformats.org/officeDocument/2006/relationships/hyperlink" Target="https://twitter.com/#!/emmacharlottel/status/1120661056722960384" TargetMode="External" /><Relationship Id="rId815" Type="http://schemas.openxmlformats.org/officeDocument/2006/relationships/hyperlink" Target="https://twitter.com/#!/welling_jobs/status/1118209202738982913" TargetMode="External" /><Relationship Id="rId816" Type="http://schemas.openxmlformats.org/officeDocument/2006/relationships/hyperlink" Target="https://twitter.com/#!/welling_jobs/status/1118572847285145600" TargetMode="External" /><Relationship Id="rId817" Type="http://schemas.openxmlformats.org/officeDocument/2006/relationships/hyperlink" Target="https://twitter.com/#!/welling_jobs/status/1120667648851709952" TargetMode="External" /><Relationship Id="rId818" Type="http://schemas.openxmlformats.org/officeDocument/2006/relationships/hyperlink" Target="https://twitter.com/#!/ukjobsalert/status/1120670176507322368" TargetMode="External" /><Relationship Id="rId819" Type="http://schemas.openxmlformats.org/officeDocument/2006/relationships/hyperlink" Target="https://twitter.com/#!/trsontw/status/1120672295004123137" TargetMode="External" /><Relationship Id="rId820" Type="http://schemas.openxmlformats.org/officeDocument/2006/relationships/hyperlink" Target="https://twitter.com/#!/truckyeahbltc/status/1119925387939778561" TargetMode="External" /><Relationship Id="rId821" Type="http://schemas.openxmlformats.org/officeDocument/2006/relationships/hyperlink" Target="https://twitter.com/#!/truckyeahbltc/status/1120673874813816832" TargetMode="External" /><Relationship Id="rId822" Type="http://schemas.openxmlformats.org/officeDocument/2006/relationships/hyperlink" Target="https://twitter.com/#!/michaelkitces/status/1119935816262934528" TargetMode="External" /><Relationship Id="rId823" Type="http://schemas.openxmlformats.org/officeDocument/2006/relationships/hyperlink" Target="https://twitter.com/#!/tonyvidler/status/1120685068320694273" TargetMode="External" /><Relationship Id="rId824" Type="http://schemas.openxmlformats.org/officeDocument/2006/relationships/hyperlink" Target="https://twitter.com/#!/tonyvidler/status/1120685068320694273" TargetMode="External" /><Relationship Id="rId825" Type="http://schemas.openxmlformats.org/officeDocument/2006/relationships/hyperlink" Target="https://twitter.com/#!/walsall_jobs/status/1120688032657526784" TargetMode="External" /><Relationship Id="rId826" Type="http://schemas.openxmlformats.org/officeDocument/2006/relationships/hyperlink" Target="https://twitter.com/#!/bradford_jobs/status/1120690801502085120" TargetMode="External" /><Relationship Id="rId827" Type="http://schemas.openxmlformats.org/officeDocument/2006/relationships/hyperlink" Target="https://twitter.com/#!/jobs_lancashire/status/1120710687590772737" TargetMode="External" /><Relationship Id="rId828" Type="http://schemas.openxmlformats.org/officeDocument/2006/relationships/hyperlink" Target="https://twitter.com/#!/wandsworth_jobs/status/1120722506879361024" TargetMode="External" /><Relationship Id="rId829" Type="http://schemas.openxmlformats.org/officeDocument/2006/relationships/hyperlink" Target="https://twitter.com/#!/west_bromwich/status/1120726789590929409" TargetMode="External" /><Relationship Id="rId830" Type="http://schemas.openxmlformats.org/officeDocument/2006/relationships/hyperlink" Target="https://twitter.com/#!/west_bromwich/status/1120726791323127808" TargetMode="External" /><Relationship Id="rId831" Type="http://schemas.openxmlformats.org/officeDocument/2006/relationships/hyperlink" Target="https://twitter.com/#!/boassoglobal/status/1120779077676404736" TargetMode="External" /><Relationship Id="rId832" Type="http://schemas.openxmlformats.org/officeDocument/2006/relationships/hyperlink" Target="https://twitter.com/#!/slartybardfarst/status/1120780122536148993" TargetMode="External" /><Relationship Id="rId833" Type="http://schemas.openxmlformats.org/officeDocument/2006/relationships/hyperlink" Target="https://twitter.com/#!/muskermcintyre/status/1120794269722214400" TargetMode="External" /><Relationship Id="rId834" Type="http://schemas.openxmlformats.org/officeDocument/2006/relationships/hyperlink" Target="https://twitter.com/#!/peterborough_wk/status/1120434361269215232" TargetMode="External" /><Relationship Id="rId835" Type="http://schemas.openxmlformats.org/officeDocument/2006/relationships/hyperlink" Target="https://twitter.com/#!/peterborough_wk/status/1120797503589208064" TargetMode="External" /><Relationship Id="rId836" Type="http://schemas.openxmlformats.org/officeDocument/2006/relationships/hyperlink" Target="https://twitter.com/#!/boab9dru/status/1120799916199165952" TargetMode="External" /><Relationship Id="rId837" Type="http://schemas.openxmlformats.org/officeDocument/2006/relationships/hyperlink" Target="https://twitter.com/#!/boab9dru/status/1120799916199165952" TargetMode="External" /><Relationship Id="rId838" Type="http://schemas.openxmlformats.org/officeDocument/2006/relationships/hyperlink" Target="https://twitter.com/#!/boab9dru/status/1120799916199165952" TargetMode="External" /><Relationship Id="rId839" Type="http://schemas.openxmlformats.org/officeDocument/2006/relationships/hyperlink" Target="https://twitter.com/#!/cdltruckjobs/status/1118317712483192834" TargetMode="External" /><Relationship Id="rId840" Type="http://schemas.openxmlformats.org/officeDocument/2006/relationships/hyperlink" Target="https://twitter.com/#!/cdltruckjobs/status/1118319734276145153" TargetMode="External" /><Relationship Id="rId841" Type="http://schemas.openxmlformats.org/officeDocument/2006/relationships/hyperlink" Target="https://twitter.com/#!/cdltruckjobs/status/1118320319138287617" TargetMode="External" /><Relationship Id="rId842" Type="http://schemas.openxmlformats.org/officeDocument/2006/relationships/hyperlink" Target="https://twitter.com/#!/cdltruckjobs/status/1118632685923127297" TargetMode="External" /><Relationship Id="rId843" Type="http://schemas.openxmlformats.org/officeDocument/2006/relationships/hyperlink" Target="https://twitter.com/#!/cdltruckjobs/status/1118633296164945925" TargetMode="External" /><Relationship Id="rId844" Type="http://schemas.openxmlformats.org/officeDocument/2006/relationships/hyperlink" Target="https://twitter.com/#!/cdltruckjobs/status/1118648092675514368" TargetMode="External" /><Relationship Id="rId845" Type="http://schemas.openxmlformats.org/officeDocument/2006/relationships/hyperlink" Target="https://twitter.com/#!/cdltruckjobs/status/1118649145424842752" TargetMode="External" /><Relationship Id="rId846" Type="http://schemas.openxmlformats.org/officeDocument/2006/relationships/hyperlink" Target="https://twitter.com/#!/cdltruckjobs/status/1118649671843569666" TargetMode="External" /><Relationship Id="rId847" Type="http://schemas.openxmlformats.org/officeDocument/2006/relationships/hyperlink" Target="https://twitter.com/#!/cdltruckjobs/status/1118650415405568001" TargetMode="External" /><Relationship Id="rId848" Type="http://schemas.openxmlformats.org/officeDocument/2006/relationships/hyperlink" Target="https://twitter.com/#!/cdltruckjobs/status/1118651037773070337" TargetMode="External" /><Relationship Id="rId849" Type="http://schemas.openxmlformats.org/officeDocument/2006/relationships/hyperlink" Target="https://twitter.com/#!/cdltruckjobs/status/1118677863585263616" TargetMode="External" /><Relationship Id="rId850" Type="http://schemas.openxmlformats.org/officeDocument/2006/relationships/hyperlink" Target="https://twitter.com/#!/cdltruckjobs/status/1118924687906672640" TargetMode="External" /><Relationship Id="rId851" Type="http://schemas.openxmlformats.org/officeDocument/2006/relationships/hyperlink" Target="https://twitter.com/#!/cdltruckjobs/status/1118926195645669384" TargetMode="External" /><Relationship Id="rId852" Type="http://schemas.openxmlformats.org/officeDocument/2006/relationships/hyperlink" Target="https://twitter.com/#!/cdltruckjobs/status/1118926530778947586" TargetMode="External" /><Relationship Id="rId853" Type="http://schemas.openxmlformats.org/officeDocument/2006/relationships/hyperlink" Target="https://twitter.com/#!/cdltruckjobs/status/1118927355580485633" TargetMode="External" /><Relationship Id="rId854" Type="http://schemas.openxmlformats.org/officeDocument/2006/relationships/hyperlink" Target="https://twitter.com/#!/cdltruckjobs/status/1118929991289298944" TargetMode="External" /><Relationship Id="rId855" Type="http://schemas.openxmlformats.org/officeDocument/2006/relationships/hyperlink" Target="https://twitter.com/#!/cdltruckjobs/status/1118941101883367425" TargetMode="External" /><Relationship Id="rId856" Type="http://schemas.openxmlformats.org/officeDocument/2006/relationships/hyperlink" Target="https://twitter.com/#!/cdltruckjobs/status/1118941443383529472" TargetMode="External" /><Relationship Id="rId857" Type="http://schemas.openxmlformats.org/officeDocument/2006/relationships/hyperlink" Target="https://twitter.com/#!/cdltruckjobs/status/1118962327909482497" TargetMode="External" /><Relationship Id="rId858" Type="http://schemas.openxmlformats.org/officeDocument/2006/relationships/hyperlink" Target="https://twitter.com/#!/cdltruckjobs/status/1118962627382841344" TargetMode="External" /><Relationship Id="rId859" Type="http://schemas.openxmlformats.org/officeDocument/2006/relationships/hyperlink" Target="https://twitter.com/#!/cdltruckjobs/status/1118963167491653632" TargetMode="External" /><Relationship Id="rId860" Type="http://schemas.openxmlformats.org/officeDocument/2006/relationships/hyperlink" Target="https://twitter.com/#!/cdltruckjobs/status/1118982402972561408" TargetMode="External" /><Relationship Id="rId861" Type="http://schemas.openxmlformats.org/officeDocument/2006/relationships/hyperlink" Target="https://twitter.com/#!/cdltruckjobs/status/1119726596598968321" TargetMode="External" /><Relationship Id="rId862" Type="http://schemas.openxmlformats.org/officeDocument/2006/relationships/hyperlink" Target="https://twitter.com/#!/cdltruckjobs/status/1119727126557745153" TargetMode="External" /><Relationship Id="rId863" Type="http://schemas.openxmlformats.org/officeDocument/2006/relationships/hyperlink" Target="https://twitter.com/#!/cdltruckjobs/status/1119728034884485121" TargetMode="External" /><Relationship Id="rId864" Type="http://schemas.openxmlformats.org/officeDocument/2006/relationships/hyperlink" Target="https://twitter.com/#!/cdltruckjobs/status/1119728663090683904" TargetMode="External" /><Relationship Id="rId865" Type="http://schemas.openxmlformats.org/officeDocument/2006/relationships/hyperlink" Target="https://twitter.com/#!/cdltruckjobs/status/1119729040263393281" TargetMode="External" /><Relationship Id="rId866" Type="http://schemas.openxmlformats.org/officeDocument/2006/relationships/hyperlink" Target="https://twitter.com/#!/cdltruckjobs/status/1119729419847897089" TargetMode="External" /><Relationship Id="rId867" Type="http://schemas.openxmlformats.org/officeDocument/2006/relationships/hyperlink" Target="https://twitter.com/#!/cdltruckjobs/status/1119729781732519937" TargetMode="External" /><Relationship Id="rId868" Type="http://schemas.openxmlformats.org/officeDocument/2006/relationships/hyperlink" Target="https://twitter.com/#!/cdltruckjobs/status/1119730241298206727" TargetMode="External" /><Relationship Id="rId869" Type="http://schemas.openxmlformats.org/officeDocument/2006/relationships/hyperlink" Target="https://twitter.com/#!/cdltruckjobs/status/1119732604238999553" TargetMode="External" /><Relationship Id="rId870" Type="http://schemas.openxmlformats.org/officeDocument/2006/relationships/hyperlink" Target="https://twitter.com/#!/cdltruckjobs/status/1119732999380176897" TargetMode="External" /><Relationship Id="rId871" Type="http://schemas.openxmlformats.org/officeDocument/2006/relationships/hyperlink" Target="https://twitter.com/#!/cdltruckjobs/status/1119733309028876288" TargetMode="External" /><Relationship Id="rId872" Type="http://schemas.openxmlformats.org/officeDocument/2006/relationships/hyperlink" Target="https://twitter.com/#!/cdltruckjobs/status/1119733617364697089" TargetMode="External" /><Relationship Id="rId873" Type="http://schemas.openxmlformats.org/officeDocument/2006/relationships/hyperlink" Target="https://twitter.com/#!/cdltruckjobs/status/1119734018252115973" TargetMode="External" /><Relationship Id="rId874" Type="http://schemas.openxmlformats.org/officeDocument/2006/relationships/hyperlink" Target="https://twitter.com/#!/cdltruckjobs/status/1119734373098708992" TargetMode="External" /><Relationship Id="rId875" Type="http://schemas.openxmlformats.org/officeDocument/2006/relationships/hyperlink" Target="https://twitter.com/#!/cdltruckjobs/status/1119736039063658497" TargetMode="External" /><Relationship Id="rId876" Type="http://schemas.openxmlformats.org/officeDocument/2006/relationships/hyperlink" Target="https://twitter.com/#!/cdltruckjobs/status/1119737344905699328" TargetMode="External" /><Relationship Id="rId877" Type="http://schemas.openxmlformats.org/officeDocument/2006/relationships/hyperlink" Target="https://twitter.com/#!/cdltruckjobs/status/1119738176774578182" TargetMode="External" /><Relationship Id="rId878" Type="http://schemas.openxmlformats.org/officeDocument/2006/relationships/hyperlink" Target="https://twitter.com/#!/cdltruckjobs/status/1120706331164467200" TargetMode="External" /><Relationship Id="rId879" Type="http://schemas.openxmlformats.org/officeDocument/2006/relationships/hyperlink" Target="https://twitter.com/#!/cdltruckjobs/status/1120758935089291264" TargetMode="External" /><Relationship Id="rId880" Type="http://schemas.openxmlformats.org/officeDocument/2006/relationships/hyperlink" Target="https://twitter.com/#!/cdltruckjobs/status/1120803887882153986" TargetMode="External" /><Relationship Id="rId881" Type="http://schemas.openxmlformats.org/officeDocument/2006/relationships/hyperlink" Target="https://twitter.com/#!/cdltruckjobs/status/1120804426376187905" TargetMode="External" /><Relationship Id="rId882" Type="http://schemas.openxmlformats.org/officeDocument/2006/relationships/hyperlink" Target="https://twitter.com/#!/cdltruckjobs/status/1120805125323481089" TargetMode="External" /><Relationship Id="rId883" Type="http://schemas.openxmlformats.org/officeDocument/2006/relationships/hyperlink" Target="https://twitter.com/#!/cdltruckjobs/status/1120808111424585729" TargetMode="External" /><Relationship Id="rId884" Type="http://schemas.openxmlformats.org/officeDocument/2006/relationships/hyperlink" Target="https://twitter.com/#!/cdltruckjobs/status/1120808747394306049" TargetMode="External" /><Relationship Id="rId885" Type="http://schemas.openxmlformats.org/officeDocument/2006/relationships/hyperlink" Target="https://twitter.com/#!/cdltruckjobs/status/1120809998202867713" TargetMode="External" /><Relationship Id="rId886" Type="http://schemas.openxmlformats.org/officeDocument/2006/relationships/hyperlink" Target="https://twitter.com/#!/cdltruckjobs/status/1120815996955131904" TargetMode="External" /><Relationship Id="rId887" Type="http://schemas.openxmlformats.org/officeDocument/2006/relationships/hyperlink" Target="https://twitter.com/#!/cdltruckjobs/status/1120816942099718144" TargetMode="External" /><Relationship Id="rId888" Type="http://schemas.openxmlformats.org/officeDocument/2006/relationships/hyperlink" Target="https://twitter.com/#!/cdltruckjobs/status/1120817852360155138" TargetMode="External" /><Relationship Id="rId889" Type="http://schemas.openxmlformats.org/officeDocument/2006/relationships/hyperlink" Target="https://twitter.com/#!/cdltruckjobs/status/1120818431215980549" TargetMode="External" /><Relationship Id="rId890" Type="http://schemas.openxmlformats.org/officeDocument/2006/relationships/hyperlink" Target="https://twitter.com/#!/cdltruckjobs/status/1120819112433864704" TargetMode="External" /><Relationship Id="rId891" Type="http://schemas.openxmlformats.org/officeDocument/2006/relationships/hyperlink" Target="https://twitter.com/#!/cdltruckjobs/status/1120819691130425348" TargetMode="External" /><Relationship Id="rId892" Type="http://schemas.openxmlformats.org/officeDocument/2006/relationships/hyperlink" Target="https://twitter.com/#!/cdltruckjobs/status/1120820389268029446" TargetMode="External" /><Relationship Id="rId893" Type="http://schemas.openxmlformats.org/officeDocument/2006/relationships/hyperlink" Target="https://twitter.com/#!/cdltruckjobs/status/1120822996090986498" TargetMode="External" /><Relationship Id="rId894" Type="http://schemas.openxmlformats.org/officeDocument/2006/relationships/hyperlink" Target="https://twitter.com/#!/cdltruckjobs/status/1120823749182410752" TargetMode="External" /><Relationship Id="rId895" Type="http://schemas.openxmlformats.org/officeDocument/2006/relationships/hyperlink" Target="https://twitter.com/#!/cdltruckjobs/status/1120824233301561344" TargetMode="External" /><Relationship Id="rId896" Type="http://schemas.openxmlformats.org/officeDocument/2006/relationships/hyperlink" Target="https://twitter.com/#!/barnsley_jobs/status/1120844824683302912" TargetMode="External" /><Relationship Id="rId897" Type="http://schemas.openxmlformats.org/officeDocument/2006/relationships/hyperlink" Target="https://twitter.com/#!/cdlatruckingjob/status/1119638689280344064" TargetMode="External" /><Relationship Id="rId898" Type="http://schemas.openxmlformats.org/officeDocument/2006/relationships/hyperlink" Target="https://twitter.com/#!/cdlatruckingjob/status/1120722769887547394" TargetMode="External" /><Relationship Id="rId899" Type="http://schemas.openxmlformats.org/officeDocument/2006/relationships/hyperlink" Target="https://twitter.com/#!/cdlatruckingjob/status/1120820223714656257" TargetMode="External" /><Relationship Id="rId900" Type="http://schemas.openxmlformats.org/officeDocument/2006/relationships/hyperlink" Target="https://twitter.com/#!/cdlatruckingjob/status/1120820827732238336" TargetMode="External" /><Relationship Id="rId901" Type="http://schemas.openxmlformats.org/officeDocument/2006/relationships/hyperlink" Target="https://twitter.com/#!/cdlatruckingjob/status/1120822381814194176" TargetMode="External" /><Relationship Id="rId902" Type="http://schemas.openxmlformats.org/officeDocument/2006/relationships/hyperlink" Target="https://twitter.com/#!/cdlatruckingjob/status/1120825103766433793" TargetMode="External" /><Relationship Id="rId903" Type="http://schemas.openxmlformats.org/officeDocument/2006/relationships/hyperlink" Target="https://twitter.com/#!/cdlatruckingjob/status/1120910810145021952" TargetMode="External" /><Relationship Id="rId904" Type="http://schemas.openxmlformats.org/officeDocument/2006/relationships/hyperlink" Target="https://twitter.com/#!/jobs4_com/status/1120927972171579393" TargetMode="External" /><Relationship Id="rId905" Type="http://schemas.openxmlformats.org/officeDocument/2006/relationships/hyperlink" Target="https://twitter.com/#!/smoothmove79/status/1120734334296690694" TargetMode="External" /><Relationship Id="rId906" Type="http://schemas.openxmlformats.org/officeDocument/2006/relationships/hyperlink" Target="https://twitter.com/#!/horsfordwindow/status/1120964835565604864" TargetMode="External" /><Relationship Id="rId907" Type="http://schemas.openxmlformats.org/officeDocument/2006/relationships/hyperlink" Target="https://twitter.com/#!/ageukmedway/status/1118063698847903744" TargetMode="External" /><Relationship Id="rId908" Type="http://schemas.openxmlformats.org/officeDocument/2006/relationships/hyperlink" Target="https://twitter.com/#!/ageukmedway/status/1118063863080083456" TargetMode="External" /><Relationship Id="rId909" Type="http://schemas.openxmlformats.org/officeDocument/2006/relationships/hyperlink" Target="https://twitter.com/#!/ageukmedway/status/1118420733481357312" TargetMode="External" /><Relationship Id="rId910" Type="http://schemas.openxmlformats.org/officeDocument/2006/relationships/hyperlink" Target="https://twitter.com/#!/ageukmedway/status/1120620113558896641" TargetMode="External" /><Relationship Id="rId911" Type="http://schemas.openxmlformats.org/officeDocument/2006/relationships/hyperlink" Target="https://twitter.com/#!/ageukmedway/status/1120973790517833728" TargetMode="External" /><Relationship Id="rId912" Type="http://schemas.openxmlformats.org/officeDocument/2006/relationships/hyperlink" Target="https://twitter.com/#!/trimble2k/status/1120974944043712513" TargetMode="External" /><Relationship Id="rId913" Type="http://schemas.openxmlformats.org/officeDocument/2006/relationships/hyperlink" Target="https://twitter.com/#!/hgrecruitment/status/1120975811367055360" TargetMode="External" /><Relationship Id="rId914" Type="http://schemas.openxmlformats.org/officeDocument/2006/relationships/hyperlink" Target="https://twitter.com/#!/acorn_driving/status/1120669291429416960" TargetMode="External" /><Relationship Id="rId915" Type="http://schemas.openxmlformats.org/officeDocument/2006/relationships/hyperlink" Target="https://twitter.com/#!/acorn_driving/status/1120982435053830144" TargetMode="External" /><Relationship Id="rId916" Type="http://schemas.openxmlformats.org/officeDocument/2006/relationships/hyperlink" Target="https://twitter.com/#!/acorn_jobssw/status/1120985989743353862" TargetMode="External" /><Relationship Id="rId917" Type="http://schemas.openxmlformats.org/officeDocument/2006/relationships/hyperlink" Target="https://twitter.com/#!/amazincareers/status/1120989333354373125" TargetMode="External" /><Relationship Id="rId918" Type="http://schemas.openxmlformats.org/officeDocument/2006/relationships/hyperlink" Target="https://twitter.com/#!/morestaffltd/status/1119191409515302912" TargetMode="External" /><Relationship Id="rId919" Type="http://schemas.openxmlformats.org/officeDocument/2006/relationships/hyperlink" Target="https://twitter.com/#!/morestaffltd/status/1120997151780352000" TargetMode="External" /><Relationship Id="rId920" Type="http://schemas.openxmlformats.org/officeDocument/2006/relationships/hyperlink" Target="https://twitter.com/#!/morestaffltd/status/1120998028893138946" TargetMode="External" /><Relationship Id="rId921" Type="http://schemas.openxmlformats.org/officeDocument/2006/relationships/hyperlink" Target="https://twitter.com/#!/toraafrica/status/1115548326835965952" TargetMode="External" /><Relationship Id="rId922" Type="http://schemas.openxmlformats.org/officeDocument/2006/relationships/hyperlink" Target="https://twitter.com/#!/wendsss_/status/1120999489937002501" TargetMode="External" /><Relationship Id="rId923" Type="http://schemas.openxmlformats.org/officeDocument/2006/relationships/hyperlink" Target="https://twitter.com/#!/auxillis/status/1121006268771119104" TargetMode="External" /><Relationship Id="rId924" Type="http://schemas.openxmlformats.org/officeDocument/2006/relationships/hyperlink" Target="https://twitter.com/#!/job_northampton/status/1121008277184237568" TargetMode="External" /><Relationship Id="rId925" Type="http://schemas.openxmlformats.org/officeDocument/2006/relationships/hyperlink" Target="https://twitter.com/#!/jcpinnorfolk/status/1117767078629597185" TargetMode="External" /><Relationship Id="rId926" Type="http://schemas.openxmlformats.org/officeDocument/2006/relationships/hyperlink" Target="https://twitter.com/#!/mytimberwolf/status/1120747920955985920" TargetMode="External" /><Relationship Id="rId927" Type="http://schemas.openxmlformats.org/officeDocument/2006/relationships/hyperlink" Target="https://twitter.com/#!/jcpinnorfolk/status/1121013467358613505" TargetMode="External" /><Relationship Id="rId928" Type="http://schemas.openxmlformats.org/officeDocument/2006/relationships/hyperlink" Target="https://twitter.com/#!/response_direct/status/1121034084510240768" TargetMode="External" /><Relationship Id="rId929" Type="http://schemas.openxmlformats.org/officeDocument/2006/relationships/hyperlink" Target="https://twitter.com/#!/rosedaletrain/status/1118118831971606533" TargetMode="External" /><Relationship Id="rId930" Type="http://schemas.openxmlformats.org/officeDocument/2006/relationships/hyperlink" Target="https://twitter.com/#!/rosedaletrain/status/1121035039054209025" TargetMode="External" /><Relationship Id="rId931" Type="http://schemas.openxmlformats.org/officeDocument/2006/relationships/hyperlink" Target="https://twitter.com/#!/jobsaurora1/status/1121042747324940289" TargetMode="External" /><Relationship Id="rId932" Type="http://schemas.openxmlformats.org/officeDocument/2006/relationships/hyperlink" Target="https://twitter.com/#!/clwyd_jobs_uk/status/1121060616318271489" TargetMode="External" /><Relationship Id="rId933" Type="http://schemas.openxmlformats.org/officeDocument/2006/relationships/hyperlink" Target="https://twitter.com/#!/coretransllc/status/1117796929927352328" TargetMode="External" /><Relationship Id="rId934" Type="http://schemas.openxmlformats.org/officeDocument/2006/relationships/hyperlink" Target="https://twitter.com/#!/coretransllc/status/1118154114976890880" TargetMode="External" /><Relationship Id="rId935" Type="http://schemas.openxmlformats.org/officeDocument/2006/relationships/hyperlink" Target="https://twitter.com/#!/coretransllc/status/1118523001790717952" TargetMode="External" /><Relationship Id="rId936" Type="http://schemas.openxmlformats.org/officeDocument/2006/relationships/hyperlink" Target="https://twitter.com/#!/coretransllc/status/1118861394831654912" TargetMode="External" /><Relationship Id="rId937" Type="http://schemas.openxmlformats.org/officeDocument/2006/relationships/hyperlink" Target="https://twitter.com/#!/coretransllc/status/1119248575576379392" TargetMode="External" /><Relationship Id="rId938" Type="http://schemas.openxmlformats.org/officeDocument/2006/relationships/hyperlink" Target="https://twitter.com/#!/coretransllc/status/1120316773167980545" TargetMode="External" /><Relationship Id="rId939" Type="http://schemas.openxmlformats.org/officeDocument/2006/relationships/hyperlink" Target="https://twitter.com/#!/coretransllc/status/1120670247344836608" TargetMode="External" /><Relationship Id="rId940" Type="http://schemas.openxmlformats.org/officeDocument/2006/relationships/hyperlink" Target="https://twitter.com/#!/coretransllc/status/1121073862404399104" TargetMode="External" /><Relationship Id="rId941" Type="http://schemas.openxmlformats.org/officeDocument/2006/relationships/hyperlink" Target="https://twitter.com/#!/coretransllc/status/1117796929927352328" TargetMode="External" /><Relationship Id="rId942" Type="http://schemas.openxmlformats.org/officeDocument/2006/relationships/hyperlink" Target="https://twitter.com/#!/coretransllc/status/1118154114976890880" TargetMode="External" /><Relationship Id="rId943" Type="http://schemas.openxmlformats.org/officeDocument/2006/relationships/hyperlink" Target="https://twitter.com/#!/coretransllc/status/1118523001790717952" TargetMode="External" /><Relationship Id="rId944" Type="http://schemas.openxmlformats.org/officeDocument/2006/relationships/hyperlink" Target="https://twitter.com/#!/coretransllc/status/1118861394831654912" TargetMode="External" /><Relationship Id="rId945" Type="http://schemas.openxmlformats.org/officeDocument/2006/relationships/hyperlink" Target="https://twitter.com/#!/coretransllc/status/1119248575576379392" TargetMode="External" /><Relationship Id="rId946" Type="http://schemas.openxmlformats.org/officeDocument/2006/relationships/hyperlink" Target="https://twitter.com/#!/coretransllc/status/1120316773167980545" TargetMode="External" /><Relationship Id="rId947" Type="http://schemas.openxmlformats.org/officeDocument/2006/relationships/hyperlink" Target="https://twitter.com/#!/coretransllc/status/1120670247344836608" TargetMode="External" /><Relationship Id="rId948" Type="http://schemas.openxmlformats.org/officeDocument/2006/relationships/hyperlink" Target="https://twitter.com/#!/coretransllc/status/1121073862404399104" TargetMode="External" /><Relationship Id="rId949" Type="http://schemas.openxmlformats.org/officeDocument/2006/relationships/hyperlink" Target="https://twitter.com/#!/stagecoachescot/status/1118092054847008768" TargetMode="External" /><Relationship Id="rId950" Type="http://schemas.openxmlformats.org/officeDocument/2006/relationships/hyperlink" Target="https://twitter.com/#!/stagecoachescot/status/1121081885654945792" TargetMode="External" /><Relationship Id="rId951" Type="http://schemas.openxmlformats.org/officeDocument/2006/relationships/hyperlink" Target="https://twitter.com/#!/jlpjobs/status/1120974113898676225" TargetMode="External" /><Relationship Id="rId952" Type="http://schemas.openxmlformats.org/officeDocument/2006/relationships/hyperlink" Target="https://twitter.com/#!/bolclarke69/status/1121082666051428352" TargetMode="External" /><Relationship Id="rId953" Type="http://schemas.openxmlformats.org/officeDocument/2006/relationships/hyperlink" Target="https://twitter.com/#!/harlowsservices/status/1121082813300842496" TargetMode="External" /><Relationship Id="rId954" Type="http://schemas.openxmlformats.org/officeDocument/2006/relationships/hyperlink" Target="https://twitter.com/#!/burnley_jobs/status/1121086533648261120" TargetMode="External" /><Relationship Id="rId955" Type="http://schemas.openxmlformats.org/officeDocument/2006/relationships/hyperlink" Target="https://twitter.com/#!/tmj_apa_hr/status/1121098708056043520" TargetMode="External" /><Relationship Id="rId956" Type="http://schemas.openxmlformats.org/officeDocument/2006/relationships/hyperlink" Target="https://twitter.com/#!/emmacharlottel/status/1120661056722960384" TargetMode="External" /><Relationship Id="rId957" Type="http://schemas.openxmlformats.org/officeDocument/2006/relationships/hyperlink" Target="https://twitter.com/#!/cornerstonenor1/status/1121104814480470016" TargetMode="External" /><Relationship Id="rId958" Type="http://schemas.openxmlformats.org/officeDocument/2006/relationships/hyperlink" Target="https://twitter.com/#!/emmacharlottel/status/1120661056722960384" TargetMode="External" /><Relationship Id="rId959" Type="http://schemas.openxmlformats.org/officeDocument/2006/relationships/hyperlink" Target="https://twitter.com/#!/cornerstonenor1/status/1121104814480470016" TargetMode="External" /><Relationship Id="rId960" Type="http://schemas.openxmlformats.org/officeDocument/2006/relationships/hyperlink" Target="https://twitter.com/#!/rozgar_india/status/1121106025619312640" TargetMode="External" /><Relationship Id="rId961" Type="http://schemas.openxmlformats.org/officeDocument/2006/relationships/hyperlink" Target="https://twitter.com/#!/rugby_jobs/status/1121107048060481536" TargetMode="External" /><Relationship Id="rId962" Type="http://schemas.openxmlformats.org/officeDocument/2006/relationships/hyperlink" Target="https://twitter.com/#!/trabajolondres/status/1121115225342627840" TargetMode="External" /><Relationship Id="rId963" Type="http://schemas.openxmlformats.org/officeDocument/2006/relationships/hyperlink" Target="https://twitter.com/#!/trabajolondres/status/1121115226915532800" TargetMode="External" /><Relationship Id="rId964" Type="http://schemas.openxmlformats.org/officeDocument/2006/relationships/hyperlink" Target="https://twitter.com/#!/momentumwines/status/1121027234293256193" TargetMode="External" /><Relationship Id="rId965" Type="http://schemas.openxmlformats.org/officeDocument/2006/relationships/hyperlink" Target="https://twitter.com/#!/momentumwines/status/1121111857371152386" TargetMode="External" /><Relationship Id="rId966" Type="http://schemas.openxmlformats.org/officeDocument/2006/relationships/hyperlink" Target="https://twitter.com/#!/momentumwines/status/1121126666636595200" TargetMode="External" /><Relationship Id="rId967" Type="http://schemas.openxmlformats.org/officeDocument/2006/relationships/hyperlink" Target="https://twitter.com/#!/coretransllc/status/1118522966067875850" TargetMode="External" /><Relationship Id="rId968" Type="http://schemas.openxmlformats.org/officeDocument/2006/relationships/hyperlink" Target="https://twitter.com/#!/brianbwhitaker/status/1117880455011790851" TargetMode="External" /><Relationship Id="rId969" Type="http://schemas.openxmlformats.org/officeDocument/2006/relationships/hyperlink" Target="https://twitter.com/#!/brianbwhitaker/status/1118200255290519552" TargetMode="External" /><Relationship Id="rId970" Type="http://schemas.openxmlformats.org/officeDocument/2006/relationships/hyperlink" Target="https://twitter.com/#!/brianbwhitaker/status/1120000099369795584" TargetMode="External" /><Relationship Id="rId971" Type="http://schemas.openxmlformats.org/officeDocument/2006/relationships/hyperlink" Target="https://twitter.com/#!/brianbwhitaker/status/1120000112837693441" TargetMode="External" /><Relationship Id="rId972" Type="http://schemas.openxmlformats.org/officeDocument/2006/relationships/hyperlink" Target="https://twitter.com/#!/brianbwhitaker/status/1120000205443747841" TargetMode="External" /><Relationship Id="rId973" Type="http://schemas.openxmlformats.org/officeDocument/2006/relationships/hyperlink" Target="https://twitter.com/#!/brianbwhitaker/status/1120482985994792961" TargetMode="External" /><Relationship Id="rId974" Type="http://schemas.openxmlformats.org/officeDocument/2006/relationships/hyperlink" Target="https://twitter.com/#!/brianbwhitaker/status/1120789412198133760" TargetMode="External" /><Relationship Id="rId975" Type="http://schemas.openxmlformats.org/officeDocument/2006/relationships/hyperlink" Target="https://twitter.com/#!/brianbwhitaker/status/1121186555471781890" TargetMode="External" /><Relationship Id="rId976" Type="http://schemas.openxmlformats.org/officeDocument/2006/relationships/hyperlink" Target="https://api.twitter.com/1.1/geo/id/6057f1e35bcc6c20.json" TargetMode="External" /><Relationship Id="rId977" Type="http://schemas.openxmlformats.org/officeDocument/2006/relationships/hyperlink" Target="https://api.twitter.com/1.1/geo/id/0c610ec760ff6a57.json" TargetMode="External" /><Relationship Id="rId978" Type="http://schemas.openxmlformats.org/officeDocument/2006/relationships/hyperlink" Target="https://api.twitter.com/1.1/geo/id/0c610ec760ff6a57.json" TargetMode="External" /><Relationship Id="rId979" Type="http://schemas.openxmlformats.org/officeDocument/2006/relationships/comments" Target="../comments1.xml" /><Relationship Id="rId980" Type="http://schemas.openxmlformats.org/officeDocument/2006/relationships/vmlDrawing" Target="../drawings/vmlDrawing1.vml" /><Relationship Id="rId981" Type="http://schemas.openxmlformats.org/officeDocument/2006/relationships/table" Target="../tables/table1.xml" /><Relationship Id="rId98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uTMFfyPAyN" TargetMode="External" /><Relationship Id="rId2" Type="http://schemas.openxmlformats.org/officeDocument/2006/relationships/hyperlink" Target="http://t.co/hdYMGo87pt" TargetMode="External" /><Relationship Id="rId3" Type="http://schemas.openxmlformats.org/officeDocument/2006/relationships/hyperlink" Target="http://t.co/6An3l8r2Rw" TargetMode="External" /><Relationship Id="rId4" Type="http://schemas.openxmlformats.org/officeDocument/2006/relationships/hyperlink" Target="http://t.co/hW5SNRYpWF" TargetMode="External" /><Relationship Id="rId5" Type="http://schemas.openxmlformats.org/officeDocument/2006/relationships/hyperlink" Target="http://t.co/soOcx9bVpS" TargetMode="External" /><Relationship Id="rId6" Type="http://schemas.openxmlformats.org/officeDocument/2006/relationships/hyperlink" Target="https://t.co/PdoCN9ReRM" TargetMode="External" /><Relationship Id="rId7" Type="http://schemas.openxmlformats.org/officeDocument/2006/relationships/hyperlink" Target="http://t.co/dEKS6MtfjT" TargetMode="External" /><Relationship Id="rId8" Type="http://schemas.openxmlformats.org/officeDocument/2006/relationships/hyperlink" Target="https://t.co/uTMFfyPAyN" TargetMode="External" /><Relationship Id="rId9" Type="http://schemas.openxmlformats.org/officeDocument/2006/relationships/hyperlink" Target="https://t.co/xcfHY5etPO" TargetMode="External" /><Relationship Id="rId10" Type="http://schemas.openxmlformats.org/officeDocument/2006/relationships/hyperlink" Target="https://t.co/qPvZlstKFm" TargetMode="External" /><Relationship Id="rId11" Type="http://schemas.openxmlformats.org/officeDocument/2006/relationships/hyperlink" Target="http://t.co/IfTshhSMMJ" TargetMode="External" /><Relationship Id="rId12" Type="http://schemas.openxmlformats.org/officeDocument/2006/relationships/hyperlink" Target="http://t.co/1lsxpbSjrc" TargetMode="External" /><Relationship Id="rId13" Type="http://schemas.openxmlformats.org/officeDocument/2006/relationships/hyperlink" Target="http://t.co/UnauCZvpsY" TargetMode="External" /><Relationship Id="rId14" Type="http://schemas.openxmlformats.org/officeDocument/2006/relationships/hyperlink" Target="https://t.co/M8UmqDXFU2" TargetMode="External" /><Relationship Id="rId15" Type="http://schemas.openxmlformats.org/officeDocument/2006/relationships/hyperlink" Target="https://t.co/uTMFfyPAyN" TargetMode="External" /><Relationship Id="rId16" Type="http://schemas.openxmlformats.org/officeDocument/2006/relationships/hyperlink" Target="https://t.co/gIoT8Fq19X" TargetMode="External" /><Relationship Id="rId17" Type="http://schemas.openxmlformats.org/officeDocument/2006/relationships/hyperlink" Target="https://t.co/1PHPtlk3NU" TargetMode="External" /><Relationship Id="rId18" Type="http://schemas.openxmlformats.org/officeDocument/2006/relationships/hyperlink" Target="https://t.co/Fi6HELX4MQ" TargetMode="External" /><Relationship Id="rId19" Type="http://schemas.openxmlformats.org/officeDocument/2006/relationships/hyperlink" Target="https://t.co/uTMFfyPAyN" TargetMode="External" /><Relationship Id="rId20" Type="http://schemas.openxmlformats.org/officeDocument/2006/relationships/hyperlink" Target="https://t.co/pVyYSnWIrK" TargetMode="External" /><Relationship Id="rId21" Type="http://schemas.openxmlformats.org/officeDocument/2006/relationships/hyperlink" Target="https://t.co/JelRNG1k3O" TargetMode="External" /><Relationship Id="rId22" Type="http://schemas.openxmlformats.org/officeDocument/2006/relationships/hyperlink" Target="https://t.co/uTMFfyPAyN" TargetMode="External" /><Relationship Id="rId23" Type="http://schemas.openxmlformats.org/officeDocument/2006/relationships/hyperlink" Target="https://t.co/uTMFfyPAyN" TargetMode="External" /><Relationship Id="rId24" Type="http://schemas.openxmlformats.org/officeDocument/2006/relationships/hyperlink" Target="https://t.co/4abw7ozbH4" TargetMode="External" /><Relationship Id="rId25" Type="http://schemas.openxmlformats.org/officeDocument/2006/relationships/hyperlink" Target="https://t.co/uTMFfyPAyN" TargetMode="External" /><Relationship Id="rId26" Type="http://schemas.openxmlformats.org/officeDocument/2006/relationships/hyperlink" Target="https://t.co/l1zKlTUG8R" TargetMode="External" /><Relationship Id="rId27" Type="http://schemas.openxmlformats.org/officeDocument/2006/relationships/hyperlink" Target="https://t.co/WMYLT9JyG1" TargetMode="External" /><Relationship Id="rId28" Type="http://schemas.openxmlformats.org/officeDocument/2006/relationships/hyperlink" Target="http://t.co/hY2BQ8QBDm" TargetMode="External" /><Relationship Id="rId29" Type="http://schemas.openxmlformats.org/officeDocument/2006/relationships/hyperlink" Target="http://t.co/cgjc5c8PAi" TargetMode="External" /><Relationship Id="rId30" Type="http://schemas.openxmlformats.org/officeDocument/2006/relationships/hyperlink" Target="http://t.co/QknR3bbZQt" TargetMode="External" /><Relationship Id="rId31" Type="http://schemas.openxmlformats.org/officeDocument/2006/relationships/hyperlink" Target="http://t.co/UoqipgVh8q" TargetMode="External" /><Relationship Id="rId32" Type="http://schemas.openxmlformats.org/officeDocument/2006/relationships/hyperlink" Target="https://t.co/akbD1IgRt3" TargetMode="External" /><Relationship Id="rId33" Type="http://schemas.openxmlformats.org/officeDocument/2006/relationships/hyperlink" Target="https://t.co/O01cJfrqET" TargetMode="External" /><Relationship Id="rId34" Type="http://schemas.openxmlformats.org/officeDocument/2006/relationships/hyperlink" Target="https://t.co/38XRTBQ0Bx" TargetMode="External" /><Relationship Id="rId35" Type="http://schemas.openxmlformats.org/officeDocument/2006/relationships/hyperlink" Target="https://t.co/rDqLy0A3eO" TargetMode="External" /><Relationship Id="rId36" Type="http://schemas.openxmlformats.org/officeDocument/2006/relationships/hyperlink" Target="https://t.co/XO7KAdwuhm" TargetMode="External" /><Relationship Id="rId37" Type="http://schemas.openxmlformats.org/officeDocument/2006/relationships/hyperlink" Target="https://t.co/jeWqziz2TC" TargetMode="External" /><Relationship Id="rId38" Type="http://schemas.openxmlformats.org/officeDocument/2006/relationships/hyperlink" Target="http://t.co/n2wAmFy5Va" TargetMode="External" /><Relationship Id="rId39" Type="http://schemas.openxmlformats.org/officeDocument/2006/relationships/hyperlink" Target="http://t.co/v7NfXXSZ70" TargetMode="External" /><Relationship Id="rId40" Type="http://schemas.openxmlformats.org/officeDocument/2006/relationships/hyperlink" Target="https://t.co/zx0znQVC3N" TargetMode="External" /><Relationship Id="rId41" Type="http://schemas.openxmlformats.org/officeDocument/2006/relationships/hyperlink" Target="https://t.co/WPG2ItOsvD" TargetMode="External" /><Relationship Id="rId42" Type="http://schemas.openxmlformats.org/officeDocument/2006/relationships/hyperlink" Target="https://t.co/6M7YvfuBoc" TargetMode="External" /><Relationship Id="rId43" Type="http://schemas.openxmlformats.org/officeDocument/2006/relationships/hyperlink" Target="https://t.co/RujxOqrtPD" TargetMode="External" /><Relationship Id="rId44" Type="http://schemas.openxmlformats.org/officeDocument/2006/relationships/hyperlink" Target="http://t.co/6M7YvfMcMM" TargetMode="External" /><Relationship Id="rId45" Type="http://schemas.openxmlformats.org/officeDocument/2006/relationships/hyperlink" Target="https://t.co/LqAHmtqZfl" TargetMode="External" /><Relationship Id="rId46" Type="http://schemas.openxmlformats.org/officeDocument/2006/relationships/hyperlink" Target="https://t.co/OlxVDpelFb" TargetMode="External" /><Relationship Id="rId47" Type="http://schemas.openxmlformats.org/officeDocument/2006/relationships/hyperlink" Target="https://t.co/uG01IsFO9m" TargetMode="External" /><Relationship Id="rId48" Type="http://schemas.openxmlformats.org/officeDocument/2006/relationships/hyperlink" Target="https://t.co/TWcqGM7Xuu" TargetMode="External" /><Relationship Id="rId49" Type="http://schemas.openxmlformats.org/officeDocument/2006/relationships/hyperlink" Target="https://t.co/wECbEO1ctJ" TargetMode="External" /><Relationship Id="rId50" Type="http://schemas.openxmlformats.org/officeDocument/2006/relationships/hyperlink" Target="https://t.co/aIOFDUigkx" TargetMode="External" /><Relationship Id="rId51" Type="http://schemas.openxmlformats.org/officeDocument/2006/relationships/hyperlink" Target="http://t.co/ereVa12Ds0" TargetMode="External" /><Relationship Id="rId52" Type="http://schemas.openxmlformats.org/officeDocument/2006/relationships/hyperlink" Target="http://t.co/t2eOr1ASEp" TargetMode="External" /><Relationship Id="rId53" Type="http://schemas.openxmlformats.org/officeDocument/2006/relationships/hyperlink" Target="https://t.co/TPEJ1F19E6" TargetMode="External" /><Relationship Id="rId54" Type="http://schemas.openxmlformats.org/officeDocument/2006/relationships/hyperlink" Target="http://t.co/ikfkMKYxwl" TargetMode="External" /><Relationship Id="rId55" Type="http://schemas.openxmlformats.org/officeDocument/2006/relationships/hyperlink" Target="https://t.co/WjGI5XLCc8" TargetMode="External" /><Relationship Id="rId56" Type="http://schemas.openxmlformats.org/officeDocument/2006/relationships/hyperlink" Target="https://t.co/qbalP937KF" TargetMode="External" /><Relationship Id="rId57" Type="http://schemas.openxmlformats.org/officeDocument/2006/relationships/hyperlink" Target="https://t.co/wyOVgSLgBV" TargetMode="External" /><Relationship Id="rId58" Type="http://schemas.openxmlformats.org/officeDocument/2006/relationships/hyperlink" Target="https://t.co/VegXFNA7e8" TargetMode="External" /><Relationship Id="rId59" Type="http://schemas.openxmlformats.org/officeDocument/2006/relationships/hyperlink" Target="https://t.co/EvVtUUulix" TargetMode="External" /><Relationship Id="rId60" Type="http://schemas.openxmlformats.org/officeDocument/2006/relationships/hyperlink" Target="https://t.co/Q1K07HUawc" TargetMode="External" /><Relationship Id="rId61" Type="http://schemas.openxmlformats.org/officeDocument/2006/relationships/hyperlink" Target="https://t.co/FHgonmt4HH" TargetMode="External" /><Relationship Id="rId62" Type="http://schemas.openxmlformats.org/officeDocument/2006/relationships/hyperlink" Target="https://t.co/bqQupVzHM7" TargetMode="External" /><Relationship Id="rId63" Type="http://schemas.openxmlformats.org/officeDocument/2006/relationships/hyperlink" Target="https://t.co/uTMFfyPAyN" TargetMode="External" /><Relationship Id="rId64" Type="http://schemas.openxmlformats.org/officeDocument/2006/relationships/hyperlink" Target="https://t.co/N3YStJ136D" TargetMode="External" /><Relationship Id="rId65" Type="http://schemas.openxmlformats.org/officeDocument/2006/relationships/hyperlink" Target="https://t.co/aEftm5BtMq" TargetMode="External" /><Relationship Id="rId66" Type="http://schemas.openxmlformats.org/officeDocument/2006/relationships/hyperlink" Target="https://t.co/ldb11RJ2iH" TargetMode="External" /><Relationship Id="rId67" Type="http://schemas.openxmlformats.org/officeDocument/2006/relationships/hyperlink" Target="https://t.co/kdx9NH2tVh" TargetMode="External" /><Relationship Id="rId68" Type="http://schemas.openxmlformats.org/officeDocument/2006/relationships/hyperlink" Target="http://t.co/fYYubqlYMD" TargetMode="External" /><Relationship Id="rId69" Type="http://schemas.openxmlformats.org/officeDocument/2006/relationships/hyperlink" Target="http://t.co/juyjlyp5pk" TargetMode="External" /><Relationship Id="rId70" Type="http://schemas.openxmlformats.org/officeDocument/2006/relationships/hyperlink" Target="https://t.co/n41fwLexPn" TargetMode="External" /><Relationship Id="rId71" Type="http://schemas.openxmlformats.org/officeDocument/2006/relationships/hyperlink" Target="https://t.co/uTMFfyPAyN" TargetMode="External" /><Relationship Id="rId72" Type="http://schemas.openxmlformats.org/officeDocument/2006/relationships/hyperlink" Target="https://t.co/38XRTBQ0Bx" TargetMode="External" /><Relationship Id="rId73" Type="http://schemas.openxmlformats.org/officeDocument/2006/relationships/hyperlink" Target="http://t.co/MfoMJVc363" TargetMode="External" /><Relationship Id="rId74" Type="http://schemas.openxmlformats.org/officeDocument/2006/relationships/hyperlink" Target="https://t.co/uTMFfyPAyN" TargetMode="External" /><Relationship Id="rId75" Type="http://schemas.openxmlformats.org/officeDocument/2006/relationships/hyperlink" Target="https://t.co/uT4N4l6OUr" TargetMode="External" /><Relationship Id="rId76" Type="http://schemas.openxmlformats.org/officeDocument/2006/relationships/hyperlink" Target="http://t.co/5YCelqULRL" TargetMode="External" /><Relationship Id="rId77" Type="http://schemas.openxmlformats.org/officeDocument/2006/relationships/hyperlink" Target="https://t.co/CTUPsYU8i7" TargetMode="External" /><Relationship Id="rId78" Type="http://schemas.openxmlformats.org/officeDocument/2006/relationships/hyperlink" Target="https://t.co/EEOnEW3eCj" TargetMode="External" /><Relationship Id="rId79" Type="http://schemas.openxmlformats.org/officeDocument/2006/relationships/hyperlink" Target="https://t.co/lzVzQtfpDA" TargetMode="External" /><Relationship Id="rId80" Type="http://schemas.openxmlformats.org/officeDocument/2006/relationships/hyperlink" Target="http://t.co/tf3XCncN4i" TargetMode="External" /><Relationship Id="rId81" Type="http://schemas.openxmlformats.org/officeDocument/2006/relationships/hyperlink" Target="https://t.co/E4XVcfjRWc" TargetMode="External" /><Relationship Id="rId82" Type="http://schemas.openxmlformats.org/officeDocument/2006/relationships/hyperlink" Target="https://t.co/QfSZUtzrzM" TargetMode="External" /><Relationship Id="rId83" Type="http://schemas.openxmlformats.org/officeDocument/2006/relationships/hyperlink" Target="http://t.co/MWJfS60ZpD" TargetMode="External" /><Relationship Id="rId84" Type="http://schemas.openxmlformats.org/officeDocument/2006/relationships/hyperlink" Target="http://t.co/r3Y2XRuIUp" TargetMode="External" /><Relationship Id="rId85" Type="http://schemas.openxmlformats.org/officeDocument/2006/relationships/hyperlink" Target="https://t.co/HixuS8mLSW" TargetMode="External" /><Relationship Id="rId86" Type="http://schemas.openxmlformats.org/officeDocument/2006/relationships/hyperlink" Target="http://t.co/TwT0pM25sg" TargetMode="External" /><Relationship Id="rId87" Type="http://schemas.openxmlformats.org/officeDocument/2006/relationships/hyperlink" Target="https://t.co/mMmWmiphw8" TargetMode="External" /><Relationship Id="rId88" Type="http://schemas.openxmlformats.org/officeDocument/2006/relationships/hyperlink" Target="http://t.co/xirybOA91D" TargetMode="External" /><Relationship Id="rId89" Type="http://schemas.openxmlformats.org/officeDocument/2006/relationships/hyperlink" Target="https://t.co/uTMFfyPAyN" TargetMode="External" /><Relationship Id="rId90" Type="http://schemas.openxmlformats.org/officeDocument/2006/relationships/hyperlink" Target="https://t.co/Q2gP4dOyda" TargetMode="External" /><Relationship Id="rId91" Type="http://schemas.openxmlformats.org/officeDocument/2006/relationships/hyperlink" Target="https://t.co/UAXLudSY6z" TargetMode="External" /><Relationship Id="rId92" Type="http://schemas.openxmlformats.org/officeDocument/2006/relationships/hyperlink" Target="http://t.co/cjFIfjVQ3E" TargetMode="External" /><Relationship Id="rId93" Type="http://schemas.openxmlformats.org/officeDocument/2006/relationships/hyperlink" Target="https://t.co/WcQ18Jmxf2" TargetMode="External" /><Relationship Id="rId94" Type="http://schemas.openxmlformats.org/officeDocument/2006/relationships/hyperlink" Target="http://t.co/PCa4lcquoF" TargetMode="External" /><Relationship Id="rId95" Type="http://schemas.openxmlformats.org/officeDocument/2006/relationships/hyperlink" Target="https://t.co/uTMFfz7bql" TargetMode="External" /><Relationship Id="rId96" Type="http://schemas.openxmlformats.org/officeDocument/2006/relationships/hyperlink" Target="https://t.co/EvLldu11Ct" TargetMode="External" /><Relationship Id="rId97" Type="http://schemas.openxmlformats.org/officeDocument/2006/relationships/hyperlink" Target="https://t.co/MOJrF7x6CG" TargetMode="External" /><Relationship Id="rId98" Type="http://schemas.openxmlformats.org/officeDocument/2006/relationships/hyperlink" Target="https://t.co/OrTEn417NK" TargetMode="External" /><Relationship Id="rId99" Type="http://schemas.openxmlformats.org/officeDocument/2006/relationships/hyperlink" Target="http://t.co/s85XvFz3Wm" TargetMode="External" /><Relationship Id="rId100" Type="http://schemas.openxmlformats.org/officeDocument/2006/relationships/hyperlink" Target="http://t.co/cc2nttoPGW" TargetMode="External" /><Relationship Id="rId101" Type="http://schemas.openxmlformats.org/officeDocument/2006/relationships/hyperlink" Target="https://t.co/SDqfkriyw8" TargetMode="External" /><Relationship Id="rId102" Type="http://schemas.openxmlformats.org/officeDocument/2006/relationships/hyperlink" Target="https://t.co/3cYOYdiyjo" TargetMode="External" /><Relationship Id="rId103" Type="http://schemas.openxmlformats.org/officeDocument/2006/relationships/hyperlink" Target="https://t.co/b4aIHv2EJv" TargetMode="External" /><Relationship Id="rId104" Type="http://schemas.openxmlformats.org/officeDocument/2006/relationships/hyperlink" Target="https://t.co/1XUURnbuww" TargetMode="External" /><Relationship Id="rId105" Type="http://schemas.openxmlformats.org/officeDocument/2006/relationships/hyperlink" Target="https://t.co/BE4jJ09NL5" TargetMode="External" /><Relationship Id="rId106" Type="http://schemas.openxmlformats.org/officeDocument/2006/relationships/hyperlink" Target="http://t.co/NVomIJVB7O" TargetMode="External" /><Relationship Id="rId107" Type="http://schemas.openxmlformats.org/officeDocument/2006/relationships/hyperlink" Target="https://t.co/g9tRrGv75n" TargetMode="External" /><Relationship Id="rId108" Type="http://schemas.openxmlformats.org/officeDocument/2006/relationships/hyperlink" Target="http://t.co/cepSFLkIXz" TargetMode="External" /><Relationship Id="rId109" Type="http://schemas.openxmlformats.org/officeDocument/2006/relationships/hyperlink" Target="https://t.co/twEh4kG0Nd" TargetMode="External" /><Relationship Id="rId110" Type="http://schemas.openxmlformats.org/officeDocument/2006/relationships/hyperlink" Target="http://t.co/UmbenmNNIO" TargetMode="External" /><Relationship Id="rId111" Type="http://schemas.openxmlformats.org/officeDocument/2006/relationships/hyperlink" Target="https://t.co/tR4lLi09ZV" TargetMode="External" /><Relationship Id="rId112" Type="http://schemas.openxmlformats.org/officeDocument/2006/relationships/hyperlink" Target="https://t.co/WTWO95z8JS" TargetMode="External" /><Relationship Id="rId113" Type="http://schemas.openxmlformats.org/officeDocument/2006/relationships/hyperlink" Target="https://t.co/ZiHoSERSPC" TargetMode="External" /><Relationship Id="rId114" Type="http://schemas.openxmlformats.org/officeDocument/2006/relationships/hyperlink" Target="https://t.co/CvEVVXcEXr" TargetMode="External" /><Relationship Id="rId115" Type="http://schemas.openxmlformats.org/officeDocument/2006/relationships/hyperlink" Target="https://t.co/ke0sVebRVu" TargetMode="External" /><Relationship Id="rId116" Type="http://schemas.openxmlformats.org/officeDocument/2006/relationships/hyperlink" Target="https://t.co/i1gTZwzn4M" TargetMode="External" /><Relationship Id="rId117" Type="http://schemas.openxmlformats.org/officeDocument/2006/relationships/hyperlink" Target="http://t.co/UlV1JYzx6q" TargetMode="External" /><Relationship Id="rId118" Type="http://schemas.openxmlformats.org/officeDocument/2006/relationships/hyperlink" Target="https://t.co/vjI21F4Me0" TargetMode="External" /><Relationship Id="rId119" Type="http://schemas.openxmlformats.org/officeDocument/2006/relationships/hyperlink" Target="https://t.co/gxBs33V1mZ" TargetMode="External" /><Relationship Id="rId120" Type="http://schemas.openxmlformats.org/officeDocument/2006/relationships/hyperlink" Target="https://t.co/uTMFfyPAyN" TargetMode="External" /><Relationship Id="rId121" Type="http://schemas.openxmlformats.org/officeDocument/2006/relationships/hyperlink" Target="https://t.co/IN0FOEPcJY" TargetMode="External" /><Relationship Id="rId122" Type="http://schemas.openxmlformats.org/officeDocument/2006/relationships/hyperlink" Target="http://t.co/1Wte3lcL75" TargetMode="External" /><Relationship Id="rId123" Type="http://schemas.openxmlformats.org/officeDocument/2006/relationships/hyperlink" Target="https://t.co/uTMFfyPAyN" TargetMode="External" /><Relationship Id="rId124" Type="http://schemas.openxmlformats.org/officeDocument/2006/relationships/hyperlink" Target="http://t.co/5XbITQmUEN" TargetMode="External" /><Relationship Id="rId125" Type="http://schemas.openxmlformats.org/officeDocument/2006/relationships/hyperlink" Target="https://t.co/jeWqziz2TC" TargetMode="External" /><Relationship Id="rId126" Type="http://schemas.openxmlformats.org/officeDocument/2006/relationships/hyperlink" Target="https://t.co/QFXuoljPRN" TargetMode="External" /><Relationship Id="rId127" Type="http://schemas.openxmlformats.org/officeDocument/2006/relationships/hyperlink" Target="http://t.co/ibKYixbId8" TargetMode="External" /><Relationship Id="rId128" Type="http://schemas.openxmlformats.org/officeDocument/2006/relationships/hyperlink" Target="https://t.co/c9P4NMnCXN" TargetMode="External" /><Relationship Id="rId129" Type="http://schemas.openxmlformats.org/officeDocument/2006/relationships/hyperlink" Target="http://t.co/cr9P444M1l" TargetMode="External" /><Relationship Id="rId130" Type="http://schemas.openxmlformats.org/officeDocument/2006/relationships/hyperlink" Target="https://t.co/iUhvmVuRKJ" TargetMode="External" /><Relationship Id="rId131" Type="http://schemas.openxmlformats.org/officeDocument/2006/relationships/hyperlink" Target="https://t.co/m7YKFuH55K" TargetMode="External" /><Relationship Id="rId132" Type="http://schemas.openxmlformats.org/officeDocument/2006/relationships/hyperlink" Target="http://t.co/VGjA6z1Uxd" TargetMode="External" /><Relationship Id="rId133" Type="http://schemas.openxmlformats.org/officeDocument/2006/relationships/hyperlink" Target="http://t.co/ObAMrainPE" TargetMode="External" /><Relationship Id="rId134" Type="http://schemas.openxmlformats.org/officeDocument/2006/relationships/hyperlink" Target="https://t.co/uTMFfyPAyN" TargetMode="External" /><Relationship Id="rId135" Type="http://schemas.openxmlformats.org/officeDocument/2006/relationships/hyperlink" Target="https://t.co/ulxhaCtw2Y" TargetMode="External" /><Relationship Id="rId136" Type="http://schemas.openxmlformats.org/officeDocument/2006/relationships/hyperlink" Target="https://t.co/4ZcaIcxwkH" TargetMode="External" /><Relationship Id="rId137" Type="http://schemas.openxmlformats.org/officeDocument/2006/relationships/hyperlink" Target="http://t.co/EULhTADGlG" TargetMode="External" /><Relationship Id="rId138" Type="http://schemas.openxmlformats.org/officeDocument/2006/relationships/hyperlink" Target="https://t.co/KmljQ6ANPo" TargetMode="External" /><Relationship Id="rId139" Type="http://schemas.openxmlformats.org/officeDocument/2006/relationships/hyperlink" Target="https://t.co/dETYcHplaA" TargetMode="External" /><Relationship Id="rId140" Type="http://schemas.openxmlformats.org/officeDocument/2006/relationships/hyperlink" Target="https://t.co/uTMFfyPAyN" TargetMode="External" /><Relationship Id="rId141" Type="http://schemas.openxmlformats.org/officeDocument/2006/relationships/hyperlink" Target="https://t.co/uTMFfyPAyN" TargetMode="External" /><Relationship Id="rId142" Type="http://schemas.openxmlformats.org/officeDocument/2006/relationships/hyperlink" Target="https://t.co/uTMFfyPAyN" TargetMode="External" /><Relationship Id="rId143" Type="http://schemas.openxmlformats.org/officeDocument/2006/relationships/hyperlink" Target="https://t.co/uTMFfyPAyN" TargetMode="External" /><Relationship Id="rId144" Type="http://schemas.openxmlformats.org/officeDocument/2006/relationships/hyperlink" Target="https://t.co/uTMFfyPAyN" TargetMode="External" /><Relationship Id="rId145" Type="http://schemas.openxmlformats.org/officeDocument/2006/relationships/hyperlink" Target="https://t.co/FL5UxkHysg" TargetMode="External" /><Relationship Id="rId146" Type="http://schemas.openxmlformats.org/officeDocument/2006/relationships/hyperlink" Target="https://t.co/XBoOO6Eoam" TargetMode="External" /><Relationship Id="rId147" Type="http://schemas.openxmlformats.org/officeDocument/2006/relationships/hyperlink" Target="http://t.co/0jCDr0wo5h" TargetMode="External" /><Relationship Id="rId148" Type="http://schemas.openxmlformats.org/officeDocument/2006/relationships/hyperlink" Target="https://t.co/uTMFfyPAyN" TargetMode="External" /><Relationship Id="rId149" Type="http://schemas.openxmlformats.org/officeDocument/2006/relationships/hyperlink" Target="https://t.co/ehL7LXI5Wc" TargetMode="External" /><Relationship Id="rId150" Type="http://schemas.openxmlformats.org/officeDocument/2006/relationships/hyperlink" Target="https://t.co/VjRjr1xaAJ" TargetMode="External" /><Relationship Id="rId151" Type="http://schemas.openxmlformats.org/officeDocument/2006/relationships/hyperlink" Target="https://t.co/uTMFfyPAyN" TargetMode="External" /><Relationship Id="rId152" Type="http://schemas.openxmlformats.org/officeDocument/2006/relationships/hyperlink" Target="http://t.co/Jw0I2p1eaN" TargetMode="External" /><Relationship Id="rId153" Type="http://schemas.openxmlformats.org/officeDocument/2006/relationships/hyperlink" Target="https://t.co/jQuiA5aW2a" TargetMode="External" /><Relationship Id="rId154" Type="http://schemas.openxmlformats.org/officeDocument/2006/relationships/hyperlink" Target="http://t.co/PbeQZF7Yuy" TargetMode="External" /><Relationship Id="rId155" Type="http://schemas.openxmlformats.org/officeDocument/2006/relationships/hyperlink" Target="https://t.co/PTumN6fXg4" TargetMode="External" /><Relationship Id="rId156" Type="http://schemas.openxmlformats.org/officeDocument/2006/relationships/hyperlink" Target="http://t.co/At0sIYN1wP" TargetMode="External" /><Relationship Id="rId157" Type="http://schemas.openxmlformats.org/officeDocument/2006/relationships/hyperlink" Target="https://t.co/nxTqzOzJ1e" TargetMode="External" /><Relationship Id="rId158" Type="http://schemas.openxmlformats.org/officeDocument/2006/relationships/hyperlink" Target="http://t.co/p5TVSsEC9X" TargetMode="External" /><Relationship Id="rId159" Type="http://schemas.openxmlformats.org/officeDocument/2006/relationships/hyperlink" Target="https://t.co/IsrSSzJHO0" TargetMode="External" /><Relationship Id="rId160" Type="http://schemas.openxmlformats.org/officeDocument/2006/relationships/hyperlink" Target="http://t.co/oqEauSXlWZ" TargetMode="External" /><Relationship Id="rId161" Type="http://schemas.openxmlformats.org/officeDocument/2006/relationships/hyperlink" Target="https://t.co/Lv1dxkRZZc" TargetMode="External" /><Relationship Id="rId162" Type="http://schemas.openxmlformats.org/officeDocument/2006/relationships/hyperlink" Target="https://t.co/Abbe7tU4Pw" TargetMode="External" /><Relationship Id="rId163" Type="http://schemas.openxmlformats.org/officeDocument/2006/relationships/hyperlink" Target="https://t.co/uTMFfyPAyN" TargetMode="External" /><Relationship Id="rId164" Type="http://schemas.openxmlformats.org/officeDocument/2006/relationships/hyperlink" Target="https://t.co/VPBPTPeDZL" TargetMode="External" /><Relationship Id="rId165" Type="http://schemas.openxmlformats.org/officeDocument/2006/relationships/hyperlink" Target="https://t.co/uTMFfyPAyN" TargetMode="External" /><Relationship Id="rId166" Type="http://schemas.openxmlformats.org/officeDocument/2006/relationships/hyperlink" Target="https://t.co/a9PhZKU3cQ" TargetMode="External" /><Relationship Id="rId167" Type="http://schemas.openxmlformats.org/officeDocument/2006/relationships/hyperlink" Target="https://t.co/7qxN3qotxS" TargetMode="External" /><Relationship Id="rId168" Type="http://schemas.openxmlformats.org/officeDocument/2006/relationships/hyperlink" Target="https://t.co/8Kh4aaks4W" TargetMode="External" /><Relationship Id="rId169" Type="http://schemas.openxmlformats.org/officeDocument/2006/relationships/hyperlink" Target="https://t.co/zJvFEIQTbO" TargetMode="External" /><Relationship Id="rId170" Type="http://schemas.openxmlformats.org/officeDocument/2006/relationships/hyperlink" Target="https://t.co/uTMFfyPAyN" TargetMode="External" /><Relationship Id="rId171" Type="http://schemas.openxmlformats.org/officeDocument/2006/relationships/hyperlink" Target="https://t.co/Mf5meOt2ZZ" TargetMode="External" /><Relationship Id="rId172" Type="http://schemas.openxmlformats.org/officeDocument/2006/relationships/hyperlink" Target="http://t.co/8nHJS3p5o1" TargetMode="External" /><Relationship Id="rId173" Type="http://schemas.openxmlformats.org/officeDocument/2006/relationships/hyperlink" Target="https://t.co/bYrPYJtsRi" TargetMode="External" /><Relationship Id="rId174" Type="http://schemas.openxmlformats.org/officeDocument/2006/relationships/hyperlink" Target="https://t.co/WcgTiTuWub" TargetMode="External" /><Relationship Id="rId175" Type="http://schemas.openxmlformats.org/officeDocument/2006/relationships/hyperlink" Target="https://t.co/uTMFfyPAyN" TargetMode="External" /><Relationship Id="rId176" Type="http://schemas.openxmlformats.org/officeDocument/2006/relationships/hyperlink" Target="https://t.co/HVutwv8mVJ" TargetMode="External" /><Relationship Id="rId177" Type="http://schemas.openxmlformats.org/officeDocument/2006/relationships/hyperlink" Target="https://t.co/qIS8xN30l6" TargetMode="External" /><Relationship Id="rId178" Type="http://schemas.openxmlformats.org/officeDocument/2006/relationships/hyperlink" Target="https://t.co/uTMFfyPAyN" TargetMode="External" /><Relationship Id="rId179" Type="http://schemas.openxmlformats.org/officeDocument/2006/relationships/hyperlink" Target="https://t.co/CVB81Houda" TargetMode="External" /><Relationship Id="rId180" Type="http://schemas.openxmlformats.org/officeDocument/2006/relationships/hyperlink" Target="http://t.co/jG7EGHNTqC" TargetMode="External" /><Relationship Id="rId181" Type="http://schemas.openxmlformats.org/officeDocument/2006/relationships/hyperlink" Target="https://pbs.twimg.com/profile_banners/63954860/1433999025" TargetMode="External" /><Relationship Id="rId182" Type="http://schemas.openxmlformats.org/officeDocument/2006/relationships/hyperlink" Target="https://pbs.twimg.com/profile_banners/1215527676/1432476938" TargetMode="External" /><Relationship Id="rId183" Type="http://schemas.openxmlformats.org/officeDocument/2006/relationships/hyperlink" Target="https://pbs.twimg.com/profile_banners/54520966/1554899086" TargetMode="External" /><Relationship Id="rId184" Type="http://schemas.openxmlformats.org/officeDocument/2006/relationships/hyperlink" Target="https://pbs.twimg.com/profile_banners/15777711/1539108845" TargetMode="External" /><Relationship Id="rId185" Type="http://schemas.openxmlformats.org/officeDocument/2006/relationships/hyperlink" Target="https://pbs.twimg.com/profile_banners/114048864/1554989452" TargetMode="External" /><Relationship Id="rId186" Type="http://schemas.openxmlformats.org/officeDocument/2006/relationships/hyperlink" Target="https://pbs.twimg.com/profile_banners/163048267/1554982148" TargetMode="External" /><Relationship Id="rId187" Type="http://schemas.openxmlformats.org/officeDocument/2006/relationships/hyperlink" Target="https://pbs.twimg.com/profile_banners/52351712/1554981028" TargetMode="External" /><Relationship Id="rId188" Type="http://schemas.openxmlformats.org/officeDocument/2006/relationships/hyperlink" Target="https://pbs.twimg.com/profile_banners/150740049/1430906798" TargetMode="External" /><Relationship Id="rId189" Type="http://schemas.openxmlformats.org/officeDocument/2006/relationships/hyperlink" Target="https://pbs.twimg.com/profile_banners/3183448943/1507295348" TargetMode="External" /><Relationship Id="rId190" Type="http://schemas.openxmlformats.org/officeDocument/2006/relationships/hyperlink" Target="https://pbs.twimg.com/profile_banners/3653118738/1469010479" TargetMode="External" /><Relationship Id="rId191" Type="http://schemas.openxmlformats.org/officeDocument/2006/relationships/hyperlink" Target="https://pbs.twimg.com/profile_banners/54521851/1555068915" TargetMode="External" /><Relationship Id="rId192" Type="http://schemas.openxmlformats.org/officeDocument/2006/relationships/hyperlink" Target="https://pbs.twimg.com/profile_banners/555944251/1368735120" TargetMode="External" /><Relationship Id="rId193" Type="http://schemas.openxmlformats.org/officeDocument/2006/relationships/hyperlink" Target="https://pbs.twimg.com/profile_banners/1208955932/1491839077" TargetMode="External" /><Relationship Id="rId194" Type="http://schemas.openxmlformats.org/officeDocument/2006/relationships/hyperlink" Target="https://pbs.twimg.com/profile_banners/2941165015/1553093622" TargetMode="External" /><Relationship Id="rId195" Type="http://schemas.openxmlformats.org/officeDocument/2006/relationships/hyperlink" Target="https://pbs.twimg.com/profile_banners/113122430/1430896711" TargetMode="External" /><Relationship Id="rId196" Type="http://schemas.openxmlformats.org/officeDocument/2006/relationships/hyperlink" Target="https://pbs.twimg.com/profile_banners/35496239/1543512069" TargetMode="External" /><Relationship Id="rId197" Type="http://schemas.openxmlformats.org/officeDocument/2006/relationships/hyperlink" Target="https://pbs.twimg.com/profile_banners/1004822515/1462522939" TargetMode="External" /><Relationship Id="rId198" Type="http://schemas.openxmlformats.org/officeDocument/2006/relationships/hyperlink" Target="https://pbs.twimg.com/profile_banners/22472538/1460541951" TargetMode="External" /><Relationship Id="rId199" Type="http://schemas.openxmlformats.org/officeDocument/2006/relationships/hyperlink" Target="https://pbs.twimg.com/profile_banners/22474472/1460543444" TargetMode="External" /><Relationship Id="rId200" Type="http://schemas.openxmlformats.org/officeDocument/2006/relationships/hyperlink" Target="https://pbs.twimg.com/profile_banners/62616679/1430896467" TargetMode="External" /><Relationship Id="rId201" Type="http://schemas.openxmlformats.org/officeDocument/2006/relationships/hyperlink" Target="https://pbs.twimg.com/profile_banners/299374494/1492562322" TargetMode="External" /><Relationship Id="rId202" Type="http://schemas.openxmlformats.org/officeDocument/2006/relationships/hyperlink" Target="https://pbs.twimg.com/profile_banners/256460127/1546871069" TargetMode="External" /><Relationship Id="rId203" Type="http://schemas.openxmlformats.org/officeDocument/2006/relationships/hyperlink" Target="https://pbs.twimg.com/profile_banners/97223190/1551968239" TargetMode="External" /><Relationship Id="rId204" Type="http://schemas.openxmlformats.org/officeDocument/2006/relationships/hyperlink" Target="https://pbs.twimg.com/profile_banners/710817344/1384918620" TargetMode="External" /><Relationship Id="rId205" Type="http://schemas.openxmlformats.org/officeDocument/2006/relationships/hyperlink" Target="https://pbs.twimg.com/profile_banners/143787928/1430908874" TargetMode="External" /><Relationship Id="rId206" Type="http://schemas.openxmlformats.org/officeDocument/2006/relationships/hyperlink" Target="https://pbs.twimg.com/profile_banners/179901381/1433997726" TargetMode="External" /><Relationship Id="rId207" Type="http://schemas.openxmlformats.org/officeDocument/2006/relationships/hyperlink" Target="https://pbs.twimg.com/profile_banners/989392552544686080/1524727786" TargetMode="External" /><Relationship Id="rId208" Type="http://schemas.openxmlformats.org/officeDocument/2006/relationships/hyperlink" Target="https://pbs.twimg.com/profile_banners/1286343007/1555710274" TargetMode="External" /><Relationship Id="rId209" Type="http://schemas.openxmlformats.org/officeDocument/2006/relationships/hyperlink" Target="https://pbs.twimg.com/profile_banners/58764266/1429678652" TargetMode="External" /><Relationship Id="rId210" Type="http://schemas.openxmlformats.org/officeDocument/2006/relationships/hyperlink" Target="https://pbs.twimg.com/profile_banners/13657922/1555613645" TargetMode="External" /><Relationship Id="rId211" Type="http://schemas.openxmlformats.org/officeDocument/2006/relationships/hyperlink" Target="https://pbs.twimg.com/profile_banners/1702855195/1525019462" TargetMode="External" /><Relationship Id="rId212" Type="http://schemas.openxmlformats.org/officeDocument/2006/relationships/hyperlink" Target="https://pbs.twimg.com/profile_banners/86111947/1552785926" TargetMode="External" /><Relationship Id="rId213" Type="http://schemas.openxmlformats.org/officeDocument/2006/relationships/hyperlink" Target="https://pbs.twimg.com/profile_banners/10322422/1459031899" TargetMode="External" /><Relationship Id="rId214" Type="http://schemas.openxmlformats.org/officeDocument/2006/relationships/hyperlink" Target="https://pbs.twimg.com/profile_banners/85358576/1552274601" TargetMode="External" /><Relationship Id="rId215" Type="http://schemas.openxmlformats.org/officeDocument/2006/relationships/hyperlink" Target="https://pbs.twimg.com/profile_banners/21877818/1554764974" TargetMode="External" /><Relationship Id="rId216" Type="http://schemas.openxmlformats.org/officeDocument/2006/relationships/hyperlink" Target="https://pbs.twimg.com/profile_banners/793498181074096129/1535481754" TargetMode="External" /><Relationship Id="rId217" Type="http://schemas.openxmlformats.org/officeDocument/2006/relationships/hyperlink" Target="https://pbs.twimg.com/profile_banners/1316384605/1556106782" TargetMode="External" /><Relationship Id="rId218" Type="http://schemas.openxmlformats.org/officeDocument/2006/relationships/hyperlink" Target="https://pbs.twimg.com/profile_banners/153002165/1370468453" TargetMode="External" /><Relationship Id="rId219" Type="http://schemas.openxmlformats.org/officeDocument/2006/relationships/hyperlink" Target="https://pbs.twimg.com/profile_banners/60687884/1530883335" TargetMode="External" /><Relationship Id="rId220" Type="http://schemas.openxmlformats.org/officeDocument/2006/relationships/hyperlink" Target="https://pbs.twimg.com/profile_banners/3897919095/1555004514" TargetMode="External" /><Relationship Id="rId221" Type="http://schemas.openxmlformats.org/officeDocument/2006/relationships/hyperlink" Target="https://pbs.twimg.com/profile_banners/22479791/1460579239" TargetMode="External" /><Relationship Id="rId222" Type="http://schemas.openxmlformats.org/officeDocument/2006/relationships/hyperlink" Target="https://pbs.twimg.com/profile_banners/1252380788/1498563918" TargetMode="External" /><Relationship Id="rId223" Type="http://schemas.openxmlformats.org/officeDocument/2006/relationships/hyperlink" Target="https://pbs.twimg.com/profile_banners/19541391/1517321937" TargetMode="External" /><Relationship Id="rId224" Type="http://schemas.openxmlformats.org/officeDocument/2006/relationships/hyperlink" Target="https://pbs.twimg.com/profile_banners/351673782/1543687223" TargetMode="External" /><Relationship Id="rId225" Type="http://schemas.openxmlformats.org/officeDocument/2006/relationships/hyperlink" Target="https://pbs.twimg.com/profile_banners/88933740/1515773208" TargetMode="External" /><Relationship Id="rId226" Type="http://schemas.openxmlformats.org/officeDocument/2006/relationships/hyperlink" Target="https://pbs.twimg.com/profile_banners/373910570/1546509597" TargetMode="External" /><Relationship Id="rId227" Type="http://schemas.openxmlformats.org/officeDocument/2006/relationships/hyperlink" Target="https://pbs.twimg.com/profile_banners/704929492633047041/1498903477" TargetMode="External" /><Relationship Id="rId228" Type="http://schemas.openxmlformats.org/officeDocument/2006/relationships/hyperlink" Target="https://pbs.twimg.com/profile_banners/794125504357900289/1482128294" TargetMode="External" /><Relationship Id="rId229" Type="http://schemas.openxmlformats.org/officeDocument/2006/relationships/hyperlink" Target="https://pbs.twimg.com/profile_banners/1969337858/1551346445" TargetMode="External" /><Relationship Id="rId230" Type="http://schemas.openxmlformats.org/officeDocument/2006/relationships/hyperlink" Target="https://pbs.twimg.com/profile_banners/2815754953/1536786289" TargetMode="External" /><Relationship Id="rId231" Type="http://schemas.openxmlformats.org/officeDocument/2006/relationships/hyperlink" Target="https://pbs.twimg.com/profile_banners/2439561698/1552995971" TargetMode="External" /><Relationship Id="rId232" Type="http://schemas.openxmlformats.org/officeDocument/2006/relationships/hyperlink" Target="https://pbs.twimg.com/profile_banners/109387357/1522829583" TargetMode="External" /><Relationship Id="rId233" Type="http://schemas.openxmlformats.org/officeDocument/2006/relationships/hyperlink" Target="https://pbs.twimg.com/profile_banners/726404131074772993/1555356709" TargetMode="External" /><Relationship Id="rId234" Type="http://schemas.openxmlformats.org/officeDocument/2006/relationships/hyperlink" Target="https://pbs.twimg.com/profile_banners/959008187696517120/1553014261" TargetMode="External" /><Relationship Id="rId235" Type="http://schemas.openxmlformats.org/officeDocument/2006/relationships/hyperlink" Target="https://pbs.twimg.com/profile_banners/1383823254/1411676043" TargetMode="External" /><Relationship Id="rId236" Type="http://schemas.openxmlformats.org/officeDocument/2006/relationships/hyperlink" Target="https://pbs.twimg.com/profile_banners/998901770234494976/1553771459" TargetMode="External" /><Relationship Id="rId237" Type="http://schemas.openxmlformats.org/officeDocument/2006/relationships/hyperlink" Target="https://pbs.twimg.com/profile_banners/932480984/1554921231" TargetMode="External" /><Relationship Id="rId238" Type="http://schemas.openxmlformats.org/officeDocument/2006/relationships/hyperlink" Target="https://pbs.twimg.com/profile_banners/2834071977/1413469562" TargetMode="External" /><Relationship Id="rId239" Type="http://schemas.openxmlformats.org/officeDocument/2006/relationships/hyperlink" Target="https://pbs.twimg.com/profile_banners/124486498/1540466781" TargetMode="External" /><Relationship Id="rId240" Type="http://schemas.openxmlformats.org/officeDocument/2006/relationships/hyperlink" Target="https://pbs.twimg.com/profile_banners/1908769772/1382298190" TargetMode="External" /><Relationship Id="rId241" Type="http://schemas.openxmlformats.org/officeDocument/2006/relationships/hyperlink" Target="https://pbs.twimg.com/profile_banners/26200741/1534209238" TargetMode="External" /><Relationship Id="rId242" Type="http://schemas.openxmlformats.org/officeDocument/2006/relationships/hyperlink" Target="https://pbs.twimg.com/profile_banners/1015029906/1548882896" TargetMode="External" /><Relationship Id="rId243" Type="http://schemas.openxmlformats.org/officeDocument/2006/relationships/hyperlink" Target="https://pbs.twimg.com/profile_banners/31030039/1452619278" TargetMode="External" /><Relationship Id="rId244" Type="http://schemas.openxmlformats.org/officeDocument/2006/relationships/hyperlink" Target="https://pbs.twimg.com/profile_banners/2399952966/1555692932" TargetMode="External" /><Relationship Id="rId245" Type="http://schemas.openxmlformats.org/officeDocument/2006/relationships/hyperlink" Target="https://pbs.twimg.com/profile_banners/822215673812119553/1553098760" TargetMode="External" /><Relationship Id="rId246" Type="http://schemas.openxmlformats.org/officeDocument/2006/relationships/hyperlink" Target="https://pbs.twimg.com/profile_banners/2811802208/1415312088" TargetMode="External" /><Relationship Id="rId247" Type="http://schemas.openxmlformats.org/officeDocument/2006/relationships/hyperlink" Target="https://pbs.twimg.com/profile_banners/1105034666/1500544985" TargetMode="External" /><Relationship Id="rId248" Type="http://schemas.openxmlformats.org/officeDocument/2006/relationships/hyperlink" Target="https://pbs.twimg.com/profile_banners/302962484/1492630346" TargetMode="External" /><Relationship Id="rId249" Type="http://schemas.openxmlformats.org/officeDocument/2006/relationships/hyperlink" Target="https://pbs.twimg.com/profile_banners/1941606536/1554321721" TargetMode="External" /><Relationship Id="rId250" Type="http://schemas.openxmlformats.org/officeDocument/2006/relationships/hyperlink" Target="https://pbs.twimg.com/profile_banners/3732233428/1527151552" TargetMode="External" /><Relationship Id="rId251" Type="http://schemas.openxmlformats.org/officeDocument/2006/relationships/hyperlink" Target="https://pbs.twimg.com/profile_banners/59134764/1430991340" TargetMode="External" /><Relationship Id="rId252" Type="http://schemas.openxmlformats.org/officeDocument/2006/relationships/hyperlink" Target="https://pbs.twimg.com/profile_banners/925338357600784385/1511953572" TargetMode="External" /><Relationship Id="rId253" Type="http://schemas.openxmlformats.org/officeDocument/2006/relationships/hyperlink" Target="https://pbs.twimg.com/profile_banners/2192794981/1546509266" TargetMode="External" /><Relationship Id="rId254" Type="http://schemas.openxmlformats.org/officeDocument/2006/relationships/hyperlink" Target="https://pbs.twimg.com/profile_banners/1454570652/1467631039" TargetMode="External" /><Relationship Id="rId255" Type="http://schemas.openxmlformats.org/officeDocument/2006/relationships/hyperlink" Target="https://pbs.twimg.com/profile_banners/2306625745/1551444807" TargetMode="External" /><Relationship Id="rId256" Type="http://schemas.openxmlformats.org/officeDocument/2006/relationships/hyperlink" Target="https://pbs.twimg.com/profile_banners/816725827513712640/1514883985" TargetMode="External" /><Relationship Id="rId257" Type="http://schemas.openxmlformats.org/officeDocument/2006/relationships/hyperlink" Target="https://pbs.twimg.com/profile_banners/1552651206/1530887518" TargetMode="External" /><Relationship Id="rId258" Type="http://schemas.openxmlformats.org/officeDocument/2006/relationships/hyperlink" Target="https://pbs.twimg.com/profile_banners/2471395028/1518634285" TargetMode="External" /><Relationship Id="rId259" Type="http://schemas.openxmlformats.org/officeDocument/2006/relationships/hyperlink" Target="https://pbs.twimg.com/profile_banners/21997785/1460465045" TargetMode="External" /><Relationship Id="rId260" Type="http://schemas.openxmlformats.org/officeDocument/2006/relationships/hyperlink" Target="https://pbs.twimg.com/profile_banners/107119193/1432451629" TargetMode="External" /><Relationship Id="rId261" Type="http://schemas.openxmlformats.org/officeDocument/2006/relationships/hyperlink" Target="https://pbs.twimg.com/profile_banners/950304303843078144/1515411271" TargetMode="External" /><Relationship Id="rId262" Type="http://schemas.openxmlformats.org/officeDocument/2006/relationships/hyperlink" Target="https://pbs.twimg.com/profile_banners/1325861534/1534783916" TargetMode="External" /><Relationship Id="rId263" Type="http://schemas.openxmlformats.org/officeDocument/2006/relationships/hyperlink" Target="https://pbs.twimg.com/profile_banners/363660138/1433826215" TargetMode="External" /><Relationship Id="rId264" Type="http://schemas.openxmlformats.org/officeDocument/2006/relationships/hyperlink" Target="https://pbs.twimg.com/profile_banners/943331305/1542232716" TargetMode="External" /><Relationship Id="rId265" Type="http://schemas.openxmlformats.org/officeDocument/2006/relationships/hyperlink" Target="https://pbs.twimg.com/profile_banners/889043143/1556003816" TargetMode="External" /><Relationship Id="rId266" Type="http://schemas.openxmlformats.org/officeDocument/2006/relationships/hyperlink" Target="https://pbs.twimg.com/profile_banners/468336766/1547387363" TargetMode="External" /><Relationship Id="rId267" Type="http://schemas.openxmlformats.org/officeDocument/2006/relationships/hyperlink" Target="https://pbs.twimg.com/profile_banners/54557643/1546258390" TargetMode="External" /><Relationship Id="rId268" Type="http://schemas.openxmlformats.org/officeDocument/2006/relationships/hyperlink" Target="https://pbs.twimg.com/profile_banners/434861815/1489574711" TargetMode="External" /><Relationship Id="rId269" Type="http://schemas.openxmlformats.org/officeDocument/2006/relationships/hyperlink" Target="https://pbs.twimg.com/profile_banners/832986766223216641/1492781279" TargetMode="External" /><Relationship Id="rId270" Type="http://schemas.openxmlformats.org/officeDocument/2006/relationships/hyperlink" Target="https://pbs.twimg.com/profile_banners/1002890604198678528/1546807581" TargetMode="External" /><Relationship Id="rId271" Type="http://schemas.openxmlformats.org/officeDocument/2006/relationships/hyperlink" Target="https://pbs.twimg.com/profile_banners/587319226/1532514239" TargetMode="External" /><Relationship Id="rId272" Type="http://schemas.openxmlformats.org/officeDocument/2006/relationships/hyperlink" Target="https://pbs.twimg.com/profile_banners/1092864503967027203/1549394859" TargetMode="External" /><Relationship Id="rId273" Type="http://schemas.openxmlformats.org/officeDocument/2006/relationships/hyperlink" Target="https://pbs.twimg.com/profile_banners/102403466/1472599746" TargetMode="External" /><Relationship Id="rId274" Type="http://schemas.openxmlformats.org/officeDocument/2006/relationships/hyperlink" Target="https://pbs.twimg.com/profile_banners/1267509618/1411463224" TargetMode="External" /><Relationship Id="rId275" Type="http://schemas.openxmlformats.org/officeDocument/2006/relationships/hyperlink" Target="https://pbs.twimg.com/profile_banners/65747833/1541701470" TargetMode="External" /><Relationship Id="rId276" Type="http://schemas.openxmlformats.org/officeDocument/2006/relationships/hyperlink" Target="https://pbs.twimg.com/profile_banners/224152691/1553622848" TargetMode="External" /><Relationship Id="rId277" Type="http://schemas.openxmlformats.org/officeDocument/2006/relationships/hyperlink" Target="https://pbs.twimg.com/profile_banners/181896586/1433827020" TargetMode="External" /><Relationship Id="rId278" Type="http://schemas.openxmlformats.org/officeDocument/2006/relationships/hyperlink" Target="https://pbs.twimg.com/profile_banners/921491251232374784/1508536271" TargetMode="External" /><Relationship Id="rId279" Type="http://schemas.openxmlformats.org/officeDocument/2006/relationships/hyperlink" Target="https://pbs.twimg.com/profile_banners/18028262/1410544338" TargetMode="External" /><Relationship Id="rId280" Type="http://schemas.openxmlformats.org/officeDocument/2006/relationships/hyperlink" Target="https://pbs.twimg.com/profile_banners/382054559/1476960835" TargetMode="External" /><Relationship Id="rId281" Type="http://schemas.openxmlformats.org/officeDocument/2006/relationships/hyperlink" Target="https://pbs.twimg.com/profile_banners/1728718135/1549389061" TargetMode="External" /><Relationship Id="rId282" Type="http://schemas.openxmlformats.org/officeDocument/2006/relationships/hyperlink" Target="https://pbs.twimg.com/profile_banners/132120057/1431764144" TargetMode="External" /><Relationship Id="rId283" Type="http://schemas.openxmlformats.org/officeDocument/2006/relationships/hyperlink" Target="https://pbs.twimg.com/profile_banners/260145317/1535111482" TargetMode="External" /><Relationship Id="rId284" Type="http://schemas.openxmlformats.org/officeDocument/2006/relationships/hyperlink" Target="https://pbs.twimg.com/profile_banners/233973953/1554145893" TargetMode="External" /><Relationship Id="rId285" Type="http://schemas.openxmlformats.org/officeDocument/2006/relationships/hyperlink" Target="https://pbs.twimg.com/profile_banners/22614086/1498517720" TargetMode="External" /><Relationship Id="rId286" Type="http://schemas.openxmlformats.org/officeDocument/2006/relationships/hyperlink" Target="https://pbs.twimg.com/profile_banners/28313141/1549897062" TargetMode="External" /><Relationship Id="rId287" Type="http://schemas.openxmlformats.org/officeDocument/2006/relationships/hyperlink" Target="https://pbs.twimg.com/profile_banners/786631285422850048/1533717492" TargetMode="External" /><Relationship Id="rId288" Type="http://schemas.openxmlformats.org/officeDocument/2006/relationships/hyperlink" Target="https://pbs.twimg.com/profile_banners/1605765433/1483790049" TargetMode="External" /><Relationship Id="rId289" Type="http://schemas.openxmlformats.org/officeDocument/2006/relationships/hyperlink" Target="https://pbs.twimg.com/profile_banners/3419865514/1487253937" TargetMode="External" /><Relationship Id="rId290" Type="http://schemas.openxmlformats.org/officeDocument/2006/relationships/hyperlink" Target="https://pbs.twimg.com/profile_banners/347921008/1486670137" TargetMode="External" /><Relationship Id="rId291" Type="http://schemas.openxmlformats.org/officeDocument/2006/relationships/hyperlink" Target="https://pbs.twimg.com/profile_banners/890520108/1499944610" TargetMode="External" /><Relationship Id="rId292" Type="http://schemas.openxmlformats.org/officeDocument/2006/relationships/hyperlink" Target="https://pbs.twimg.com/profile_banners/24700591/1526044456" TargetMode="External" /><Relationship Id="rId293" Type="http://schemas.openxmlformats.org/officeDocument/2006/relationships/hyperlink" Target="https://pbs.twimg.com/profile_banners/305369289/1492632304" TargetMode="External" /><Relationship Id="rId294" Type="http://schemas.openxmlformats.org/officeDocument/2006/relationships/hyperlink" Target="https://pbs.twimg.com/profile_banners/219671923/1554111501" TargetMode="External" /><Relationship Id="rId295" Type="http://schemas.openxmlformats.org/officeDocument/2006/relationships/hyperlink" Target="https://pbs.twimg.com/profile_banners/2152991106/1546510940" TargetMode="External" /><Relationship Id="rId296" Type="http://schemas.openxmlformats.org/officeDocument/2006/relationships/hyperlink" Target="https://pbs.twimg.com/profile_banners/477474236/1510323201" TargetMode="External" /><Relationship Id="rId297" Type="http://schemas.openxmlformats.org/officeDocument/2006/relationships/hyperlink" Target="https://pbs.twimg.com/profile_banners/499696436/1398219547" TargetMode="External" /><Relationship Id="rId298" Type="http://schemas.openxmlformats.org/officeDocument/2006/relationships/hyperlink" Target="https://pbs.twimg.com/profile_banners/2370508874/1551646395" TargetMode="External" /><Relationship Id="rId299" Type="http://schemas.openxmlformats.org/officeDocument/2006/relationships/hyperlink" Target="https://pbs.twimg.com/profile_banners/34700777/1503426600" TargetMode="External" /><Relationship Id="rId300" Type="http://schemas.openxmlformats.org/officeDocument/2006/relationships/hyperlink" Target="https://pbs.twimg.com/profile_banners/568790614/1480873790" TargetMode="External" /><Relationship Id="rId301" Type="http://schemas.openxmlformats.org/officeDocument/2006/relationships/hyperlink" Target="https://pbs.twimg.com/profile_banners/1907058972/1533403187" TargetMode="External" /><Relationship Id="rId302" Type="http://schemas.openxmlformats.org/officeDocument/2006/relationships/hyperlink" Target="https://pbs.twimg.com/profile_banners/714136164/1463994500" TargetMode="External" /><Relationship Id="rId303" Type="http://schemas.openxmlformats.org/officeDocument/2006/relationships/hyperlink" Target="https://pbs.twimg.com/profile_banners/997421802/1470127799" TargetMode="External" /><Relationship Id="rId304" Type="http://schemas.openxmlformats.org/officeDocument/2006/relationships/hyperlink" Target="https://pbs.twimg.com/profile_banners/751677185484660736/1468049746" TargetMode="External" /><Relationship Id="rId305" Type="http://schemas.openxmlformats.org/officeDocument/2006/relationships/hyperlink" Target="https://pbs.twimg.com/profile_banners/66781485/1401303361" TargetMode="External" /><Relationship Id="rId306" Type="http://schemas.openxmlformats.org/officeDocument/2006/relationships/hyperlink" Target="https://pbs.twimg.com/profile_banners/2524077089/1399217335" TargetMode="External" /><Relationship Id="rId307" Type="http://schemas.openxmlformats.org/officeDocument/2006/relationships/hyperlink" Target="https://pbs.twimg.com/profile_banners/847848058473914368/1530045011" TargetMode="External" /><Relationship Id="rId308" Type="http://schemas.openxmlformats.org/officeDocument/2006/relationships/hyperlink" Target="https://pbs.twimg.com/profile_banners/875665884131602432/1536559875" TargetMode="External" /><Relationship Id="rId309" Type="http://schemas.openxmlformats.org/officeDocument/2006/relationships/hyperlink" Target="https://pbs.twimg.com/profile_banners/70092708/1431688316" TargetMode="External" /><Relationship Id="rId310" Type="http://schemas.openxmlformats.org/officeDocument/2006/relationships/hyperlink" Target="https://pbs.twimg.com/profile_banners/846726003116462082/1490711177" TargetMode="External" /><Relationship Id="rId311" Type="http://schemas.openxmlformats.org/officeDocument/2006/relationships/hyperlink" Target="https://pbs.twimg.com/profile_banners/258558126/1489813221" TargetMode="External" /><Relationship Id="rId312" Type="http://schemas.openxmlformats.org/officeDocument/2006/relationships/hyperlink" Target="https://pbs.twimg.com/profile_banners/62487593/1431925744" TargetMode="External" /><Relationship Id="rId313" Type="http://schemas.openxmlformats.org/officeDocument/2006/relationships/hyperlink" Target="https://pbs.twimg.com/profile_banners/1834107247/1383351260" TargetMode="External" /><Relationship Id="rId314" Type="http://schemas.openxmlformats.org/officeDocument/2006/relationships/hyperlink" Target="https://pbs.twimg.com/profile_banners/402657687/1364898110" TargetMode="External" /><Relationship Id="rId315" Type="http://schemas.openxmlformats.org/officeDocument/2006/relationships/hyperlink" Target="https://pbs.twimg.com/profile_banners/3439289655/1539077994" TargetMode="External" /><Relationship Id="rId316" Type="http://schemas.openxmlformats.org/officeDocument/2006/relationships/hyperlink" Target="https://pbs.twimg.com/profile_banners/796055408397926401/1534105993" TargetMode="External" /><Relationship Id="rId317" Type="http://schemas.openxmlformats.org/officeDocument/2006/relationships/hyperlink" Target="https://pbs.twimg.com/profile_banners/3075063209/1425669492" TargetMode="External" /><Relationship Id="rId318" Type="http://schemas.openxmlformats.org/officeDocument/2006/relationships/hyperlink" Target="https://pbs.twimg.com/profile_banners/892778496677883904/1521640202" TargetMode="External" /><Relationship Id="rId319" Type="http://schemas.openxmlformats.org/officeDocument/2006/relationships/hyperlink" Target="https://pbs.twimg.com/profile_banners/2272742279/1505055599" TargetMode="External" /><Relationship Id="rId320" Type="http://schemas.openxmlformats.org/officeDocument/2006/relationships/hyperlink" Target="https://pbs.twimg.com/profile_banners/3034864905/1531862893" TargetMode="External" /><Relationship Id="rId321" Type="http://schemas.openxmlformats.org/officeDocument/2006/relationships/hyperlink" Target="https://pbs.twimg.com/profile_banners/33792634/1536683711" TargetMode="External" /><Relationship Id="rId322" Type="http://schemas.openxmlformats.org/officeDocument/2006/relationships/hyperlink" Target="https://pbs.twimg.com/profile_banners/850310627319001088/1556007537" TargetMode="External" /><Relationship Id="rId323" Type="http://schemas.openxmlformats.org/officeDocument/2006/relationships/hyperlink" Target="https://pbs.twimg.com/profile_banners/233888753/1547460660" TargetMode="External" /><Relationship Id="rId324" Type="http://schemas.openxmlformats.org/officeDocument/2006/relationships/hyperlink" Target="https://pbs.twimg.com/profile_banners/2873726169/1550832691" TargetMode="External" /><Relationship Id="rId325" Type="http://schemas.openxmlformats.org/officeDocument/2006/relationships/hyperlink" Target="https://pbs.twimg.com/profile_banners/402657391/1434287504" TargetMode="External" /><Relationship Id="rId326" Type="http://schemas.openxmlformats.org/officeDocument/2006/relationships/hyperlink" Target="https://pbs.twimg.com/profile_banners/907234480120897537/1533150414" TargetMode="External" /><Relationship Id="rId327" Type="http://schemas.openxmlformats.org/officeDocument/2006/relationships/hyperlink" Target="https://pbs.twimg.com/profile_banners/371221323/1433826375" TargetMode="External" /><Relationship Id="rId328" Type="http://schemas.openxmlformats.org/officeDocument/2006/relationships/hyperlink" Target="https://pbs.twimg.com/profile_banners/862170213726466052/1494393183" TargetMode="External" /><Relationship Id="rId329" Type="http://schemas.openxmlformats.org/officeDocument/2006/relationships/hyperlink" Target="https://pbs.twimg.com/profile_banners/568545804/1550584046" TargetMode="External" /><Relationship Id="rId330" Type="http://schemas.openxmlformats.org/officeDocument/2006/relationships/hyperlink" Target="https://pbs.twimg.com/profile_banners/1113845094787035136/1554397351" TargetMode="External" /><Relationship Id="rId331" Type="http://schemas.openxmlformats.org/officeDocument/2006/relationships/hyperlink" Target="https://pbs.twimg.com/profile_banners/16825716/1398799683" TargetMode="External" /><Relationship Id="rId332" Type="http://schemas.openxmlformats.org/officeDocument/2006/relationships/hyperlink" Target="https://pbs.twimg.com/profile_banners/310319053/1496950089" TargetMode="External" /><Relationship Id="rId333" Type="http://schemas.openxmlformats.org/officeDocument/2006/relationships/hyperlink" Target="https://pbs.twimg.com/profile_banners/359515879/1456784008" TargetMode="External" /><Relationship Id="rId334" Type="http://schemas.openxmlformats.org/officeDocument/2006/relationships/hyperlink" Target="https://pbs.twimg.com/profile_banners/103336445/1429594184" TargetMode="External" /><Relationship Id="rId335" Type="http://schemas.openxmlformats.org/officeDocument/2006/relationships/hyperlink" Target="https://pbs.twimg.com/profile_banners/108079722/1434978485" TargetMode="External" /><Relationship Id="rId336" Type="http://schemas.openxmlformats.org/officeDocument/2006/relationships/hyperlink" Target="https://pbs.twimg.com/profile_banners/70634139/1431764808" TargetMode="External" /><Relationship Id="rId337" Type="http://schemas.openxmlformats.org/officeDocument/2006/relationships/hyperlink" Target="https://pbs.twimg.com/profile_banners/291814758/1432301627" TargetMode="External" /><Relationship Id="rId338" Type="http://schemas.openxmlformats.org/officeDocument/2006/relationships/hyperlink" Target="https://pbs.twimg.com/profile_banners/108890978/1429595410" TargetMode="External" /><Relationship Id="rId339" Type="http://schemas.openxmlformats.org/officeDocument/2006/relationships/hyperlink" Target="https://pbs.twimg.com/profile_banners/2189011914/1384206642" TargetMode="External" /><Relationship Id="rId340" Type="http://schemas.openxmlformats.org/officeDocument/2006/relationships/hyperlink" Target="https://pbs.twimg.com/profile_banners/2507378190/1496853476" TargetMode="External" /><Relationship Id="rId341" Type="http://schemas.openxmlformats.org/officeDocument/2006/relationships/hyperlink" Target="https://pbs.twimg.com/profile_banners/41794393/1447330051" TargetMode="External" /><Relationship Id="rId342" Type="http://schemas.openxmlformats.org/officeDocument/2006/relationships/hyperlink" Target="https://pbs.twimg.com/profile_banners/111851831/1429764557" TargetMode="External" /><Relationship Id="rId343" Type="http://schemas.openxmlformats.org/officeDocument/2006/relationships/hyperlink" Target="https://pbs.twimg.com/profile_banners/880352227/1505416810" TargetMode="External" /><Relationship Id="rId344" Type="http://schemas.openxmlformats.org/officeDocument/2006/relationships/hyperlink" Target="https://pbs.twimg.com/profile_banners/385021658/1543413907" TargetMode="External" /><Relationship Id="rId345" Type="http://schemas.openxmlformats.org/officeDocument/2006/relationships/hyperlink" Target="https://pbs.twimg.com/profile_banners/1057318050704379904/1540925047" TargetMode="External" /><Relationship Id="rId346" Type="http://schemas.openxmlformats.org/officeDocument/2006/relationships/hyperlink" Target="https://pbs.twimg.com/profile_banners/119682385/1434978303" TargetMode="External" /><Relationship Id="rId347" Type="http://schemas.openxmlformats.org/officeDocument/2006/relationships/hyperlink" Target="https://pbs.twimg.com/profile_banners/756500710074769408/1491824407" TargetMode="External" /><Relationship Id="rId348" Type="http://schemas.openxmlformats.org/officeDocument/2006/relationships/hyperlink" Target="https://pbs.twimg.com/profile_banners/2272783364/1393769380" TargetMode="External" /><Relationship Id="rId349" Type="http://schemas.openxmlformats.org/officeDocument/2006/relationships/hyperlink" Target="https://pbs.twimg.com/profile_banners/216507284/1519003098" TargetMode="External" /><Relationship Id="rId350" Type="http://schemas.openxmlformats.org/officeDocument/2006/relationships/hyperlink" Target="https://pbs.twimg.com/profile_banners/758688364442812417/1549270447" TargetMode="External" /><Relationship Id="rId351" Type="http://schemas.openxmlformats.org/officeDocument/2006/relationships/hyperlink" Target="https://pbs.twimg.com/profile_banners/773461724/1532427050" TargetMode="External" /><Relationship Id="rId352" Type="http://schemas.openxmlformats.org/officeDocument/2006/relationships/hyperlink" Target="https://pbs.twimg.com/profile_banners/1481800806/1556009352" TargetMode="External" /><Relationship Id="rId353" Type="http://schemas.openxmlformats.org/officeDocument/2006/relationships/hyperlink" Target="https://pbs.twimg.com/profile_banners/161270139/1556009185" TargetMode="External" /><Relationship Id="rId354" Type="http://schemas.openxmlformats.org/officeDocument/2006/relationships/hyperlink" Target="https://pbs.twimg.com/profile_banners/1077012583318728705/1545616375" TargetMode="External" /><Relationship Id="rId355" Type="http://schemas.openxmlformats.org/officeDocument/2006/relationships/hyperlink" Target="https://pbs.twimg.com/profile_banners/253484382/1470645108" TargetMode="External" /><Relationship Id="rId356" Type="http://schemas.openxmlformats.org/officeDocument/2006/relationships/hyperlink" Target="https://pbs.twimg.com/profile_banners/1080821614319751168/1553080603" TargetMode="External" /><Relationship Id="rId357" Type="http://schemas.openxmlformats.org/officeDocument/2006/relationships/hyperlink" Target="https://pbs.twimg.com/profile_banners/72836854/1540877060" TargetMode="External" /><Relationship Id="rId358" Type="http://schemas.openxmlformats.org/officeDocument/2006/relationships/hyperlink" Target="https://pbs.twimg.com/profile_banners/931827672/1552664411" TargetMode="External" /><Relationship Id="rId359" Type="http://schemas.openxmlformats.org/officeDocument/2006/relationships/hyperlink" Target="https://pbs.twimg.com/profile_banners/64678928/1433825939" TargetMode="External" /><Relationship Id="rId360" Type="http://schemas.openxmlformats.org/officeDocument/2006/relationships/hyperlink" Target="https://pbs.twimg.com/profile_banners/218442764/1505124598" TargetMode="External" /><Relationship Id="rId361" Type="http://schemas.openxmlformats.org/officeDocument/2006/relationships/hyperlink" Target="https://pbs.twimg.com/profile_banners/70919171/1433910927" TargetMode="External" /><Relationship Id="rId362" Type="http://schemas.openxmlformats.org/officeDocument/2006/relationships/hyperlink" Target="https://pbs.twimg.com/profile_banners/2583866808/1544804807" TargetMode="External" /><Relationship Id="rId363" Type="http://schemas.openxmlformats.org/officeDocument/2006/relationships/hyperlink" Target="https://pbs.twimg.com/profile_banners/1019932615439155200/1532006433" TargetMode="External" /><Relationship Id="rId364" Type="http://schemas.openxmlformats.org/officeDocument/2006/relationships/hyperlink" Target="https://pbs.twimg.com/profile_banners/974291104966283265/1521124430" TargetMode="External" /><Relationship Id="rId365" Type="http://schemas.openxmlformats.org/officeDocument/2006/relationships/hyperlink" Target="https://pbs.twimg.com/profile_banners/2192798192/1421528772" TargetMode="External" /><Relationship Id="rId366" Type="http://schemas.openxmlformats.org/officeDocument/2006/relationships/hyperlink" Target="https://pbs.twimg.com/profile_banners/65599454/1430114088" TargetMode="External" /><Relationship Id="rId367" Type="http://schemas.openxmlformats.org/officeDocument/2006/relationships/hyperlink" Target="https://pbs.twimg.com/profile_banners/202181069/1507167020" TargetMode="External" /><Relationship Id="rId368" Type="http://schemas.openxmlformats.org/officeDocument/2006/relationships/hyperlink" Target="https://pbs.twimg.com/profile_banners/755872743279595520/1547554906" TargetMode="External" /><Relationship Id="rId369" Type="http://schemas.openxmlformats.org/officeDocument/2006/relationships/hyperlink" Target="https://pbs.twimg.com/profile_banners/4779749894/1516048574" TargetMode="External" /><Relationship Id="rId370" Type="http://schemas.openxmlformats.org/officeDocument/2006/relationships/hyperlink" Target="https://pbs.twimg.com/profile_banners/163794392/1431765459" TargetMode="External" /><Relationship Id="rId371" Type="http://schemas.openxmlformats.org/officeDocument/2006/relationships/hyperlink" Target="https://pbs.twimg.com/profile_banners/2578903032/1461297695" TargetMode="External" /><Relationship Id="rId372" Type="http://schemas.openxmlformats.org/officeDocument/2006/relationships/hyperlink" Target="https://pbs.twimg.com/profile_banners/3266922451/1551245881" TargetMode="External" /><Relationship Id="rId373" Type="http://schemas.openxmlformats.org/officeDocument/2006/relationships/hyperlink" Target="https://pbs.twimg.com/profile_banners/126118339/1434976038" TargetMode="External" /><Relationship Id="rId374" Type="http://schemas.openxmlformats.org/officeDocument/2006/relationships/hyperlink" Target="https://pbs.twimg.com/profile_banners/103464840/1414086309" TargetMode="External" /><Relationship Id="rId375" Type="http://schemas.openxmlformats.org/officeDocument/2006/relationships/hyperlink" Target="https://pbs.twimg.com/profile_banners/628489614/1458649556" TargetMode="External" /><Relationship Id="rId376" Type="http://schemas.openxmlformats.org/officeDocument/2006/relationships/hyperlink" Target="https://pbs.twimg.com/profile_banners/1419358740/1486689181" TargetMode="External" /><Relationship Id="rId377" Type="http://schemas.openxmlformats.org/officeDocument/2006/relationships/hyperlink" Target="http://abs.twimg.com/images/themes/theme2/bg.gif" TargetMode="External" /><Relationship Id="rId378" Type="http://schemas.openxmlformats.org/officeDocument/2006/relationships/hyperlink" Target="http://abs.twimg.com/images/themes/theme1/bg.png" TargetMode="External" /><Relationship Id="rId379" Type="http://schemas.openxmlformats.org/officeDocument/2006/relationships/hyperlink" Target="http://abs.twimg.com/images/themes/theme1/bg.png" TargetMode="External" /><Relationship Id="rId380" Type="http://schemas.openxmlformats.org/officeDocument/2006/relationships/hyperlink" Target="http://abs.twimg.com/images/themes/theme1/bg.png" TargetMode="External" /><Relationship Id="rId381" Type="http://schemas.openxmlformats.org/officeDocument/2006/relationships/hyperlink" Target="http://abs.twimg.com/images/themes/theme1/bg.png" TargetMode="External" /><Relationship Id="rId382" Type="http://schemas.openxmlformats.org/officeDocument/2006/relationships/hyperlink" Target="http://abs.twimg.com/images/themes/theme17/bg.gif" TargetMode="External" /><Relationship Id="rId383" Type="http://schemas.openxmlformats.org/officeDocument/2006/relationships/hyperlink" Target="http://abs.twimg.com/images/themes/theme1/bg.png" TargetMode="External" /><Relationship Id="rId384" Type="http://schemas.openxmlformats.org/officeDocument/2006/relationships/hyperlink" Target="http://abs.twimg.com/images/themes/theme1/bg.png" TargetMode="External" /><Relationship Id="rId385" Type="http://schemas.openxmlformats.org/officeDocument/2006/relationships/hyperlink" Target="http://abs.twimg.com/images/themes/theme2/bg.gif" TargetMode="External" /><Relationship Id="rId386" Type="http://schemas.openxmlformats.org/officeDocument/2006/relationships/hyperlink" Target="http://abs.twimg.com/images/themes/theme1/bg.png" TargetMode="External" /><Relationship Id="rId387" Type="http://schemas.openxmlformats.org/officeDocument/2006/relationships/hyperlink" Target="http://abs.twimg.com/images/themes/theme1/bg.png" TargetMode="External" /><Relationship Id="rId388" Type="http://schemas.openxmlformats.org/officeDocument/2006/relationships/hyperlink" Target="http://abs.twimg.com/images/themes/theme1/bg.png" TargetMode="External" /><Relationship Id="rId389" Type="http://schemas.openxmlformats.org/officeDocument/2006/relationships/hyperlink" Target="http://abs.twimg.com/images/themes/theme17/bg.gif" TargetMode="External" /><Relationship Id="rId390" Type="http://schemas.openxmlformats.org/officeDocument/2006/relationships/hyperlink" Target="http://abs.twimg.com/images/themes/theme1/bg.png" TargetMode="External" /><Relationship Id="rId391" Type="http://schemas.openxmlformats.org/officeDocument/2006/relationships/hyperlink" Target="http://abs.twimg.com/images/themes/theme1/bg.png" TargetMode="External" /><Relationship Id="rId392" Type="http://schemas.openxmlformats.org/officeDocument/2006/relationships/hyperlink" Target="http://abs.twimg.com/images/themes/theme1/bg.png" TargetMode="External" /><Relationship Id="rId393" Type="http://schemas.openxmlformats.org/officeDocument/2006/relationships/hyperlink" Target="http://abs.twimg.com/images/themes/theme15/bg.png" TargetMode="External" /><Relationship Id="rId394" Type="http://schemas.openxmlformats.org/officeDocument/2006/relationships/hyperlink" Target="http://abs.twimg.com/images/themes/theme1/bg.png" TargetMode="External" /><Relationship Id="rId395" Type="http://schemas.openxmlformats.org/officeDocument/2006/relationships/hyperlink" Target="http://abs.twimg.com/images/themes/theme1/bg.png" TargetMode="External" /><Relationship Id="rId396" Type="http://schemas.openxmlformats.org/officeDocument/2006/relationships/hyperlink" Target="http://abs.twimg.com/images/themes/theme1/bg.png" TargetMode="External" /><Relationship Id="rId397" Type="http://schemas.openxmlformats.org/officeDocument/2006/relationships/hyperlink" Target="http://abs.twimg.com/images/themes/theme1/bg.png" TargetMode="External" /><Relationship Id="rId398" Type="http://schemas.openxmlformats.org/officeDocument/2006/relationships/hyperlink" Target="http://abs.twimg.com/images/themes/theme1/bg.png" TargetMode="External" /><Relationship Id="rId399" Type="http://schemas.openxmlformats.org/officeDocument/2006/relationships/hyperlink" Target="http://abs.twimg.com/images/themes/theme1/bg.png" TargetMode="External" /><Relationship Id="rId400" Type="http://schemas.openxmlformats.org/officeDocument/2006/relationships/hyperlink" Target="http://abs.twimg.com/images/themes/theme1/bg.png" TargetMode="External" /><Relationship Id="rId401" Type="http://schemas.openxmlformats.org/officeDocument/2006/relationships/hyperlink" Target="http://abs.twimg.com/images/themes/theme17/bg.gif" TargetMode="External" /><Relationship Id="rId402" Type="http://schemas.openxmlformats.org/officeDocument/2006/relationships/hyperlink" Target="http://abs.twimg.com/images/themes/theme1/bg.png" TargetMode="External" /><Relationship Id="rId403" Type="http://schemas.openxmlformats.org/officeDocument/2006/relationships/hyperlink" Target="http://abs.twimg.com/images/themes/theme1/bg.png" TargetMode="External" /><Relationship Id="rId404" Type="http://schemas.openxmlformats.org/officeDocument/2006/relationships/hyperlink" Target="http://abs.twimg.com/images/themes/theme2/bg.gif" TargetMode="External" /><Relationship Id="rId405" Type="http://schemas.openxmlformats.org/officeDocument/2006/relationships/hyperlink" Target="http://abs.twimg.com/images/themes/theme2/bg.gif" TargetMode="External" /><Relationship Id="rId406" Type="http://schemas.openxmlformats.org/officeDocument/2006/relationships/hyperlink" Target="http://abs.twimg.com/images/themes/theme15/bg.png" TargetMode="External" /><Relationship Id="rId407" Type="http://schemas.openxmlformats.org/officeDocument/2006/relationships/hyperlink" Target="http://abs.twimg.com/images/themes/theme1/bg.png" TargetMode="External" /><Relationship Id="rId408" Type="http://schemas.openxmlformats.org/officeDocument/2006/relationships/hyperlink" Target="http://abs.twimg.com/images/themes/theme1/bg.png" TargetMode="External" /><Relationship Id="rId409" Type="http://schemas.openxmlformats.org/officeDocument/2006/relationships/hyperlink" Target="http://abs.twimg.com/images/themes/theme1/bg.png" TargetMode="External" /><Relationship Id="rId410" Type="http://schemas.openxmlformats.org/officeDocument/2006/relationships/hyperlink" Target="http://abs.twimg.com/images/themes/theme1/bg.png" TargetMode="External" /><Relationship Id="rId411" Type="http://schemas.openxmlformats.org/officeDocument/2006/relationships/hyperlink" Target="http://abs.twimg.com/images/themes/theme14/bg.gif" TargetMode="External" /><Relationship Id="rId412" Type="http://schemas.openxmlformats.org/officeDocument/2006/relationships/hyperlink" Target="http://abs.twimg.com/images/themes/theme1/bg.png" TargetMode="External" /><Relationship Id="rId413" Type="http://schemas.openxmlformats.org/officeDocument/2006/relationships/hyperlink" Target="http://abs.twimg.com/images/themes/theme1/bg.png" TargetMode="External" /><Relationship Id="rId414" Type="http://schemas.openxmlformats.org/officeDocument/2006/relationships/hyperlink" Target="http://abs.twimg.com/images/themes/theme1/bg.png" TargetMode="External" /><Relationship Id="rId415" Type="http://schemas.openxmlformats.org/officeDocument/2006/relationships/hyperlink" Target="http://abs.twimg.com/images/themes/theme1/bg.png" TargetMode="External" /><Relationship Id="rId416" Type="http://schemas.openxmlformats.org/officeDocument/2006/relationships/hyperlink" Target="http://abs.twimg.com/images/themes/theme1/bg.png" TargetMode="External" /><Relationship Id="rId417" Type="http://schemas.openxmlformats.org/officeDocument/2006/relationships/hyperlink" Target="http://abs.twimg.com/images/themes/theme1/bg.png" TargetMode="External" /><Relationship Id="rId418" Type="http://schemas.openxmlformats.org/officeDocument/2006/relationships/hyperlink" Target="http://abs.twimg.com/images/themes/theme1/bg.png" TargetMode="External" /><Relationship Id="rId419" Type="http://schemas.openxmlformats.org/officeDocument/2006/relationships/hyperlink" Target="http://abs.twimg.com/images/themes/theme1/bg.png" TargetMode="External" /><Relationship Id="rId420" Type="http://schemas.openxmlformats.org/officeDocument/2006/relationships/hyperlink" Target="http://abs.twimg.com/images/themes/theme1/bg.png" TargetMode="External" /><Relationship Id="rId421" Type="http://schemas.openxmlformats.org/officeDocument/2006/relationships/hyperlink" Target="http://abs.twimg.com/images/themes/theme1/bg.png" TargetMode="External" /><Relationship Id="rId422" Type="http://schemas.openxmlformats.org/officeDocument/2006/relationships/hyperlink" Target="http://abs.twimg.com/images/themes/theme1/bg.png" TargetMode="External" /><Relationship Id="rId423" Type="http://schemas.openxmlformats.org/officeDocument/2006/relationships/hyperlink" Target="http://abs.twimg.com/images/themes/theme1/bg.png" TargetMode="External" /><Relationship Id="rId424" Type="http://schemas.openxmlformats.org/officeDocument/2006/relationships/hyperlink" Target="http://abs.twimg.com/images/themes/theme16/bg.gif" TargetMode="External" /><Relationship Id="rId425" Type="http://schemas.openxmlformats.org/officeDocument/2006/relationships/hyperlink" Target="http://abs.twimg.com/images/themes/theme1/bg.png" TargetMode="External" /><Relationship Id="rId426" Type="http://schemas.openxmlformats.org/officeDocument/2006/relationships/hyperlink" Target="http://abs.twimg.com/images/themes/theme14/bg.gif" TargetMode="External" /><Relationship Id="rId427" Type="http://schemas.openxmlformats.org/officeDocument/2006/relationships/hyperlink" Target="http://abs.twimg.com/images/themes/theme1/bg.png" TargetMode="External" /><Relationship Id="rId428" Type="http://schemas.openxmlformats.org/officeDocument/2006/relationships/hyperlink" Target="http://abs.twimg.com/images/themes/theme1/bg.png" TargetMode="External" /><Relationship Id="rId429" Type="http://schemas.openxmlformats.org/officeDocument/2006/relationships/hyperlink" Target="http://abs.twimg.com/images/themes/theme1/bg.png" TargetMode="External" /><Relationship Id="rId430" Type="http://schemas.openxmlformats.org/officeDocument/2006/relationships/hyperlink" Target="http://abs.twimg.com/images/themes/theme1/bg.png" TargetMode="External" /><Relationship Id="rId431" Type="http://schemas.openxmlformats.org/officeDocument/2006/relationships/hyperlink" Target="http://abs.twimg.com/images/themes/theme17/bg.gif" TargetMode="External" /><Relationship Id="rId432" Type="http://schemas.openxmlformats.org/officeDocument/2006/relationships/hyperlink" Target="http://abs.twimg.com/images/themes/theme1/bg.png" TargetMode="External" /><Relationship Id="rId433" Type="http://schemas.openxmlformats.org/officeDocument/2006/relationships/hyperlink" Target="http://abs.twimg.com/images/themes/theme1/bg.png" TargetMode="External" /><Relationship Id="rId434" Type="http://schemas.openxmlformats.org/officeDocument/2006/relationships/hyperlink" Target="http://abs.twimg.com/images/themes/theme1/bg.png" TargetMode="External" /><Relationship Id="rId435" Type="http://schemas.openxmlformats.org/officeDocument/2006/relationships/hyperlink" Target="http://abs.twimg.com/images/themes/theme1/bg.png" TargetMode="External" /><Relationship Id="rId436" Type="http://schemas.openxmlformats.org/officeDocument/2006/relationships/hyperlink" Target="http://abs.twimg.com/images/themes/theme1/bg.png" TargetMode="External" /><Relationship Id="rId437" Type="http://schemas.openxmlformats.org/officeDocument/2006/relationships/hyperlink" Target="http://abs.twimg.com/images/themes/theme1/bg.png" TargetMode="External" /><Relationship Id="rId438" Type="http://schemas.openxmlformats.org/officeDocument/2006/relationships/hyperlink" Target="http://abs.twimg.com/images/themes/theme3/bg.gif" TargetMode="External" /><Relationship Id="rId439" Type="http://schemas.openxmlformats.org/officeDocument/2006/relationships/hyperlink" Target="http://abs.twimg.com/images/themes/theme1/bg.png" TargetMode="External" /><Relationship Id="rId440" Type="http://schemas.openxmlformats.org/officeDocument/2006/relationships/hyperlink" Target="http://abs.twimg.com/images/themes/theme1/bg.png" TargetMode="External" /><Relationship Id="rId441" Type="http://schemas.openxmlformats.org/officeDocument/2006/relationships/hyperlink" Target="http://abs.twimg.com/images/themes/theme9/bg.gif" TargetMode="External" /><Relationship Id="rId442" Type="http://schemas.openxmlformats.org/officeDocument/2006/relationships/hyperlink" Target="http://abs.twimg.com/images/themes/theme1/bg.png" TargetMode="External" /><Relationship Id="rId443" Type="http://schemas.openxmlformats.org/officeDocument/2006/relationships/hyperlink" Target="http://abs.twimg.com/images/themes/theme1/bg.png" TargetMode="External" /><Relationship Id="rId444" Type="http://schemas.openxmlformats.org/officeDocument/2006/relationships/hyperlink" Target="http://abs.twimg.com/images/themes/theme1/bg.png" TargetMode="External" /><Relationship Id="rId445" Type="http://schemas.openxmlformats.org/officeDocument/2006/relationships/hyperlink" Target="http://abs.twimg.com/images/themes/theme1/bg.png" TargetMode="External" /><Relationship Id="rId446" Type="http://schemas.openxmlformats.org/officeDocument/2006/relationships/hyperlink" Target="http://abs.twimg.com/images/themes/theme4/bg.gif" TargetMode="External" /><Relationship Id="rId447" Type="http://schemas.openxmlformats.org/officeDocument/2006/relationships/hyperlink" Target="http://abs.twimg.com/images/themes/theme1/bg.png" TargetMode="External" /><Relationship Id="rId448" Type="http://schemas.openxmlformats.org/officeDocument/2006/relationships/hyperlink" Target="http://abs.twimg.com/images/themes/theme1/bg.png" TargetMode="External" /><Relationship Id="rId449" Type="http://schemas.openxmlformats.org/officeDocument/2006/relationships/hyperlink" Target="http://abs.twimg.com/images/themes/theme1/bg.png" TargetMode="External" /><Relationship Id="rId450" Type="http://schemas.openxmlformats.org/officeDocument/2006/relationships/hyperlink" Target="http://abs.twimg.com/images/themes/theme2/bg.gif" TargetMode="External" /><Relationship Id="rId451" Type="http://schemas.openxmlformats.org/officeDocument/2006/relationships/hyperlink" Target="http://abs.twimg.com/images/themes/theme1/bg.png" TargetMode="External" /><Relationship Id="rId452" Type="http://schemas.openxmlformats.org/officeDocument/2006/relationships/hyperlink" Target="http://abs.twimg.com/images/themes/theme1/bg.png" TargetMode="External" /><Relationship Id="rId453" Type="http://schemas.openxmlformats.org/officeDocument/2006/relationships/hyperlink" Target="http://abs.twimg.com/images/themes/theme6/bg.gif" TargetMode="External" /><Relationship Id="rId454" Type="http://schemas.openxmlformats.org/officeDocument/2006/relationships/hyperlink" Target="http://abs.twimg.com/images/themes/theme1/bg.png" TargetMode="External" /><Relationship Id="rId455" Type="http://schemas.openxmlformats.org/officeDocument/2006/relationships/hyperlink" Target="http://abs.twimg.com/images/themes/theme1/bg.png" TargetMode="External" /><Relationship Id="rId456" Type="http://schemas.openxmlformats.org/officeDocument/2006/relationships/hyperlink" Target="http://abs.twimg.com/images/themes/theme19/bg.gif" TargetMode="External" /><Relationship Id="rId457" Type="http://schemas.openxmlformats.org/officeDocument/2006/relationships/hyperlink" Target="http://abs.twimg.com/images/themes/theme2/bg.gif" TargetMode="External" /><Relationship Id="rId458" Type="http://schemas.openxmlformats.org/officeDocument/2006/relationships/hyperlink" Target="http://abs.twimg.com/images/themes/theme1/bg.png" TargetMode="External" /><Relationship Id="rId459" Type="http://schemas.openxmlformats.org/officeDocument/2006/relationships/hyperlink" Target="http://abs.twimg.com/images/themes/theme1/bg.png" TargetMode="External" /><Relationship Id="rId460" Type="http://schemas.openxmlformats.org/officeDocument/2006/relationships/hyperlink" Target="http://abs.twimg.com/images/themes/theme1/bg.png" TargetMode="External" /><Relationship Id="rId461" Type="http://schemas.openxmlformats.org/officeDocument/2006/relationships/hyperlink" Target="http://abs.twimg.com/images/themes/theme17/bg.gif" TargetMode="External" /><Relationship Id="rId462" Type="http://schemas.openxmlformats.org/officeDocument/2006/relationships/hyperlink" Target="http://abs.twimg.com/images/themes/theme15/bg.png" TargetMode="External" /><Relationship Id="rId463" Type="http://schemas.openxmlformats.org/officeDocument/2006/relationships/hyperlink" Target="http://abs.twimg.com/images/themes/theme4/bg.gif" TargetMode="External" /><Relationship Id="rId464" Type="http://schemas.openxmlformats.org/officeDocument/2006/relationships/hyperlink" Target="http://abs.twimg.com/images/themes/theme15/bg.png" TargetMode="External" /><Relationship Id="rId465" Type="http://schemas.openxmlformats.org/officeDocument/2006/relationships/hyperlink" Target="http://abs.twimg.com/images/themes/theme1/bg.png" TargetMode="External" /><Relationship Id="rId466" Type="http://schemas.openxmlformats.org/officeDocument/2006/relationships/hyperlink" Target="http://abs.twimg.com/images/themes/theme2/bg.gif" TargetMode="External" /><Relationship Id="rId467" Type="http://schemas.openxmlformats.org/officeDocument/2006/relationships/hyperlink" Target="http://abs.twimg.com/images/themes/theme1/bg.png" TargetMode="External" /><Relationship Id="rId468" Type="http://schemas.openxmlformats.org/officeDocument/2006/relationships/hyperlink" Target="http://abs.twimg.com/images/themes/theme1/bg.png" TargetMode="External" /><Relationship Id="rId469" Type="http://schemas.openxmlformats.org/officeDocument/2006/relationships/hyperlink" Target="http://abs.twimg.com/images/themes/theme6/bg.gif" TargetMode="External" /><Relationship Id="rId470" Type="http://schemas.openxmlformats.org/officeDocument/2006/relationships/hyperlink" Target="http://abs.twimg.com/images/themes/theme1/bg.png" TargetMode="External" /><Relationship Id="rId471" Type="http://schemas.openxmlformats.org/officeDocument/2006/relationships/hyperlink" Target="http://abs.twimg.com/images/themes/theme1/bg.png" TargetMode="External" /><Relationship Id="rId472" Type="http://schemas.openxmlformats.org/officeDocument/2006/relationships/hyperlink" Target="http://abs.twimg.com/images/themes/theme2/bg.gif" TargetMode="External" /><Relationship Id="rId473" Type="http://schemas.openxmlformats.org/officeDocument/2006/relationships/hyperlink" Target="http://abs.twimg.com/images/themes/theme1/bg.png" TargetMode="External" /><Relationship Id="rId474" Type="http://schemas.openxmlformats.org/officeDocument/2006/relationships/hyperlink" Target="http://abs.twimg.com/images/themes/theme1/bg.png" TargetMode="External" /><Relationship Id="rId475" Type="http://schemas.openxmlformats.org/officeDocument/2006/relationships/hyperlink" Target="http://abs.twimg.com/images/themes/theme1/bg.png" TargetMode="External" /><Relationship Id="rId476" Type="http://schemas.openxmlformats.org/officeDocument/2006/relationships/hyperlink" Target="http://abs.twimg.com/images/themes/theme1/bg.png" TargetMode="External" /><Relationship Id="rId477" Type="http://schemas.openxmlformats.org/officeDocument/2006/relationships/hyperlink" Target="http://abs.twimg.com/images/themes/theme1/bg.png" TargetMode="External" /><Relationship Id="rId478" Type="http://schemas.openxmlformats.org/officeDocument/2006/relationships/hyperlink" Target="http://abs.twimg.com/images/themes/theme2/bg.gif" TargetMode="External" /><Relationship Id="rId479" Type="http://schemas.openxmlformats.org/officeDocument/2006/relationships/hyperlink" Target="http://abs.twimg.com/images/themes/theme3/bg.gif" TargetMode="External" /><Relationship Id="rId480" Type="http://schemas.openxmlformats.org/officeDocument/2006/relationships/hyperlink" Target="http://abs.twimg.com/images/themes/theme1/bg.png" TargetMode="External" /><Relationship Id="rId481" Type="http://schemas.openxmlformats.org/officeDocument/2006/relationships/hyperlink" Target="http://abs.twimg.com/images/themes/theme14/bg.gif" TargetMode="External" /><Relationship Id="rId482" Type="http://schemas.openxmlformats.org/officeDocument/2006/relationships/hyperlink" Target="http://abs.twimg.com/images/themes/theme12/bg.gif" TargetMode="External" /><Relationship Id="rId483" Type="http://schemas.openxmlformats.org/officeDocument/2006/relationships/hyperlink" Target="http://abs.twimg.com/images/themes/theme1/bg.png" TargetMode="External" /><Relationship Id="rId484" Type="http://schemas.openxmlformats.org/officeDocument/2006/relationships/hyperlink" Target="http://abs.twimg.com/images/themes/theme14/bg.gif" TargetMode="External" /><Relationship Id="rId485" Type="http://schemas.openxmlformats.org/officeDocument/2006/relationships/hyperlink" Target="http://abs.twimg.com/images/themes/theme1/bg.png" TargetMode="External" /><Relationship Id="rId486" Type="http://schemas.openxmlformats.org/officeDocument/2006/relationships/hyperlink" Target="http://abs.twimg.com/images/themes/theme1/bg.png" TargetMode="External" /><Relationship Id="rId487" Type="http://schemas.openxmlformats.org/officeDocument/2006/relationships/hyperlink" Target="http://abs.twimg.com/images/themes/theme16/bg.gif" TargetMode="External" /><Relationship Id="rId488" Type="http://schemas.openxmlformats.org/officeDocument/2006/relationships/hyperlink" Target="http://abs.twimg.com/images/themes/theme1/bg.png" TargetMode="External" /><Relationship Id="rId489" Type="http://schemas.openxmlformats.org/officeDocument/2006/relationships/hyperlink" Target="http://abs.twimg.com/images/themes/theme1/bg.png" TargetMode="External" /><Relationship Id="rId490" Type="http://schemas.openxmlformats.org/officeDocument/2006/relationships/hyperlink" Target="http://abs.twimg.com/images/themes/theme1/bg.png" TargetMode="External" /><Relationship Id="rId491" Type="http://schemas.openxmlformats.org/officeDocument/2006/relationships/hyperlink" Target="http://abs.twimg.com/images/themes/theme1/bg.png" TargetMode="External" /><Relationship Id="rId492" Type="http://schemas.openxmlformats.org/officeDocument/2006/relationships/hyperlink" Target="http://abs.twimg.com/images/themes/theme1/bg.png" TargetMode="External" /><Relationship Id="rId493" Type="http://schemas.openxmlformats.org/officeDocument/2006/relationships/hyperlink" Target="http://abs.twimg.com/images/themes/theme1/bg.png" TargetMode="External" /><Relationship Id="rId494" Type="http://schemas.openxmlformats.org/officeDocument/2006/relationships/hyperlink" Target="http://abs.twimg.com/images/themes/theme15/bg.png" TargetMode="External" /><Relationship Id="rId495" Type="http://schemas.openxmlformats.org/officeDocument/2006/relationships/hyperlink" Target="http://abs.twimg.com/images/themes/theme18/bg.gif" TargetMode="External" /><Relationship Id="rId496" Type="http://schemas.openxmlformats.org/officeDocument/2006/relationships/hyperlink" Target="http://abs.twimg.com/images/themes/theme14/bg.gif" TargetMode="External" /><Relationship Id="rId497" Type="http://schemas.openxmlformats.org/officeDocument/2006/relationships/hyperlink" Target="http://abs.twimg.com/images/themes/theme1/bg.png" TargetMode="External" /><Relationship Id="rId498" Type="http://schemas.openxmlformats.org/officeDocument/2006/relationships/hyperlink" Target="http://abs.twimg.com/images/themes/theme1/bg.png" TargetMode="External" /><Relationship Id="rId499" Type="http://schemas.openxmlformats.org/officeDocument/2006/relationships/hyperlink" Target="http://abs.twimg.com/images/themes/theme1/bg.png" TargetMode="External" /><Relationship Id="rId500" Type="http://schemas.openxmlformats.org/officeDocument/2006/relationships/hyperlink" Target="http://abs.twimg.com/images/themes/theme1/bg.png" TargetMode="External" /><Relationship Id="rId501" Type="http://schemas.openxmlformats.org/officeDocument/2006/relationships/hyperlink" Target="http://abs.twimg.com/images/themes/theme1/bg.png" TargetMode="External" /><Relationship Id="rId502" Type="http://schemas.openxmlformats.org/officeDocument/2006/relationships/hyperlink" Target="http://abs.twimg.com/images/themes/theme1/bg.png" TargetMode="External" /><Relationship Id="rId503" Type="http://schemas.openxmlformats.org/officeDocument/2006/relationships/hyperlink" Target="http://abs.twimg.com/images/themes/theme2/bg.gif" TargetMode="External" /><Relationship Id="rId504" Type="http://schemas.openxmlformats.org/officeDocument/2006/relationships/hyperlink" Target="http://abs.twimg.com/images/themes/theme1/bg.png" TargetMode="External" /><Relationship Id="rId505" Type="http://schemas.openxmlformats.org/officeDocument/2006/relationships/hyperlink" Target="http://abs.twimg.com/images/themes/theme2/bg.gif" TargetMode="External" /><Relationship Id="rId506" Type="http://schemas.openxmlformats.org/officeDocument/2006/relationships/hyperlink" Target="http://abs.twimg.com/images/themes/theme1/bg.png" TargetMode="External" /><Relationship Id="rId507" Type="http://schemas.openxmlformats.org/officeDocument/2006/relationships/hyperlink" Target="http://abs.twimg.com/images/themes/theme18/bg.gif" TargetMode="External" /><Relationship Id="rId508" Type="http://schemas.openxmlformats.org/officeDocument/2006/relationships/hyperlink" Target="http://abs.twimg.com/images/themes/theme1/bg.png" TargetMode="External" /><Relationship Id="rId509" Type="http://schemas.openxmlformats.org/officeDocument/2006/relationships/hyperlink" Target="http://abs.twimg.com/images/themes/theme1/bg.png" TargetMode="External" /><Relationship Id="rId510" Type="http://schemas.openxmlformats.org/officeDocument/2006/relationships/hyperlink" Target="http://abs.twimg.com/images/themes/theme1/bg.png" TargetMode="External" /><Relationship Id="rId511" Type="http://schemas.openxmlformats.org/officeDocument/2006/relationships/hyperlink" Target="http://abs.twimg.com/images/themes/theme1/bg.png" TargetMode="External" /><Relationship Id="rId512" Type="http://schemas.openxmlformats.org/officeDocument/2006/relationships/hyperlink" Target="http://abs.twimg.com/images/themes/theme1/bg.png" TargetMode="External" /><Relationship Id="rId513" Type="http://schemas.openxmlformats.org/officeDocument/2006/relationships/hyperlink" Target="http://abs.twimg.com/images/themes/theme1/bg.png" TargetMode="External" /><Relationship Id="rId514" Type="http://schemas.openxmlformats.org/officeDocument/2006/relationships/hyperlink" Target="http://abs.twimg.com/images/themes/theme1/bg.png" TargetMode="External" /><Relationship Id="rId515" Type="http://schemas.openxmlformats.org/officeDocument/2006/relationships/hyperlink" Target="http://abs.twimg.com/images/themes/theme15/bg.png" TargetMode="External" /><Relationship Id="rId516" Type="http://schemas.openxmlformats.org/officeDocument/2006/relationships/hyperlink" Target="http://abs.twimg.com/images/themes/theme1/bg.png" TargetMode="External" /><Relationship Id="rId517" Type="http://schemas.openxmlformats.org/officeDocument/2006/relationships/hyperlink" Target="http://abs.twimg.com/images/themes/theme1/bg.png" TargetMode="External" /><Relationship Id="rId518" Type="http://schemas.openxmlformats.org/officeDocument/2006/relationships/hyperlink" Target="http://abs.twimg.com/images/themes/theme1/bg.png" TargetMode="External" /><Relationship Id="rId519" Type="http://schemas.openxmlformats.org/officeDocument/2006/relationships/hyperlink" Target="http://abs.twimg.com/images/themes/theme1/bg.png" TargetMode="External" /><Relationship Id="rId520" Type="http://schemas.openxmlformats.org/officeDocument/2006/relationships/hyperlink" Target="http://abs.twimg.com/images/themes/theme2/bg.gif" TargetMode="External" /><Relationship Id="rId521" Type="http://schemas.openxmlformats.org/officeDocument/2006/relationships/hyperlink" Target="http://abs.twimg.com/images/themes/theme1/bg.png" TargetMode="External" /><Relationship Id="rId522" Type="http://schemas.openxmlformats.org/officeDocument/2006/relationships/hyperlink" Target="http://abs.twimg.com/images/themes/theme1/bg.png" TargetMode="External" /><Relationship Id="rId523" Type="http://schemas.openxmlformats.org/officeDocument/2006/relationships/hyperlink" Target="http://abs.twimg.com/images/themes/theme1/bg.png" TargetMode="External" /><Relationship Id="rId524" Type="http://schemas.openxmlformats.org/officeDocument/2006/relationships/hyperlink" Target="http://abs.twimg.com/images/themes/theme16/bg.gif" TargetMode="External" /><Relationship Id="rId525" Type="http://schemas.openxmlformats.org/officeDocument/2006/relationships/hyperlink" Target="http://abs.twimg.com/images/themes/theme2/bg.gif" TargetMode="External" /><Relationship Id="rId526" Type="http://schemas.openxmlformats.org/officeDocument/2006/relationships/hyperlink" Target="http://abs.twimg.com/images/themes/theme1/bg.png" TargetMode="External" /><Relationship Id="rId527" Type="http://schemas.openxmlformats.org/officeDocument/2006/relationships/hyperlink" Target="http://abs.twimg.com/images/themes/theme2/bg.gif" TargetMode="External" /><Relationship Id="rId528" Type="http://schemas.openxmlformats.org/officeDocument/2006/relationships/hyperlink" Target="http://abs.twimg.com/images/themes/theme2/bg.gif" TargetMode="External" /><Relationship Id="rId529" Type="http://schemas.openxmlformats.org/officeDocument/2006/relationships/hyperlink" Target="http://abs.twimg.com/images/themes/theme2/bg.gif" TargetMode="External" /><Relationship Id="rId530" Type="http://schemas.openxmlformats.org/officeDocument/2006/relationships/hyperlink" Target="http://abs.twimg.com/images/themes/theme1/bg.png" TargetMode="External" /><Relationship Id="rId531" Type="http://schemas.openxmlformats.org/officeDocument/2006/relationships/hyperlink" Target="http://abs.twimg.com/images/themes/theme4/bg.gif" TargetMode="External" /><Relationship Id="rId532" Type="http://schemas.openxmlformats.org/officeDocument/2006/relationships/hyperlink" Target="http://abs.twimg.com/images/themes/theme1/bg.png" TargetMode="External" /><Relationship Id="rId533" Type="http://schemas.openxmlformats.org/officeDocument/2006/relationships/hyperlink" Target="http://abs.twimg.com/images/themes/theme6/bg.gif" TargetMode="External" /><Relationship Id="rId534" Type="http://schemas.openxmlformats.org/officeDocument/2006/relationships/hyperlink" Target="http://abs.twimg.com/images/themes/theme2/bg.gif" TargetMode="External" /><Relationship Id="rId535" Type="http://schemas.openxmlformats.org/officeDocument/2006/relationships/hyperlink" Target="http://abs.twimg.com/images/themes/theme1/bg.png" TargetMode="External" /><Relationship Id="rId536" Type="http://schemas.openxmlformats.org/officeDocument/2006/relationships/hyperlink" Target="http://abs.twimg.com/images/themes/theme2/bg.gif" TargetMode="External" /><Relationship Id="rId537" Type="http://schemas.openxmlformats.org/officeDocument/2006/relationships/hyperlink" Target="http://abs.twimg.com/images/themes/theme1/bg.png" TargetMode="External" /><Relationship Id="rId538" Type="http://schemas.openxmlformats.org/officeDocument/2006/relationships/hyperlink" Target="http://abs.twimg.com/images/themes/theme1/bg.png" TargetMode="External" /><Relationship Id="rId539" Type="http://schemas.openxmlformats.org/officeDocument/2006/relationships/hyperlink" Target="http://abs.twimg.com/images/themes/theme1/bg.png" TargetMode="External" /><Relationship Id="rId540" Type="http://schemas.openxmlformats.org/officeDocument/2006/relationships/hyperlink" Target="http://abs.twimg.com/images/themes/theme1/bg.png" TargetMode="External" /><Relationship Id="rId541" Type="http://schemas.openxmlformats.org/officeDocument/2006/relationships/hyperlink" Target="http://abs.twimg.com/images/themes/theme1/bg.png" TargetMode="External" /><Relationship Id="rId542" Type="http://schemas.openxmlformats.org/officeDocument/2006/relationships/hyperlink" Target="http://abs.twimg.com/images/themes/theme1/bg.png" TargetMode="External" /><Relationship Id="rId543" Type="http://schemas.openxmlformats.org/officeDocument/2006/relationships/hyperlink" Target="http://abs.twimg.com/images/themes/theme1/bg.png" TargetMode="External" /><Relationship Id="rId544" Type="http://schemas.openxmlformats.org/officeDocument/2006/relationships/hyperlink" Target="http://abs.twimg.com/images/themes/theme1/bg.png" TargetMode="External" /><Relationship Id="rId545" Type="http://schemas.openxmlformats.org/officeDocument/2006/relationships/hyperlink" Target="http://abs.twimg.com/images/themes/theme1/bg.png" TargetMode="External" /><Relationship Id="rId546" Type="http://schemas.openxmlformats.org/officeDocument/2006/relationships/hyperlink" Target="http://abs.twimg.com/images/themes/theme3/bg.gif" TargetMode="External" /><Relationship Id="rId547" Type="http://schemas.openxmlformats.org/officeDocument/2006/relationships/hyperlink" Target="http://abs.twimg.com/images/themes/theme11/bg.gif" TargetMode="External" /><Relationship Id="rId548" Type="http://schemas.openxmlformats.org/officeDocument/2006/relationships/hyperlink" Target="http://abs.twimg.com/images/themes/theme1/bg.png" TargetMode="External" /><Relationship Id="rId549" Type="http://schemas.openxmlformats.org/officeDocument/2006/relationships/hyperlink" Target="http://abs.twimg.com/images/themes/theme2/bg.gif" TargetMode="External" /><Relationship Id="rId550" Type="http://schemas.openxmlformats.org/officeDocument/2006/relationships/hyperlink" Target="http://abs.twimg.com/images/themes/theme17/bg.gif" TargetMode="External" /><Relationship Id="rId551" Type="http://schemas.openxmlformats.org/officeDocument/2006/relationships/hyperlink" Target="http://abs.twimg.com/images/themes/theme2/bg.gif" TargetMode="External" /><Relationship Id="rId552" Type="http://schemas.openxmlformats.org/officeDocument/2006/relationships/hyperlink" Target="http://abs.twimg.com/images/themes/theme1/bg.png" TargetMode="External" /><Relationship Id="rId553" Type="http://schemas.openxmlformats.org/officeDocument/2006/relationships/hyperlink" Target="http://abs.twimg.com/images/themes/theme1/bg.png" TargetMode="External" /><Relationship Id="rId554" Type="http://schemas.openxmlformats.org/officeDocument/2006/relationships/hyperlink" Target="http://abs.twimg.com/images/themes/theme1/bg.png" TargetMode="External" /><Relationship Id="rId555" Type="http://schemas.openxmlformats.org/officeDocument/2006/relationships/hyperlink" Target="http://abs.twimg.com/images/themes/theme2/bg.gif" TargetMode="External" /><Relationship Id="rId556" Type="http://schemas.openxmlformats.org/officeDocument/2006/relationships/hyperlink" Target="http://abs.twimg.com/images/themes/theme13/bg.gif" TargetMode="External" /><Relationship Id="rId557" Type="http://schemas.openxmlformats.org/officeDocument/2006/relationships/hyperlink" Target="http://abs.twimg.com/images/themes/theme9/bg.gif" TargetMode="External" /><Relationship Id="rId558" Type="http://schemas.openxmlformats.org/officeDocument/2006/relationships/hyperlink" Target="http://abs.twimg.com/images/themes/theme1/bg.png" TargetMode="External" /><Relationship Id="rId559" Type="http://schemas.openxmlformats.org/officeDocument/2006/relationships/hyperlink" Target="http://abs.twimg.com/images/themes/theme1/bg.png" TargetMode="External" /><Relationship Id="rId560" Type="http://schemas.openxmlformats.org/officeDocument/2006/relationships/hyperlink" Target="http://abs.twimg.com/images/themes/theme1/bg.png" TargetMode="External" /><Relationship Id="rId561" Type="http://schemas.openxmlformats.org/officeDocument/2006/relationships/hyperlink" Target="http://abs.twimg.com/images/themes/theme1/bg.png" TargetMode="External" /><Relationship Id="rId562" Type="http://schemas.openxmlformats.org/officeDocument/2006/relationships/hyperlink" Target="http://abs.twimg.com/images/themes/theme1/bg.png" TargetMode="External" /><Relationship Id="rId563" Type="http://schemas.openxmlformats.org/officeDocument/2006/relationships/hyperlink" Target="http://abs.twimg.com/images/themes/theme2/bg.gif" TargetMode="External" /><Relationship Id="rId564" Type="http://schemas.openxmlformats.org/officeDocument/2006/relationships/hyperlink" Target="http://abs.twimg.com/images/themes/theme5/bg.gif" TargetMode="External" /><Relationship Id="rId565" Type="http://schemas.openxmlformats.org/officeDocument/2006/relationships/hyperlink" Target="http://abs.twimg.com/images/themes/theme1/bg.png" TargetMode="External" /><Relationship Id="rId566" Type="http://schemas.openxmlformats.org/officeDocument/2006/relationships/hyperlink" Target="http://abs.twimg.com/images/themes/theme1/bg.png" TargetMode="External" /><Relationship Id="rId567" Type="http://schemas.openxmlformats.org/officeDocument/2006/relationships/hyperlink" Target="http://pbs.twimg.com/profile_images/608862197423419392/sQ5WxW0d_normal.png" TargetMode="External" /><Relationship Id="rId568" Type="http://schemas.openxmlformats.org/officeDocument/2006/relationships/hyperlink" Target="http://pbs.twimg.com/profile_images/856898024852869121/E0KDQkut_normal.jpg" TargetMode="External" /><Relationship Id="rId569" Type="http://schemas.openxmlformats.org/officeDocument/2006/relationships/hyperlink" Target="http://pbs.twimg.com/profile_images/602477902890979329/ihbapo-i_normal.jpg" TargetMode="External" /><Relationship Id="rId570" Type="http://schemas.openxmlformats.org/officeDocument/2006/relationships/hyperlink" Target="http://pbs.twimg.com/profile_images/894959217702055936/mQxrraEo_normal.jpg" TargetMode="External" /><Relationship Id="rId571" Type="http://schemas.openxmlformats.org/officeDocument/2006/relationships/hyperlink" Target="http://pbs.twimg.com/profile_images/1089962978890448896/v0Hb3LgJ_normal.png" TargetMode="External" /><Relationship Id="rId572" Type="http://schemas.openxmlformats.org/officeDocument/2006/relationships/hyperlink" Target="http://pbs.twimg.com/profile_images/894960155951067136/-pOWDaTm_normal.jpg" TargetMode="External" /><Relationship Id="rId573" Type="http://schemas.openxmlformats.org/officeDocument/2006/relationships/hyperlink" Target="http://pbs.twimg.com/profile_images/961898178667835394/PTGh_INJ_normal.jpg" TargetMode="External" /><Relationship Id="rId574" Type="http://schemas.openxmlformats.org/officeDocument/2006/relationships/hyperlink" Target="http://pbs.twimg.com/profile_images/894960836149694464/yBZSDrSl_normal.jpg" TargetMode="External" /><Relationship Id="rId575" Type="http://schemas.openxmlformats.org/officeDocument/2006/relationships/hyperlink" Target="http://pbs.twimg.com/profile_images/595892463996403712/mFhqGlnM_normal.png" TargetMode="External" /><Relationship Id="rId576" Type="http://schemas.openxmlformats.org/officeDocument/2006/relationships/hyperlink" Target="http://pbs.twimg.com/profile_images/916289964522004480/8ex3GM0a_normal.jpg" TargetMode="External" /><Relationship Id="rId577" Type="http://schemas.openxmlformats.org/officeDocument/2006/relationships/hyperlink" Target="http://pbs.twimg.com/profile_images/755710559715229696/CX2Mwvq3_normal.jpg" TargetMode="External" /><Relationship Id="rId578" Type="http://schemas.openxmlformats.org/officeDocument/2006/relationships/hyperlink" Target="http://pbs.twimg.com/profile_images/894959939487240193/Kq04Rg2c_normal.jpg" TargetMode="External" /><Relationship Id="rId579" Type="http://schemas.openxmlformats.org/officeDocument/2006/relationships/hyperlink" Target="http://pbs.twimg.com/profile_images/2373581036/6vnfctzxxh3t8ajf18h0_normal.png" TargetMode="External" /><Relationship Id="rId580" Type="http://schemas.openxmlformats.org/officeDocument/2006/relationships/hyperlink" Target="http://pbs.twimg.com/profile_images/834038127673147392/wuzFUVfC_normal.jpg" TargetMode="External" /><Relationship Id="rId581" Type="http://schemas.openxmlformats.org/officeDocument/2006/relationships/hyperlink" Target="http://pbs.twimg.com/profile_images/1100093011894173698/m5zfnefO_normal.png" TargetMode="External" /><Relationship Id="rId582" Type="http://schemas.openxmlformats.org/officeDocument/2006/relationships/hyperlink" Target="http://pbs.twimg.com/profile_images/595850173596758016/oYHqDW1z_normal.png" TargetMode="External" /><Relationship Id="rId583" Type="http://schemas.openxmlformats.org/officeDocument/2006/relationships/hyperlink" Target="http://pbs.twimg.com/profile_images/948213010018922496/9EHWKOfZ_normal.jpg" TargetMode="External" /><Relationship Id="rId584" Type="http://schemas.openxmlformats.org/officeDocument/2006/relationships/hyperlink" Target="http://pbs.twimg.com/profile_images/378800000375142464/5e08b25c7a7162429db908a3bf0a02c4_normal.jpeg" TargetMode="External" /><Relationship Id="rId585" Type="http://schemas.openxmlformats.org/officeDocument/2006/relationships/hyperlink" Target="http://pbs.twimg.com/profile_images/956258928341299200/4pWV7Eog_normal.jpg" TargetMode="External" /><Relationship Id="rId586" Type="http://schemas.openxmlformats.org/officeDocument/2006/relationships/hyperlink" Target="http://pbs.twimg.com/profile_images/720191183788621828/DhgR_hnB_normal.jpg" TargetMode="External" /><Relationship Id="rId587" Type="http://schemas.openxmlformats.org/officeDocument/2006/relationships/hyperlink" Target="http://pbs.twimg.com/profile_images/720197485193490432/_uuM0qmH_normal.jpg" TargetMode="External" /><Relationship Id="rId588" Type="http://schemas.openxmlformats.org/officeDocument/2006/relationships/hyperlink" Target="http://pbs.twimg.com/profile_images/595849148982779904/84Ss1da-_normal.png" TargetMode="External" /><Relationship Id="rId589" Type="http://schemas.openxmlformats.org/officeDocument/2006/relationships/hyperlink" Target="http://pbs.twimg.com/profile_images/854494508305854465/M7pohKnY_normal.jpg" TargetMode="External" /><Relationship Id="rId590" Type="http://schemas.openxmlformats.org/officeDocument/2006/relationships/hyperlink" Target="http://pbs.twimg.com/profile_images/1106273558534213633/1l0KN2BS_normal.jpg" TargetMode="External" /><Relationship Id="rId591" Type="http://schemas.openxmlformats.org/officeDocument/2006/relationships/hyperlink" Target="http://pbs.twimg.com/profile_images/1103649985160273921/XzBAfkXY_normal.png" TargetMode="External" /><Relationship Id="rId592" Type="http://schemas.openxmlformats.org/officeDocument/2006/relationships/hyperlink" Target="http://pbs.twimg.com/profile_images/762542395397406720/CVTdez-K_normal.jpg" TargetMode="External" /><Relationship Id="rId593" Type="http://schemas.openxmlformats.org/officeDocument/2006/relationships/hyperlink" Target="http://pbs.twimg.com/profile_images/378800000764217310/8d3118e858a23287b03814655b25036a_normal.jpeg" TargetMode="External" /><Relationship Id="rId594" Type="http://schemas.openxmlformats.org/officeDocument/2006/relationships/hyperlink" Target="http://pbs.twimg.com/profile_images/595901175280566272/uJdewxDh_normal.png" TargetMode="External" /><Relationship Id="rId595" Type="http://schemas.openxmlformats.org/officeDocument/2006/relationships/hyperlink" Target="http://pbs.twimg.com/profile_images/608856772573560832/XRiW3Lt9_normal.png" TargetMode="External" /><Relationship Id="rId596" Type="http://schemas.openxmlformats.org/officeDocument/2006/relationships/hyperlink" Target="http://pbs.twimg.com/profile_images/668903377716117504/ZI80swqi_normal.jpg" TargetMode="External" /><Relationship Id="rId597" Type="http://schemas.openxmlformats.org/officeDocument/2006/relationships/hyperlink" Target="http://pbs.twimg.com/profile_images/989395534233288704/ht7Ch5MS_normal.jpg" TargetMode="External" /><Relationship Id="rId598" Type="http://schemas.openxmlformats.org/officeDocument/2006/relationships/hyperlink" Target="http://pbs.twimg.com/profile_images/1115216972994752512/Q0TM1k_g_normal.jpg" TargetMode="External" /><Relationship Id="rId599" Type="http://schemas.openxmlformats.org/officeDocument/2006/relationships/hyperlink" Target="http://pbs.twimg.com/profile_images/590741255350575104/u6qLpQgv_normal.png" TargetMode="External" /><Relationship Id="rId600" Type="http://schemas.openxmlformats.org/officeDocument/2006/relationships/hyperlink" Target="http://pbs.twimg.com/profile_images/923667780649357314/YTM1dNv6_normal.jpg" TargetMode="External" /><Relationship Id="rId601" Type="http://schemas.openxmlformats.org/officeDocument/2006/relationships/hyperlink" Target="http://pbs.twimg.com/profile_images/1052670300318359552/OB2epH8J_normal.jpg" TargetMode="External" /><Relationship Id="rId602" Type="http://schemas.openxmlformats.org/officeDocument/2006/relationships/hyperlink" Target="http://pbs.twimg.com/profile_images/501874518659317763/hSfgwifn_normal.jpeg" TargetMode="External" /><Relationship Id="rId603" Type="http://schemas.openxmlformats.org/officeDocument/2006/relationships/hyperlink" Target="http://pbs.twimg.com/profile_images/76737757/DMRegisterIconSPORTS_normal.jpg" TargetMode="External" /><Relationship Id="rId604" Type="http://schemas.openxmlformats.org/officeDocument/2006/relationships/hyperlink" Target="http://pbs.twimg.com/profile_images/501876395945897984/ZuANlFTb_normal.jpeg" TargetMode="External" /><Relationship Id="rId605" Type="http://schemas.openxmlformats.org/officeDocument/2006/relationships/hyperlink" Target="http://pbs.twimg.com/profile_images/971470200997638144/QMseX-3V_normal.jpg" TargetMode="External" /><Relationship Id="rId606" Type="http://schemas.openxmlformats.org/officeDocument/2006/relationships/hyperlink" Target="http://pbs.twimg.com/profile_images/951544171600515072/FpvvYAkj_normal.jpg" TargetMode="External" /><Relationship Id="rId607" Type="http://schemas.openxmlformats.org/officeDocument/2006/relationships/hyperlink" Target="http://pbs.twimg.com/profile_images/980908411079536640/KMQvV4ri_normal.jpg" TargetMode="External" /><Relationship Id="rId608" Type="http://schemas.openxmlformats.org/officeDocument/2006/relationships/hyperlink" Target="http://pbs.twimg.com/profile_images/999577291872129025/aYxW1x4v_normal.jpg" TargetMode="External" /><Relationship Id="rId609" Type="http://schemas.openxmlformats.org/officeDocument/2006/relationships/hyperlink" Target="http://pbs.twimg.com/profile_images/3760369770/47a42381a206c33e96aa36e287f55070_normal.jpeg" TargetMode="External" /><Relationship Id="rId610" Type="http://schemas.openxmlformats.org/officeDocument/2006/relationships/hyperlink" Target="http://pbs.twimg.com/profile_images/1067715182204456960/nJhjrpy__normal.jpg" TargetMode="External" /><Relationship Id="rId611" Type="http://schemas.openxmlformats.org/officeDocument/2006/relationships/hyperlink" Target="http://pbs.twimg.com/profile_images/755491856960655362/gRwMGbGE_normal.jpg" TargetMode="External" /><Relationship Id="rId612" Type="http://schemas.openxmlformats.org/officeDocument/2006/relationships/hyperlink" Target="http://pbs.twimg.com/profile_images/720347580132126721/NGfE58bn_normal.jpg" TargetMode="External" /><Relationship Id="rId613" Type="http://schemas.openxmlformats.org/officeDocument/2006/relationships/hyperlink" Target="http://pbs.twimg.com/profile_images/1061912004800270336/87V7CdCI_normal.jpg" TargetMode="External" /><Relationship Id="rId614" Type="http://schemas.openxmlformats.org/officeDocument/2006/relationships/hyperlink" Target="http://pbs.twimg.com/profile_images/554962490811887618/A-rDAx0n_normal.png" TargetMode="External" /><Relationship Id="rId615" Type="http://schemas.openxmlformats.org/officeDocument/2006/relationships/hyperlink" Target="http://pbs.twimg.com/profile_images/1039860590343278592/-rFRLX1X_normal.jpg" TargetMode="External" /><Relationship Id="rId616" Type="http://schemas.openxmlformats.org/officeDocument/2006/relationships/hyperlink" Target="http://pbs.twimg.com/profile_images/1064948929568083968/0FXnO4y2_normal.jpg" TargetMode="External" /><Relationship Id="rId617" Type="http://schemas.openxmlformats.org/officeDocument/2006/relationships/hyperlink" Target="http://pbs.twimg.com/profile_images/1080765724778553344/xDdY5NuR_normal.jpg" TargetMode="External" /><Relationship Id="rId618" Type="http://schemas.openxmlformats.org/officeDocument/2006/relationships/hyperlink" Target="http://pbs.twimg.com/profile_images/1020881150573719552/J918Am4-_normal.jpg" TargetMode="External" /><Relationship Id="rId619" Type="http://schemas.openxmlformats.org/officeDocument/2006/relationships/hyperlink" Target="http://pbs.twimg.com/profile_images/1039940461807521793/eMRQGpZh_normal.jpg" TargetMode="External" /><Relationship Id="rId620" Type="http://schemas.openxmlformats.org/officeDocument/2006/relationships/hyperlink" Target="http://pbs.twimg.com/profile_images/1039921444808011778/xPfyPxjy_normal.jpg" TargetMode="External" /><Relationship Id="rId621" Type="http://schemas.openxmlformats.org/officeDocument/2006/relationships/hyperlink" Target="http://pbs.twimg.com/profile_images/1039983127144357889/8vGpcMQ7_normal.jpg" TargetMode="External" /><Relationship Id="rId622" Type="http://schemas.openxmlformats.org/officeDocument/2006/relationships/hyperlink" Target="http://pbs.twimg.com/profile_images/1120681614231556096/BR9cZS3M_normal.jpg" TargetMode="External" /><Relationship Id="rId623" Type="http://schemas.openxmlformats.org/officeDocument/2006/relationships/hyperlink" Target="http://pbs.twimg.com/profile_images/565910693832966144/QUHywJYi_normal.jpeg" TargetMode="External" /><Relationship Id="rId624" Type="http://schemas.openxmlformats.org/officeDocument/2006/relationships/hyperlink" Target="http://pbs.twimg.com/profile_images/1117871923432710144/SwwnaeBy_normal.jpg" TargetMode="External" /><Relationship Id="rId625" Type="http://schemas.openxmlformats.org/officeDocument/2006/relationships/hyperlink" Target="http://pbs.twimg.com/profile_images/959012343664529408/qFzHoGEK_normal.jpg" TargetMode="External" /><Relationship Id="rId626" Type="http://schemas.openxmlformats.org/officeDocument/2006/relationships/hyperlink" Target="http://pbs.twimg.com/profile_images/3580083040/e5f17bdf5afced63de8dab863b670aca_normal.jpeg" TargetMode="External" /><Relationship Id="rId627" Type="http://schemas.openxmlformats.org/officeDocument/2006/relationships/hyperlink" Target="http://pbs.twimg.com/profile_images/919953461764124678/nx-uLUiy_normal.jpg" TargetMode="External" /><Relationship Id="rId628" Type="http://schemas.openxmlformats.org/officeDocument/2006/relationships/hyperlink" Target="http://pbs.twimg.com/profile_images/504330772292321280/Dwpw5u0d_normal.jpeg" TargetMode="External" /><Relationship Id="rId629" Type="http://schemas.openxmlformats.org/officeDocument/2006/relationships/hyperlink" Target="http://pbs.twimg.com/profile_images/998904690153635841/l62b3hrt_normal.jpg" TargetMode="External" /><Relationship Id="rId630" Type="http://schemas.openxmlformats.org/officeDocument/2006/relationships/hyperlink" Target="http://pbs.twimg.com/profile_images/1116040205771919360/H7k9SCSj_normal.png" TargetMode="External" /><Relationship Id="rId631" Type="http://schemas.openxmlformats.org/officeDocument/2006/relationships/hyperlink" Target="http://pbs.twimg.com/profile_images/522755081381220352/tRYALVqE_normal.png" TargetMode="External" /><Relationship Id="rId632" Type="http://schemas.openxmlformats.org/officeDocument/2006/relationships/hyperlink" Target="http://pbs.twimg.com/profile_images/1023915623095648257/CjOW2XPA_normal.jpg" TargetMode="External" /><Relationship Id="rId633" Type="http://schemas.openxmlformats.org/officeDocument/2006/relationships/hyperlink" Target="http://pbs.twimg.com/profile_images/648823690440900608/M3uuzUCX_normal.jpg" TargetMode="External" /><Relationship Id="rId634" Type="http://schemas.openxmlformats.org/officeDocument/2006/relationships/hyperlink" Target="http://pbs.twimg.com/profile_images/642631091040452609/phjwwXuD_normal.jpg" TargetMode="External" /><Relationship Id="rId635" Type="http://schemas.openxmlformats.org/officeDocument/2006/relationships/hyperlink" Target="http://abs.twimg.com/sticky/default_profile_images/default_profile_normal.png" TargetMode="External" /><Relationship Id="rId636" Type="http://schemas.openxmlformats.org/officeDocument/2006/relationships/hyperlink" Target="http://pbs.twimg.com/profile_images/506964784466907136/0qotixIT_normal.jpeg" TargetMode="External" /><Relationship Id="rId637" Type="http://schemas.openxmlformats.org/officeDocument/2006/relationships/hyperlink" Target="http://pbs.twimg.com/profile_images/1090720043556618246/XYUGtMQV_normal.jpg" TargetMode="External" /><Relationship Id="rId638" Type="http://schemas.openxmlformats.org/officeDocument/2006/relationships/hyperlink" Target="http://pbs.twimg.com/profile_images/686961153721815040/3jW5p5wm_normal.jpg" TargetMode="External" /><Relationship Id="rId639" Type="http://schemas.openxmlformats.org/officeDocument/2006/relationships/hyperlink" Target="http://pbs.twimg.com/profile_images/1107680723086045184/3JoCJ7Pk_normal.jpg" TargetMode="External" /><Relationship Id="rId640" Type="http://schemas.openxmlformats.org/officeDocument/2006/relationships/hyperlink" Target="http://pbs.twimg.com/profile_images/1059888693945630720/yex0Gcbi_normal.jpg" TargetMode="External" /><Relationship Id="rId641" Type="http://schemas.openxmlformats.org/officeDocument/2006/relationships/hyperlink" Target="http://pbs.twimg.com/profile_images/1110957990704750598/4N7fW-qh_normal.jpg" TargetMode="External" /><Relationship Id="rId642" Type="http://schemas.openxmlformats.org/officeDocument/2006/relationships/hyperlink" Target="http://pbs.twimg.com/profile_images/511594002261360640/jyul7q5m_normal.jpeg" TargetMode="External" /><Relationship Id="rId643" Type="http://schemas.openxmlformats.org/officeDocument/2006/relationships/hyperlink" Target="http://pbs.twimg.com/profile_images/1102491683151925248/OpNozfzy_normal.png" TargetMode="External" /><Relationship Id="rId644" Type="http://schemas.openxmlformats.org/officeDocument/2006/relationships/hyperlink" Target="http://pbs.twimg.com/profile_images/854780624808366080/hucvs5qM_normal.jpg" TargetMode="External" /><Relationship Id="rId645" Type="http://schemas.openxmlformats.org/officeDocument/2006/relationships/hyperlink" Target="http://pbs.twimg.com/profile_images/1113532120545280000/tjKLHlVF_normal.jpg" TargetMode="External" /><Relationship Id="rId646" Type="http://schemas.openxmlformats.org/officeDocument/2006/relationships/hyperlink" Target="http://pbs.twimg.com/profile_images/999578220507758593/isC6Nf7K_normal.jpg" TargetMode="External" /><Relationship Id="rId647" Type="http://schemas.openxmlformats.org/officeDocument/2006/relationships/hyperlink" Target="http://pbs.twimg.com/profile_images/596247061860917248/en1rBnL6_normal.png" TargetMode="External" /><Relationship Id="rId648" Type="http://schemas.openxmlformats.org/officeDocument/2006/relationships/hyperlink" Target="http://pbs.twimg.com/profile_images/935827373190238208/Zywj-Oju_normal.jpg" TargetMode="External" /><Relationship Id="rId649" Type="http://schemas.openxmlformats.org/officeDocument/2006/relationships/hyperlink" Target="http://pbs.twimg.com/profile_images/1080764750198378497/ONTARtX0_normal.jpg" TargetMode="External" /><Relationship Id="rId650" Type="http://schemas.openxmlformats.org/officeDocument/2006/relationships/hyperlink" Target="http://pbs.twimg.com/profile_images/1046684256519540737/_n-nTZzN_normal.jpg" TargetMode="External" /><Relationship Id="rId651" Type="http://schemas.openxmlformats.org/officeDocument/2006/relationships/hyperlink" Target="http://pbs.twimg.com/profile_images/1017008999324114944/Yj68wiQw_normal.jpg" TargetMode="External" /><Relationship Id="rId652" Type="http://schemas.openxmlformats.org/officeDocument/2006/relationships/hyperlink" Target="http://pbs.twimg.com/profile_images/831502849242718208/yf-COoR0_normal.jpg" TargetMode="External" /><Relationship Id="rId653" Type="http://schemas.openxmlformats.org/officeDocument/2006/relationships/hyperlink" Target="http://pbs.twimg.com/profile_images/1015237843709497345/4xz5T-Hb_normal.jpg" TargetMode="External" /><Relationship Id="rId654" Type="http://schemas.openxmlformats.org/officeDocument/2006/relationships/hyperlink" Target="http://pbs.twimg.com/profile_images/461591109043355648/VsuUdyNy_normal.jpeg" TargetMode="External" /><Relationship Id="rId655" Type="http://schemas.openxmlformats.org/officeDocument/2006/relationships/hyperlink" Target="http://pbs.twimg.com/profile_images/719867893689774080/0YCQpyhg_normal.jpg" TargetMode="External" /><Relationship Id="rId656" Type="http://schemas.openxmlformats.org/officeDocument/2006/relationships/hyperlink" Target="http://pbs.twimg.com/profile_images/602371945645133824/GcDsU6Ge_normal.png" TargetMode="External" /><Relationship Id="rId657" Type="http://schemas.openxmlformats.org/officeDocument/2006/relationships/hyperlink" Target="http://pbs.twimg.com/profile_images/1112953379930734594/Z6l9reiL_normal.jpg" TargetMode="External" /><Relationship Id="rId658" Type="http://schemas.openxmlformats.org/officeDocument/2006/relationships/hyperlink" Target="http://pbs.twimg.com/profile_images/568528198518841344/6rZadKsE_normal.jpeg" TargetMode="External" /><Relationship Id="rId659" Type="http://schemas.openxmlformats.org/officeDocument/2006/relationships/hyperlink" Target="http://pbs.twimg.com/profile_images/608137404051013632/19Efy6df_normal.png" TargetMode="External" /><Relationship Id="rId660" Type="http://schemas.openxmlformats.org/officeDocument/2006/relationships/hyperlink" Target="http://pbs.twimg.com/profile_images/1062827423929131008/YQ1jUnLC_normal.jpg" TargetMode="External" /><Relationship Id="rId661" Type="http://schemas.openxmlformats.org/officeDocument/2006/relationships/hyperlink" Target="http://pbs.twimg.com/profile_images/877180972550287361/mbAkXVbC_normal.jpg" TargetMode="External" /><Relationship Id="rId662" Type="http://schemas.openxmlformats.org/officeDocument/2006/relationships/hyperlink" Target="http://pbs.twimg.com/profile_images/1101196276631244801/93fCATWb_normal.jpg" TargetMode="External" /><Relationship Id="rId663" Type="http://schemas.openxmlformats.org/officeDocument/2006/relationships/hyperlink" Target="http://pbs.twimg.com/profile_images/1079714110332456960/MYbjPZ7X_normal.jpg" TargetMode="External" /><Relationship Id="rId664" Type="http://schemas.openxmlformats.org/officeDocument/2006/relationships/hyperlink" Target="http://pbs.twimg.com/profile_images/742875513002332160/rsDWhQFU_normal.jpg" TargetMode="External" /><Relationship Id="rId665" Type="http://schemas.openxmlformats.org/officeDocument/2006/relationships/hyperlink" Target="http://pbs.twimg.com/profile_images/378800000518550081/792d753cc2e205505c73ef9e345d09e4_normal.jpeg" TargetMode="External" /><Relationship Id="rId666" Type="http://schemas.openxmlformats.org/officeDocument/2006/relationships/hyperlink" Target="http://pbs.twimg.com/profile_images/880795054570450944/VZHBF0yH_normal.jpg" TargetMode="External" /><Relationship Id="rId667" Type="http://schemas.openxmlformats.org/officeDocument/2006/relationships/hyperlink" Target="http://pbs.twimg.com/profile_images/1002891320476696579/ifRTec9y_normal.jpg" TargetMode="External" /><Relationship Id="rId668" Type="http://schemas.openxmlformats.org/officeDocument/2006/relationships/hyperlink" Target="http://pbs.twimg.com/profile_images/834408373537882112/u_6w4_6q_normal.jpg" TargetMode="External" /><Relationship Id="rId669" Type="http://schemas.openxmlformats.org/officeDocument/2006/relationships/hyperlink" Target="http://pbs.twimg.com/profile_images/943119256018935808/sQUB0eta_normal.jpg" TargetMode="External" /><Relationship Id="rId670" Type="http://schemas.openxmlformats.org/officeDocument/2006/relationships/hyperlink" Target="http://pbs.twimg.com/profile_images/1092874146114162689/O40LVADh_normal.jpg" TargetMode="External" /><Relationship Id="rId671" Type="http://schemas.openxmlformats.org/officeDocument/2006/relationships/hyperlink" Target="http://pbs.twimg.com/profile_images/1217546764/HeartLeedsFreegle_trans_200_normal.png" TargetMode="External" /><Relationship Id="rId672" Type="http://schemas.openxmlformats.org/officeDocument/2006/relationships/hyperlink" Target="http://pbs.twimg.com/profile_images/1098625945051766786/CkjvMegP_normal.png" TargetMode="External" /><Relationship Id="rId673" Type="http://schemas.openxmlformats.org/officeDocument/2006/relationships/hyperlink" Target="http://pbs.twimg.com/profile_images/1032737914239639552/tfot6nbr_normal.jpg" TargetMode="External" /><Relationship Id="rId674" Type="http://schemas.openxmlformats.org/officeDocument/2006/relationships/hyperlink" Target="http://pbs.twimg.com/profile_images/1093859266/faye-market-entrance_normal.jpg" TargetMode="External" /><Relationship Id="rId675" Type="http://schemas.openxmlformats.org/officeDocument/2006/relationships/hyperlink" Target="http://pbs.twimg.com/profile_images/884005775521308672/qBwLau_V_normal.jpg" TargetMode="External" /><Relationship Id="rId676" Type="http://schemas.openxmlformats.org/officeDocument/2006/relationships/hyperlink" Target="http://pbs.twimg.com/profile_images/608140753735458817/nyOLAiWG_normal.png" TargetMode="External" /><Relationship Id="rId677" Type="http://schemas.openxmlformats.org/officeDocument/2006/relationships/hyperlink" Target="http://pbs.twimg.com/profile_images/1103977105078059008/EsME_9Oy_normal.jpg" TargetMode="External" /><Relationship Id="rId678" Type="http://schemas.openxmlformats.org/officeDocument/2006/relationships/hyperlink" Target="http://pbs.twimg.com/profile_images/914752174596476933/jkoSfQmj_normal.jpg" TargetMode="External" /><Relationship Id="rId679" Type="http://schemas.openxmlformats.org/officeDocument/2006/relationships/hyperlink" Target="http://pbs.twimg.com/profile_images/661258810078572544/St1cYsB-_normal.png" TargetMode="External" /><Relationship Id="rId680" Type="http://schemas.openxmlformats.org/officeDocument/2006/relationships/hyperlink" Target="http://pbs.twimg.com/profile_images/789056548022657025/0q8KIO0k_normal.jpg" TargetMode="External" /><Relationship Id="rId681" Type="http://schemas.openxmlformats.org/officeDocument/2006/relationships/hyperlink" Target="http://pbs.twimg.com/profile_images/1092816854358343680/-XOsLmIT_normal.jpg" TargetMode="External" /><Relationship Id="rId682" Type="http://schemas.openxmlformats.org/officeDocument/2006/relationships/hyperlink" Target="http://pbs.twimg.com/profile_images/599488439311048704/y7csZ5R5_normal.png" TargetMode="External" /><Relationship Id="rId683" Type="http://schemas.openxmlformats.org/officeDocument/2006/relationships/hyperlink" Target="http://pbs.twimg.com/profile_images/908418445666131969/5CXAXRtP_normal.jpg" TargetMode="External" /><Relationship Id="rId684" Type="http://schemas.openxmlformats.org/officeDocument/2006/relationships/hyperlink" Target="http://pbs.twimg.com/profile_images/1098307710087356416/JmmvJOFe_normal.jpg" TargetMode="External" /><Relationship Id="rId685" Type="http://schemas.openxmlformats.org/officeDocument/2006/relationships/hyperlink" Target="http://pbs.twimg.com/profile_images/1039032896441528320/pkc-Gz6Z_normal.jpg" TargetMode="External" /><Relationship Id="rId686" Type="http://schemas.openxmlformats.org/officeDocument/2006/relationships/hyperlink" Target="http://pbs.twimg.com/profile_images/552228807437189120/U7DQg25J_normal.jpeg" TargetMode="External" /><Relationship Id="rId687" Type="http://schemas.openxmlformats.org/officeDocument/2006/relationships/hyperlink" Target="http://pbs.twimg.com/profile_images/535339724/driver_hire_logo_normal.jpg" TargetMode="External" /><Relationship Id="rId688" Type="http://schemas.openxmlformats.org/officeDocument/2006/relationships/hyperlink" Target="http://pbs.twimg.com/profile_images/664754214430711808/WV81ZM07_normal.jpg" TargetMode="External" /><Relationship Id="rId689" Type="http://schemas.openxmlformats.org/officeDocument/2006/relationships/hyperlink" Target="http://pbs.twimg.com/profile_images/1027111887606099968/_PZmNDzj_normal.jpg" TargetMode="External" /><Relationship Id="rId690" Type="http://schemas.openxmlformats.org/officeDocument/2006/relationships/hyperlink" Target="http://pbs.twimg.com/profile_images/378800000402622979/8d84396b96d09107c32cbe9866699d55_normal.jpeg" TargetMode="External" /><Relationship Id="rId691" Type="http://schemas.openxmlformats.org/officeDocument/2006/relationships/hyperlink" Target="http://pbs.twimg.com/profile_images/631777293921157121/1BQhaICO_normal.jpg" TargetMode="External" /><Relationship Id="rId692" Type="http://schemas.openxmlformats.org/officeDocument/2006/relationships/hyperlink" Target="http://pbs.twimg.com/profile_images/783995268454817792/5X715Iu5_normal.jpg" TargetMode="External" /><Relationship Id="rId693" Type="http://schemas.openxmlformats.org/officeDocument/2006/relationships/hyperlink" Target="http://pbs.twimg.com/profile_images/986275841016557568/SZPiNUMB_normal.jpg" TargetMode="External" /><Relationship Id="rId694" Type="http://schemas.openxmlformats.org/officeDocument/2006/relationships/hyperlink" Target="http://pbs.twimg.com/profile_images/991417012499906560/ooR70guZ_normal.jpg" TargetMode="External" /><Relationship Id="rId695" Type="http://schemas.openxmlformats.org/officeDocument/2006/relationships/hyperlink" Target="http://pbs.twimg.com/profile_images/854787267776307200/KD9vNvWY_normal.jpg" TargetMode="External" /><Relationship Id="rId696" Type="http://schemas.openxmlformats.org/officeDocument/2006/relationships/hyperlink" Target="http://pbs.twimg.com/profile_images/816216614525878272/RUOOhdET_normal.jpg" TargetMode="External" /><Relationship Id="rId697" Type="http://schemas.openxmlformats.org/officeDocument/2006/relationships/hyperlink" Target="http://pbs.twimg.com/profile_images/1080771288866738179/K1-JHsZN_normal.jpg" TargetMode="External" /><Relationship Id="rId698" Type="http://schemas.openxmlformats.org/officeDocument/2006/relationships/hyperlink" Target="http://pbs.twimg.com/profile_images/419387356186042368/GDR2N0ic_normal.png" TargetMode="External" /><Relationship Id="rId699" Type="http://schemas.openxmlformats.org/officeDocument/2006/relationships/hyperlink" Target="http://pbs.twimg.com/profile_images/971465594976452608/GPYDIzNN_normal.jpg" TargetMode="External" /><Relationship Id="rId700" Type="http://schemas.openxmlformats.org/officeDocument/2006/relationships/hyperlink" Target="http://pbs.twimg.com/profile_images/1008337126923042816/6sl4Oje7_normal.jpg" TargetMode="External" /><Relationship Id="rId701" Type="http://schemas.openxmlformats.org/officeDocument/2006/relationships/hyperlink" Target="http://pbs.twimg.com/profile_images/793485902236430336/fjpQBAJ9_normal.jpg" TargetMode="External" /><Relationship Id="rId702" Type="http://schemas.openxmlformats.org/officeDocument/2006/relationships/hyperlink" Target="http://pbs.twimg.com/profile_images/805468791299682304/ZXPXm9PV_normal.jpg" TargetMode="External" /><Relationship Id="rId703" Type="http://schemas.openxmlformats.org/officeDocument/2006/relationships/hyperlink" Target="http://pbs.twimg.com/profile_images/551981847714873344/qZiKzYOD_normal.jpeg" TargetMode="External" /><Relationship Id="rId704" Type="http://schemas.openxmlformats.org/officeDocument/2006/relationships/hyperlink" Target="http://pbs.twimg.com/profile_images/990764276041236482/QE8oY1OL_normal.jpg" TargetMode="External" /><Relationship Id="rId705" Type="http://schemas.openxmlformats.org/officeDocument/2006/relationships/hyperlink" Target="http://pbs.twimg.com/profile_images/734673948047081473/DCKd8UNm_normal.jpg" TargetMode="External" /><Relationship Id="rId706" Type="http://schemas.openxmlformats.org/officeDocument/2006/relationships/hyperlink" Target="http://pbs.twimg.com/profile_images/784741510344499200/MFRfcZqe_normal.jpg" TargetMode="External" /><Relationship Id="rId707" Type="http://schemas.openxmlformats.org/officeDocument/2006/relationships/hyperlink" Target="http://pbs.twimg.com/profile_images/752551421447245824/pufHmq4L_normal.jpg" TargetMode="External" /><Relationship Id="rId708" Type="http://schemas.openxmlformats.org/officeDocument/2006/relationships/hyperlink" Target="http://pbs.twimg.com/profile_images/471727809874763776/7fwgUkHx_normal.png" TargetMode="External" /><Relationship Id="rId709" Type="http://schemas.openxmlformats.org/officeDocument/2006/relationships/hyperlink" Target="http://pbs.twimg.com/profile_images/462977067852627969/DqUKL5ru_normal.png" TargetMode="External" /><Relationship Id="rId710" Type="http://schemas.openxmlformats.org/officeDocument/2006/relationships/hyperlink" Target="http://pbs.twimg.com/profile_images/1011704573373878273/g96jwTP5_normal.jpg" TargetMode="External" /><Relationship Id="rId711" Type="http://schemas.openxmlformats.org/officeDocument/2006/relationships/hyperlink" Target="http://pbs.twimg.com/profile_images/957541705796014081/d3cxhOuE_normal.jpg" TargetMode="External" /><Relationship Id="rId712" Type="http://schemas.openxmlformats.org/officeDocument/2006/relationships/hyperlink" Target="http://pbs.twimg.com/profile_images/599170394596212736/_mOV5QlM_normal.png" TargetMode="External" /><Relationship Id="rId713" Type="http://schemas.openxmlformats.org/officeDocument/2006/relationships/hyperlink" Target="http://pbs.twimg.com/profile_images/846727105513689088/zV05QT9f_normal.jpg" TargetMode="External" /><Relationship Id="rId714" Type="http://schemas.openxmlformats.org/officeDocument/2006/relationships/hyperlink" Target="http://pbs.twimg.com/profile_images/1257810479/recruiter2_normal.gif" TargetMode="External" /><Relationship Id="rId715" Type="http://schemas.openxmlformats.org/officeDocument/2006/relationships/hyperlink" Target="http://pbs.twimg.com/profile_images/600166230843097088/uBu2zdNy_normal.png" TargetMode="External" /><Relationship Id="rId716" Type="http://schemas.openxmlformats.org/officeDocument/2006/relationships/hyperlink" Target="http://pbs.twimg.com/profile_images/378800000680439584/605977150418c0ead2043abae3218466_normal.jpeg" TargetMode="External" /><Relationship Id="rId717" Type="http://schemas.openxmlformats.org/officeDocument/2006/relationships/hyperlink" Target="http://pbs.twimg.com/profile_images/1061909918532464641/SqjSrS_N_normal.jpg" TargetMode="External" /><Relationship Id="rId718" Type="http://schemas.openxmlformats.org/officeDocument/2006/relationships/hyperlink" Target="http://pbs.twimg.com/profile_images/820896128753434624/N_--dvFS_normal.jpg" TargetMode="External" /><Relationship Id="rId719" Type="http://schemas.openxmlformats.org/officeDocument/2006/relationships/hyperlink" Target="http://pbs.twimg.com/profile_images/1104497242189250561/xLWIAZmM_normal.jpg" TargetMode="External" /><Relationship Id="rId720" Type="http://schemas.openxmlformats.org/officeDocument/2006/relationships/hyperlink" Target="http://pbs.twimg.com/profile_images/573925511878967296/wICVc4UH_normal.jpeg" TargetMode="External" /><Relationship Id="rId721" Type="http://schemas.openxmlformats.org/officeDocument/2006/relationships/hyperlink" Target="http://pbs.twimg.com/profile_images/892785058741862400/hlqUMjLK_normal.jpg" TargetMode="External" /><Relationship Id="rId722" Type="http://schemas.openxmlformats.org/officeDocument/2006/relationships/hyperlink" Target="http://pbs.twimg.com/profile_images/1077530343840845825/XmbDJHYN_normal.jpg" TargetMode="External" /><Relationship Id="rId723" Type="http://schemas.openxmlformats.org/officeDocument/2006/relationships/hyperlink" Target="http://pbs.twimg.com/profile_images/580363472749219840/T431yB1L_normal.jpg" TargetMode="External" /><Relationship Id="rId724" Type="http://schemas.openxmlformats.org/officeDocument/2006/relationships/hyperlink" Target="http://pbs.twimg.com/profile_images/662999835906285569/i-e4cjcu_normal.jpg" TargetMode="External" /><Relationship Id="rId725" Type="http://schemas.openxmlformats.org/officeDocument/2006/relationships/hyperlink" Target="http://pbs.twimg.com/profile_images/1004099369241645056/I3ccUBUQ_normal.jpg" TargetMode="External" /><Relationship Id="rId726" Type="http://schemas.openxmlformats.org/officeDocument/2006/relationships/hyperlink" Target="http://pbs.twimg.com/profile_images/673272991816548353/tn5thWZR_normal.jpg" TargetMode="External" /><Relationship Id="rId727" Type="http://schemas.openxmlformats.org/officeDocument/2006/relationships/hyperlink" Target="http://pbs.twimg.com/profile_images/850311565740060672/wo6rE25-_normal.jpg" TargetMode="External" /><Relationship Id="rId728" Type="http://schemas.openxmlformats.org/officeDocument/2006/relationships/hyperlink" Target="http://pbs.twimg.com/profile_images/819489182297034753/5uptiPTa_normal.jpg" TargetMode="External" /><Relationship Id="rId729" Type="http://schemas.openxmlformats.org/officeDocument/2006/relationships/hyperlink" Target="http://pbs.twimg.com/profile_images/535462566466953216/LO4b62xQ_normal.jpeg" TargetMode="External" /><Relationship Id="rId730" Type="http://schemas.openxmlformats.org/officeDocument/2006/relationships/hyperlink" Target="http://pbs.twimg.com/profile_images/610072079451484161/3AR_IopU_normal.jpg" TargetMode="External" /><Relationship Id="rId731" Type="http://schemas.openxmlformats.org/officeDocument/2006/relationships/hyperlink" Target="http://pbs.twimg.com/profile_images/971134241038839808/g446rwhS_normal.jpg" TargetMode="External" /><Relationship Id="rId732" Type="http://schemas.openxmlformats.org/officeDocument/2006/relationships/hyperlink" Target="http://pbs.twimg.com/profile_images/608138069880020992/ywjnGckE_normal.png" TargetMode="External" /><Relationship Id="rId733" Type="http://schemas.openxmlformats.org/officeDocument/2006/relationships/hyperlink" Target="http://pbs.twimg.com/profile_images/862172787603107840/UwfrJ4wO_normal.jpg" TargetMode="External" /><Relationship Id="rId734" Type="http://schemas.openxmlformats.org/officeDocument/2006/relationships/hyperlink" Target="http://pbs.twimg.com/profile_images/1026777597273927680/-7ztlZr9_normal.jpg" TargetMode="External" /><Relationship Id="rId735" Type="http://schemas.openxmlformats.org/officeDocument/2006/relationships/hyperlink" Target="http://pbs.twimg.com/profile_images/1113849892596867073/OUov6okG_normal.png" TargetMode="External" /><Relationship Id="rId736" Type="http://schemas.openxmlformats.org/officeDocument/2006/relationships/hyperlink" Target="http://pbs.twimg.com/profile_images/62275331/Kitces_Pic__1_normal.jpg" TargetMode="External" /><Relationship Id="rId737" Type="http://schemas.openxmlformats.org/officeDocument/2006/relationships/hyperlink" Target="http://pbs.twimg.com/profile_images/877162850019676161/itMtseuM_normal.jpg" TargetMode="External" /><Relationship Id="rId738" Type="http://schemas.openxmlformats.org/officeDocument/2006/relationships/hyperlink" Target="http://pbs.twimg.com/profile_images/638221966160171009/4_RxvwdY_normal.jpg" TargetMode="External" /><Relationship Id="rId739" Type="http://schemas.openxmlformats.org/officeDocument/2006/relationships/hyperlink" Target="http://pbs.twimg.com/profile_images/590386960008634368/EMA54NS7_normal.png" TargetMode="External" /><Relationship Id="rId740" Type="http://schemas.openxmlformats.org/officeDocument/2006/relationships/hyperlink" Target="http://pbs.twimg.com/profile_images/612970356199043072/IOaY-PYu_normal.png" TargetMode="External" /><Relationship Id="rId741" Type="http://schemas.openxmlformats.org/officeDocument/2006/relationships/hyperlink" Target="http://pbs.twimg.com/profile_images/599491221149642752/f7MH7lTa_normal.png" TargetMode="External" /><Relationship Id="rId742" Type="http://schemas.openxmlformats.org/officeDocument/2006/relationships/hyperlink" Target="http://pbs.twimg.com/profile_images/601742799097171969/e-dlio-q_normal.png" TargetMode="External" /><Relationship Id="rId743" Type="http://schemas.openxmlformats.org/officeDocument/2006/relationships/hyperlink" Target="http://pbs.twimg.com/profile_images/590392096403693568/H6cMVHiL_normal.png" TargetMode="External" /><Relationship Id="rId744" Type="http://schemas.openxmlformats.org/officeDocument/2006/relationships/hyperlink" Target="http://pbs.twimg.com/profile_images/957997126713135105/iwK52iK9_normal.jpg" TargetMode="External" /><Relationship Id="rId745" Type="http://schemas.openxmlformats.org/officeDocument/2006/relationships/hyperlink" Target="http://pbs.twimg.com/profile_images/1094503512208228352/-heCmB-K_normal.jpg" TargetMode="External" /><Relationship Id="rId746" Type="http://schemas.openxmlformats.org/officeDocument/2006/relationships/hyperlink" Target="http://pbs.twimg.com/profile_images/676135165366837248/29e4zT6l_normal.jpg" TargetMode="External" /><Relationship Id="rId747" Type="http://schemas.openxmlformats.org/officeDocument/2006/relationships/hyperlink" Target="http://pbs.twimg.com/profile_images/1067166687303217152/qdMJvwcR_normal.jpg" TargetMode="External" /><Relationship Id="rId748" Type="http://schemas.openxmlformats.org/officeDocument/2006/relationships/hyperlink" Target="http://pbs.twimg.com/profile_images/591101554729549824/2u-qWaRv_normal.png" TargetMode="External" /><Relationship Id="rId749" Type="http://schemas.openxmlformats.org/officeDocument/2006/relationships/hyperlink" Target="http://pbs.twimg.com/profile_images/870901706325938176/R9U5PkZ4_normal.jpg" TargetMode="External" /><Relationship Id="rId750" Type="http://schemas.openxmlformats.org/officeDocument/2006/relationships/hyperlink" Target="http://pbs.twimg.com/profile_images/1573759224/CS_RGB_normal.jpg" TargetMode="External" /><Relationship Id="rId751" Type="http://schemas.openxmlformats.org/officeDocument/2006/relationships/hyperlink" Target="http://pbs.twimg.com/profile_images/1057342406587244544/BRVVKaGB_normal.jpg" TargetMode="External" /><Relationship Id="rId752" Type="http://schemas.openxmlformats.org/officeDocument/2006/relationships/hyperlink" Target="http://pbs.twimg.com/profile_images/612969588834349056/ACdrSegs_normal.png" TargetMode="External" /><Relationship Id="rId753" Type="http://schemas.openxmlformats.org/officeDocument/2006/relationships/hyperlink" Target="http://pbs.twimg.com/profile_images/2759494828/ae4161aef39e95d09da457ee78374fed_normal.jpeg" TargetMode="External" /><Relationship Id="rId754" Type="http://schemas.openxmlformats.org/officeDocument/2006/relationships/hyperlink" Target="http://pbs.twimg.com/profile_images/851399198155079680/JeKBuxO6_normal.jpg" TargetMode="External" /><Relationship Id="rId755" Type="http://schemas.openxmlformats.org/officeDocument/2006/relationships/hyperlink" Target="http://pbs.twimg.com/profile_images/418691383503765504/c4Go7vm9_normal.jpeg" TargetMode="External" /><Relationship Id="rId756" Type="http://schemas.openxmlformats.org/officeDocument/2006/relationships/hyperlink" Target="http://pbs.twimg.com/profile_images/891963947833864193/fWwOK1D7_normal.jpg" TargetMode="External" /><Relationship Id="rId757" Type="http://schemas.openxmlformats.org/officeDocument/2006/relationships/hyperlink" Target="http://pbs.twimg.com/profile_images/1036752142051299328/cmHEpec9_normal.jpg" TargetMode="External" /><Relationship Id="rId758" Type="http://schemas.openxmlformats.org/officeDocument/2006/relationships/hyperlink" Target="http://pbs.twimg.com/profile_images/3202544284/b7225fa60ed48bcd2fb645636e4f4adb_normal.png" TargetMode="External" /><Relationship Id="rId759" Type="http://schemas.openxmlformats.org/officeDocument/2006/relationships/hyperlink" Target="http://pbs.twimg.com/profile_images/672698311443406849/BEiC1GvN_normal.jpg" TargetMode="External" /><Relationship Id="rId760" Type="http://schemas.openxmlformats.org/officeDocument/2006/relationships/hyperlink" Target="http://pbs.twimg.com/profile_images/663700061835165697/4xf9oDK9_normal.jpg" TargetMode="External" /><Relationship Id="rId761" Type="http://schemas.openxmlformats.org/officeDocument/2006/relationships/hyperlink" Target="http://pbs.twimg.com/profile_images/1077019069193355265/nTc188OY_normal.jpg" TargetMode="External" /><Relationship Id="rId762" Type="http://schemas.openxmlformats.org/officeDocument/2006/relationships/hyperlink" Target="http://pbs.twimg.com/profile_images/762567329377116160/XNouhu8V_normal.jpg" TargetMode="External" /><Relationship Id="rId763" Type="http://schemas.openxmlformats.org/officeDocument/2006/relationships/hyperlink" Target="http://pbs.twimg.com/profile_images/1108326501886369793/Os1L0G6l_normal.jpg" TargetMode="External" /><Relationship Id="rId764" Type="http://schemas.openxmlformats.org/officeDocument/2006/relationships/hyperlink" Target="http://pbs.twimg.com/profile_images/1116758405283291136/kyOTDjyR_normal.jpg" TargetMode="External" /><Relationship Id="rId765" Type="http://schemas.openxmlformats.org/officeDocument/2006/relationships/hyperlink" Target="http://pbs.twimg.com/profile_images/771385038965473280/_FmMqqYD_normal.jpg" TargetMode="External" /><Relationship Id="rId766" Type="http://schemas.openxmlformats.org/officeDocument/2006/relationships/hyperlink" Target="http://pbs.twimg.com/profile_images/608136232061829120/EFEosWsk_normal.png" TargetMode="External" /><Relationship Id="rId767" Type="http://schemas.openxmlformats.org/officeDocument/2006/relationships/hyperlink" Target="http://pbs.twimg.com/profile_images/1061915469517594624/_3aN5Xl3_normal.jpg" TargetMode="External" /><Relationship Id="rId768" Type="http://schemas.openxmlformats.org/officeDocument/2006/relationships/hyperlink" Target="http://pbs.twimg.com/profile_images/608492685830291456/GiEFRPTA_normal.png" TargetMode="External" /><Relationship Id="rId769" Type="http://schemas.openxmlformats.org/officeDocument/2006/relationships/hyperlink" Target="http://pbs.twimg.com/profile_images/1047445067378700289/rNKJ7Jl7_normal.jpg" TargetMode="External" /><Relationship Id="rId770" Type="http://schemas.openxmlformats.org/officeDocument/2006/relationships/hyperlink" Target="http://pbs.twimg.com/profile_images/1019937703738167296/zRMMGiwP_normal.jpg" TargetMode="External" /><Relationship Id="rId771" Type="http://schemas.openxmlformats.org/officeDocument/2006/relationships/hyperlink" Target="http://pbs.twimg.com/profile_images/974291672153587712/sSdM3eV5_normal.jpg" TargetMode="External" /><Relationship Id="rId772" Type="http://schemas.openxmlformats.org/officeDocument/2006/relationships/hyperlink" Target="http://pbs.twimg.com/profile_images/378800000735867271/8ad37be64e51a28b439b7fb3fd433437_normal.jpeg" TargetMode="External" /><Relationship Id="rId773" Type="http://schemas.openxmlformats.org/officeDocument/2006/relationships/hyperlink" Target="http://pbs.twimg.com/profile_images/592567662867283968/l8LfW8KK_normal.png" TargetMode="External" /><Relationship Id="rId774" Type="http://schemas.openxmlformats.org/officeDocument/2006/relationships/hyperlink" Target="http://pbs.twimg.com/profile_images/1103669893981974528/CH2cNbrl_normal.jpg" TargetMode="External" /><Relationship Id="rId775" Type="http://schemas.openxmlformats.org/officeDocument/2006/relationships/hyperlink" Target="http://pbs.twimg.com/profile_images/803772529269555201/02I9DCU6_normal.jpg" TargetMode="External" /><Relationship Id="rId776" Type="http://schemas.openxmlformats.org/officeDocument/2006/relationships/hyperlink" Target="http://pbs.twimg.com/profile_images/1085149410399444993/HovISt24_normal.jpg" TargetMode="External" /><Relationship Id="rId777" Type="http://schemas.openxmlformats.org/officeDocument/2006/relationships/hyperlink" Target="http://pbs.twimg.com/profile_images/2706088351/f9bee529b00a631f5184b22f60c5a937_normal.jpeg" TargetMode="External" /><Relationship Id="rId778" Type="http://schemas.openxmlformats.org/officeDocument/2006/relationships/hyperlink" Target="http://pbs.twimg.com/profile_images/689176449215930368/zvMe0iDM_normal.png" TargetMode="External" /><Relationship Id="rId779" Type="http://schemas.openxmlformats.org/officeDocument/2006/relationships/hyperlink" Target="http://pbs.twimg.com/profile_images/599493952962699265/rZcfomQ9_normal.png" TargetMode="External" /><Relationship Id="rId780" Type="http://schemas.openxmlformats.org/officeDocument/2006/relationships/hyperlink" Target="http://pbs.twimg.com/profile_images/723361072111976448/E-bgrRHL_normal.jpg" TargetMode="External" /><Relationship Id="rId781" Type="http://schemas.openxmlformats.org/officeDocument/2006/relationships/hyperlink" Target="http://pbs.twimg.com/profile_images/1118803248343699458/-uF6pUGs_normal.png" TargetMode="External" /><Relationship Id="rId782" Type="http://schemas.openxmlformats.org/officeDocument/2006/relationships/hyperlink" Target="http://pbs.twimg.com/profile_images/612960089989873664/jrFIAVaX_normal.png" TargetMode="External" /><Relationship Id="rId783" Type="http://schemas.openxmlformats.org/officeDocument/2006/relationships/hyperlink" Target="http://pbs.twimg.com/profile_images/378800000084291050/a23edf17554343dfcc7423c82f4599fd_normal.png" TargetMode="External" /><Relationship Id="rId784" Type="http://schemas.openxmlformats.org/officeDocument/2006/relationships/hyperlink" Target="http://pbs.twimg.com/profile_images/712270594344144896/CO_7m5un_normal.jpg" TargetMode="External" /><Relationship Id="rId785" Type="http://schemas.openxmlformats.org/officeDocument/2006/relationships/hyperlink" Target="http://pbs.twimg.com/profile_images/829860623748063232/FV4ZqOlZ_normal.jpg" TargetMode="External" /><Relationship Id="rId786" Type="http://schemas.openxmlformats.org/officeDocument/2006/relationships/hyperlink" Target="https://twitter.com/surreyjobs_uk" TargetMode="External" /><Relationship Id="rId787" Type="http://schemas.openxmlformats.org/officeDocument/2006/relationships/hyperlink" Target="https://twitter.com/anncaswell2" TargetMode="External" /><Relationship Id="rId788" Type="http://schemas.openxmlformats.org/officeDocument/2006/relationships/hyperlink" Target="https://twitter.com/ley_poleguns" TargetMode="External" /><Relationship Id="rId789" Type="http://schemas.openxmlformats.org/officeDocument/2006/relationships/hyperlink" Target="https://twitter.com/europcar_be" TargetMode="External" /><Relationship Id="rId790" Type="http://schemas.openxmlformats.org/officeDocument/2006/relationships/hyperlink" Target="https://twitter.com/fleetowner" TargetMode="External" /><Relationship Id="rId791" Type="http://schemas.openxmlformats.org/officeDocument/2006/relationships/hyperlink" Target="https://twitter.com/europcar" TargetMode="External" /><Relationship Id="rId792" Type="http://schemas.openxmlformats.org/officeDocument/2006/relationships/hyperlink" Target="https://twitter.com/europcar_ire" TargetMode="External" /><Relationship Id="rId793" Type="http://schemas.openxmlformats.org/officeDocument/2006/relationships/hyperlink" Target="https://twitter.com/europcar_uk" TargetMode="External" /><Relationship Id="rId794" Type="http://schemas.openxmlformats.org/officeDocument/2006/relationships/hyperlink" Target="https://twitter.com/ilford_jobs" TargetMode="External" /><Relationship Id="rId795" Type="http://schemas.openxmlformats.org/officeDocument/2006/relationships/hyperlink" Target="https://twitter.com/pfblackburn" TargetMode="External" /><Relationship Id="rId796" Type="http://schemas.openxmlformats.org/officeDocument/2006/relationships/hyperlink" Target="https://twitter.com/lancashare1" TargetMode="External" /><Relationship Id="rId797" Type="http://schemas.openxmlformats.org/officeDocument/2006/relationships/hyperlink" Target="https://twitter.com/europcar_pt" TargetMode="External" /><Relationship Id="rId798" Type="http://schemas.openxmlformats.org/officeDocument/2006/relationships/hyperlink" Target="https://twitter.com/rmi_trucking" TargetMode="External" /><Relationship Id="rId799" Type="http://schemas.openxmlformats.org/officeDocument/2006/relationships/hyperlink" Target="https://twitter.com/csljobs" TargetMode="External" /><Relationship Id="rId800" Type="http://schemas.openxmlformats.org/officeDocument/2006/relationships/hyperlink" Target="https://twitter.com/expresssalem" TargetMode="External" /><Relationship Id="rId801" Type="http://schemas.openxmlformats.org/officeDocument/2006/relationships/hyperlink" Target="https://twitter.com/barking_jobs" TargetMode="External" /><Relationship Id="rId802" Type="http://schemas.openxmlformats.org/officeDocument/2006/relationships/hyperlink" Target="https://twitter.com/cityofwoodbury" TargetMode="External" /><Relationship Id="rId803" Type="http://schemas.openxmlformats.org/officeDocument/2006/relationships/hyperlink" Target="https://twitter.com/rokyjones" TargetMode="External" /><Relationship Id="rId804" Type="http://schemas.openxmlformats.org/officeDocument/2006/relationships/hyperlink" Target="https://twitter.com/rothwell_scott" TargetMode="External" /><Relationship Id="rId805" Type="http://schemas.openxmlformats.org/officeDocument/2006/relationships/hyperlink" Target="https://twitter.com/castlefordjobs" TargetMode="External" /><Relationship Id="rId806" Type="http://schemas.openxmlformats.org/officeDocument/2006/relationships/hyperlink" Target="https://twitter.com/dumfriesjobs" TargetMode="External" /><Relationship Id="rId807" Type="http://schemas.openxmlformats.org/officeDocument/2006/relationships/hyperlink" Target="https://twitter.com/essex_jobs_uk" TargetMode="External" /><Relationship Id="rId808" Type="http://schemas.openxmlformats.org/officeDocument/2006/relationships/hyperlink" Target="https://twitter.com/freight_guide" TargetMode="External" /><Relationship Id="rId809" Type="http://schemas.openxmlformats.org/officeDocument/2006/relationships/hyperlink" Target="https://twitter.com/joshtemple123" TargetMode="External" /><Relationship Id="rId810" Type="http://schemas.openxmlformats.org/officeDocument/2006/relationships/hyperlink" Target="https://twitter.com/firstcymru" TargetMode="External" /><Relationship Id="rId811" Type="http://schemas.openxmlformats.org/officeDocument/2006/relationships/hyperlink" Target="https://twitter.com/alan_ridgley" TargetMode="External" /><Relationship Id="rId812" Type="http://schemas.openxmlformats.org/officeDocument/2006/relationships/hyperlink" Target="https://twitter.com/dougwalker43" TargetMode="External" /><Relationship Id="rId813" Type="http://schemas.openxmlformats.org/officeDocument/2006/relationships/hyperlink" Target="https://twitter.com/maldon_jobs" TargetMode="External" /><Relationship Id="rId814" Type="http://schemas.openxmlformats.org/officeDocument/2006/relationships/hyperlink" Target="https://twitter.com/lichfield_jobs" TargetMode="External" /><Relationship Id="rId815" Type="http://schemas.openxmlformats.org/officeDocument/2006/relationships/hyperlink" Target="https://twitter.com/jay_recruiting" TargetMode="External" /><Relationship Id="rId816" Type="http://schemas.openxmlformats.org/officeDocument/2006/relationships/hyperlink" Target="https://twitter.com/e0ppok" TargetMode="External" /><Relationship Id="rId817" Type="http://schemas.openxmlformats.org/officeDocument/2006/relationships/hyperlink" Target="https://twitter.com/flugempire" TargetMode="External" /><Relationship Id="rId818" Type="http://schemas.openxmlformats.org/officeDocument/2006/relationships/hyperlink" Target="https://twitter.com/buckingham_jobs" TargetMode="External" /><Relationship Id="rId819" Type="http://schemas.openxmlformats.org/officeDocument/2006/relationships/hyperlink" Target="https://twitter.com/dmregister" TargetMode="External" /><Relationship Id="rId820" Type="http://schemas.openxmlformats.org/officeDocument/2006/relationships/hyperlink" Target="https://twitter.com/matthewbain_" TargetMode="External" /><Relationship Id="rId821" Type="http://schemas.openxmlformats.org/officeDocument/2006/relationships/hyperlink" Target="https://twitter.com/dmrcyclones" TargetMode="External" /><Relationship Id="rId822" Type="http://schemas.openxmlformats.org/officeDocument/2006/relationships/hyperlink" Target="https://twitter.com/dmrsports" TargetMode="External" /><Relationship Id="rId823" Type="http://schemas.openxmlformats.org/officeDocument/2006/relationships/hyperlink" Target="https://twitter.com/hawkcentral" TargetMode="External" /><Relationship Id="rId824" Type="http://schemas.openxmlformats.org/officeDocument/2006/relationships/hyperlink" Target="https://twitter.com/presscitizen" TargetMode="External" /><Relationship Id="rId825" Type="http://schemas.openxmlformats.org/officeDocument/2006/relationships/hyperlink" Target="https://twitter.com/alliowa" TargetMode="External" /><Relationship Id="rId826" Type="http://schemas.openxmlformats.org/officeDocument/2006/relationships/hyperlink" Target="https://twitter.com/icpcsports" TargetMode="External" /><Relationship Id="rId827" Type="http://schemas.openxmlformats.org/officeDocument/2006/relationships/hyperlink" Target="https://twitter.com/europcardubai" TargetMode="External" /><Relationship Id="rId828" Type="http://schemas.openxmlformats.org/officeDocument/2006/relationships/hyperlink" Target="https://twitter.com/sc3350nyp" TargetMode="External" /><Relationship Id="rId829" Type="http://schemas.openxmlformats.org/officeDocument/2006/relationships/hyperlink" Target="https://twitter.com/nyorkspolice" TargetMode="External" /><Relationship Id="rId830" Type="http://schemas.openxmlformats.org/officeDocument/2006/relationships/hyperlink" Target="https://twitter.com/nyp_teamtalent" TargetMode="External" /><Relationship Id="rId831" Type="http://schemas.openxmlformats.org/officeDocument/2006/relationships/hyperlink" Target="https://twitter.com/sthelensjobs" TargetMode="External" /><Relationship Id="rId832" Type="http://schemas.openxmlformats.org/officeDocument/2006/relationships/hyperlink" Target="https://twitter.com/jcpinwestwales" TargetMode="External" /><Relationship Id="rId833" Type="http://schemas.openxmlformats.org/officeDocument/2006/relationships/hyperlink" Target="https://twitter.com/bookerwholesale" TargetMode="External" /><Relationship Id="rId834" Type="http://schemas.openxmlformats.org/officeDocument/2006/relationships/hyperlink" Target="https://twitter.com/fwdwholesale" TargetMode="External" /><Relationship Id="rId835" Type="http://schemas.openxmlformats.org/officeDocument/2006/relationships/hyperlink" Target="https://twitter.com/dundeeandangus" TargetMode="External" /><Relationship Id="rId836" Type="http://schemas.openxmlformats.org/officeDocument/2006/relationships/hyperlink" Target="https://twitter.com/stagecoachescot" TargetMode="External" /><Relationship Id="rId837" Type="http://schemas.openxmlformats.org/officeDocument/2006/relationships/hyperlink" Target="https://twitter.com/myhriday" TargetMode="External" /><Relationship Id="rId838" Type="http://schemas.openxmlformats.org/officeDocument/2006/relationships/hyperlink" Target="https://twitter.com/uberinsupport" TargetMode="External" /><Relationship Id="rId839" Type="http://schemas.openxmlformats.org/officeDocument/2006/relationships/hyperlink" Target="https://twitter.com/uber_india" TargetMode="External" /><Relationship Id="rId840" Type="http://schemas.openxmlformats.org/officeDocument/2006/relationships/hyperlink" Target="https://twitter.com/uber_support" TargetMode="External" /><Relationship Id="rId841" Type="http://schemas.openxmlformats.org/officeDocument/2006/relationships/hyperlink" Target="https://twitter.com/sona2905" TargetMode="External" /><Relationship Id="rId842" Type="http://schemas.openxmlformats.org/officeDocument/2006/relationships/hyperlink" Target="https://twitter.com/cumbrianjobs" TargetMode="External" /><Relationship Id="rId843" Type="http://schemas.openxmlformats.org/officeDocument/2006/relationships/hyperlink" Target="https://twitter.com/legendsofibrox" TargetMode="External" /><Relationship Id="rId844" Type="http://schemas.openxmlformats.org/officeDocument/2006/relationships/hyperlink" Target="https://twitter.com/m8staffing" TargetMode="External" /><Relationship Id="rId845" Type="http://schemas.openxmlformats.org/officeDocument/2006/relationships/hyperlink" Target="https://twitter.com/jobsbarnsley1" TargetMode="External" /><Relationship Id="rId846" Type="http://schemas.openxmlformats.org/officeDocument/2006/relationships/hyperlink" Target="https://twitter.com/employse1" TargetMode="External" /><Relationship Id="rId847" Type="http://schemas.openxmlformats.org/officeDocument/2006/relationships/hyperlink" Target="https://twitter.com/logie80" TargetMode="External" /><Relationship Id="rId848" Type="http://schemas.openxmlformats.org/officeDocument/2006/relationships/hyperlink" Target="https://twitter.com/aryaaint" TargetMode="External" /><Relationship Id="rId849" Type="http://schemas.openxmlformats.org/officeDocument/2006/relationships/hyperlink" Target="https://twitter.com/ptijobs" TargetMode="External" /><Relationship Id="rId850" Type="http://schemas.openxmlformats.org/officeDocument/2006/relationships/hyperlink" Target="https://twitter.com/aceappointments" TargetMode="External" /><Relationship Id="rId851" Type="http://schemas.openxmlformats.org/officeDocument/2006/relationships/hyperlink" Target="https://twitter.com/heritagewills" TargetMode="External" /><Relationship Id="rId852" Type="http://schemas.openxmlformats.org/officeDocument/2006/relationships/hyperlink" Target="https://twitter.com/rosedalefuneral" TargetMode="External" /><Relationship Id="rId853" Type="http://schemas.openxmlformats.org/officeDocument/2006/relationships/hyperlink" Target="https://twitter.com/logie10" TargetMode="External" /><Relationship Id="rId854" Type="http://schemas.openxmlformats.org/officeDocument/2006/relationships/hyperlink" Target="https://twitter.com/michael91517632" TargetMode="External" /><Relationship Id="rId855" Type="http://schemas.openxmlformats.org/officeDocument/2006/relationships/hyperlink" Target="https://twitter.com/craig_sandlin" TargetMode="External" /><Relationship Id="rId856" Type="http://schemas.openxmlformats.org/officeDocument/2006/relationships/hyperlink" Target="https://twitter.com/shellenicholson" TargetMode="External" /><Relationship Id="rId857" Type="http://schemas.openxmlformats.org/officeDocument/2006/relationships/hyperlink" Target="https://twitter.com/tmj_grn_recruit" TargetMode="External" /><Relationship Id="rId858" Type="http://schemas.openxmlformats.org/officeDocument/2006/relationships/hyperlink" Target="https://twitter.com/ginalmossburg" TargetMode="External" /><Relationship Id="rId859" Type="http://schemas.openxmlformats.org/officeDocument/2006/relationships/hyperlink" Target="https://twitter.com/whitehouse" TargetMode="External" /><Relationship Id="rId860" Type="http://schemas.openxmlformats.org/officeDocument/2006/relationships/hyperlink" Target="https://twitter.com/wisesouthwest" TargetMode="External" /><Relationship Id="rId861" Type="http://schemas.openxmlformats.org/officeDocument/2006/relationships/hyperlink" Target="https://twitter.com/crusenorwich" TargetMode="External" /><Relationship Id="rId862" Type="http://schemas.openxmlformats.org/officeDocument/2006/relationships/hyperlink" Target="https://twitter.com/idarsaal" TargetMode="External" /><Relationship Id="rId863" Type="http://schemas.openxmlformats.org/officeDocument/2006/relationships/hyperlink" Target="https://twitter.com/movers_guide" TargetMode="External" /><Relationship Id="rId864" Type="http://schemas.openxmlformats.org/officeDocument/2006/relationships/hyperlink" Target="https://twitter.com/cardifftweeter" TargetMode="External" /><Relationship Id="rId865" Type="http://schemas.openxmlformats.org/officeDocument/2006/relationships/hyperlink" Target="https://twitter.com/regispeople" TargetMode="External" /><Relationship Id="rId866" Type="http://schemas.openxmlformats.org/officeDocument/2006/relationships/hyperlink" Target="https://twitter.com/gwynedd_jobs" TargetMode="External" /><Relationship Id="rId867" Type="http://schemas.openxmlformats.org/officeDocument/2006/relationships/hyperlink" Target="https://twitter.com/opus_gwynedd" TargetMode="External" /><Relationship Id="rId868" Type="http://schemas.openxmlformats.org/officeDocument/2006/relationships/hyperlink" Target="https://twitter.com/stagecoachnscot" TargetMode="External" /><Relationship Id="rId869" Type="http://schemas.openxmlformats.org/officeDocument/2006/relationships/hyperlink" Target="https://twitter.com/itsjustjadee" TargetMode="External" /><Relationship Id="rId870" Type="http://schemas.openxmlformats.org/officeDocument/2006/relationships/hyperlink" Target="https://twitter.com/midhants" TargetMode="External" /><Relationship Id="rId871" Type="http://schemas.openxmlformats.org/officeDocument/2006/relationships/hyperlink" Target="https://twitter.com/orwakeasi" TargetMode="External" /><Relationship Id="rId872" Type="http://schemas.openxmlformats.org/officeDocument/2006/relationships/hyperlink" Target="https://twitter.com/north_westjobs" TargetMode="External" /><Relationship Id="rId873" Type="http://schemas.openxmlformats.org/officeDocument/2006/relationships/hyperlink" Target="https://twitter.com/adtransportexp" TargetMode="External" /><Relationship Id="rId874" Type="http://schemas.openxmlformats.org/officeDocument/2006/relationships/hyperlink" Target="https://twitter.com/driverjobs" TargetMode="External" /><Relationship Id="rId875" Type="http://schemas.openxmlformats.org/officeDocument/2006/relationships/hyperlink" Target="https://twitter.com/salford_jobs" TargetMode="External" /><Relationship Id="rId876" Type="http://schemas.openxmlformats.org/officeDocument/2006/relationships/hyperlink" Target="https://twitter.com/dccphilcain" TargetMode="External" /><Relationship Id="rId877" Type="http://schemas.openxmlformats.org/officeDocument/2006/relationships/hyperlink" Target="https://twitter.com/daanwseattle" TargetMode="External" /><Relationship Id="rId878" Type="http://schemas.openxmlformats.org/officeDocument/2006/relationships/hyperlink" Target="https://twitter.com/daventry_jobs" TargetMode="External" /><Relationship Id="rId879" Type="http://schemas.openxmlformats.org/officeDocument/2006/relationships/hyperlink" Target="https://twitter.com/northyorkspfcc" TargetMode="External" /><Relationship Id="rId880" Type="http://schemas.openxmlformats.org/officeDocument/2006/relationships/hyperlink" Target="https://twitter.com/am2pmrec" TargetMode="External" /><Relationship Id="rId881" Type="http://schemas.openxmlformats.org/officeDocument/2006/relationships/hyperlink" Target="https://twitter.com/shonamackie" TargetMode="External" /><Relationship Id="rId882" Type="http://schemas.openxmlformats.org/officeDocument/2006/relationships/hyperlink" Target="https://twitter.com/mymrecruit" TargetMode="External" /><Relationship Id="rId883" Type="http://schemas.openxmlformats.org/officeDocument/2006/relationships/hyperlink" Target="https://twitter.com/shahnawaz185" TargetMode="External" /><Relationship Id="rId884" Type="http://schemas.openxmlformats.org/officeDocument/2006/relationships/hyperlink" Target="https://twitter.com/nejstevenson" TargetMode="External" /><Relationship Id="rId885" Type="http://schemas.openxmlformats.org/officeDocument/2006/relationships/hyperlink" Target="https://twitter.com/group2llc" TargetMode="External" /><Relationship Id="rId886" Type="http://schemas.openxmlformats.org/officeDocument/2006/relationships/hyperlink" Target="https://twitter.com/leeds_wood" TargetMode="External" /><Relationship Id="rId887" Type="http://schemas.openxmlformats.org/officeDocument/2006/relationships/hyperlink" Target="https://twitter.com/slshares" TargetMode="External" /><Relationship Id="rId888" Type="http://schemas.openxmlformats.org/officeDocument/2006/relationships/hyperlink" Target="https://twitter.com/ncwrp" TargetMode="External" /><Relationship Id="rId889" Type="http://schemas.openxmlformats.org/officeDocument/2006/relationships/hyperlink" Target="https://twitter.com/leedsinfo19" TargetMode="External" /><Relationship Id="rId890" Type="http://schemas.openxmlformats.org/officeDocument/2006/relationships/hyperlink" Target="https://twitter.com/leedsfreegle" TargetMode="External" /><Relationship Id="rId891" Type="http://schemas.openxmlformats.org/officeDocument/2006/relationships/hyperlink" Target="https://twitter.com/lcc_employment" TargetMode="External" /><Relationship Id="rId892" Type="http://schemas.openxmlformats.org/officeDocument/2006/relationships/hyperlink" Target="https://twitter.com/tpistaffing" TargetMode="External" /><Relationship Id="rId893" Type="http://schemas.openxmlformats.org/officeDocument/2006/relationships/hyperlink" Target="https://twitter.com/kirkgatemarket" TargetMode="External" /><Relationship Id="rId894" Type="http://schemas.openxmlformats.org/officeDocument/2006/relationships/hyperlink" Target="https://twitter.com/southleedslife" TargetMode="External" /><Relationship Id="rId895" Type="http://schemas.openxmlformats.org/officeDocument/2006/relationships/hyperlink" Target="https://twitter.com/newark_jobs_uk_" TargetMode="External" /><Relationship Id="rId896" Type="http://schemas.openxmlformats.org/officeDocument/2006/relationships/hyperlink" Target="https://twitter.com/southleedsradio" TargetMode="External" /><Relationship Id="rId897" Type="http://schemas.openxmlformats.org/officeDocument/2006/relationships/hyperlink" Target="https://twitter.com/iso_verisk" TargetMode="External" /><Relationship Id="rId898" Type="http://schemas.openxmlformats.org/officeDocument/2006/relationships/hyperlink" Target="https://twitter.com/tenstreet" TargetMode="External" /><Relationship Id="rId899" Type="http://schemas.openxmlformats.org/officeDocument/2006/relationships/hyperlink" Target="https://twitter.com/jules_dolan01" TargetMode="External" /><Relationship Id="rId900" Type="http://schemas.openxmlformats.org/officeDocument/2006/relationships/hyperlink" Target="https://twitter.com/cory_iix" TargetMode="External" /><Relationship Id="rId901" Type="http://schemas.openxmlformats.org/officeDocument/2006/relationships/hyperlink" Target="https://twitter.com/rainham_jobs" TargetMode="External" /><Relationship Id="rId902" Type="http://schemas.openxmlformats.org/officeDocument/2006/relationships/hyperlink" Target="https://twitter.com/aspirechris" TargetMode="External" /><Relationship Id="rId903" Type="http://schemas.openxmlformats.org/officeDocument/2006/relationships/hyperlink" Target="https://twitter.com/shivayprabhash" TargetMode="External" /><Relationship Id="rId904" Type="http://schemas.openxmlformats.org/officeDocument/2006/relationships/hyperlink" Target="https://twitter.com/olacabs" TargetMode="External" /><Relationship Id="rId905" Type="http://schemas.openxmlformats.org/officeDocument/2006/relationships/hyperlink" Target="https://twitter.com/scrapleeds" TargetMode="External" /><Relationship Id="rId906" Type="http://schemas.openxmlformats.org/officeDocument/2006/relationships/hyperlink" Target="https://twitter.com/driverhireglw" TargetMode="External" /><Relationship Id="rId907" Type="http://schemas.openxmlformats.org/officeDocument/2006/relationships/hyperlink" Target="https://twitter.com/driverhire" TargetMode="External" /><Relationship Id="rId908" Type="http://schemas.openxmlformats.org/officeDocument/2006/relationships/hyperlink" Target="https://twitter.com/tcdleeds" TargetMode="External" /><Relationship Id="rId909" Type="http://schemas.openxmlformats.org/officeDocument/2006/relationships/hyperlink" Target="https://twitter.com/rahilahussain1" TargetMode="External" /><Relationship Id="rId910" Type="http://schemas.openxmlformats.org/officeDocument/2006/relationships/hyperlink" Target="https://twitter.com/peelsolutions" TargetMode="External" /><Relationship Id="rId911" Type="http://schemas.openxmlformats.org/officeDocument/2006/relationships/hyperlink" Target="https://twitter.com/driverhire_liv" TargetMode="External" /><Relationship Id="rId912" Type="http://schemas.openxmlformats.org/officeDocument/2006/relationships/hyperlink" Target="https://twitter.com/bluelinencl" TargetMode="External" /><Relationship Id="rId913" Type="http://schemas.openxmlformats.org/officeDocument/2006/relationships/hyperlink" Target="https://twitter.com/foley_services" TargetMode="External" /><Relationship Id="rId914" Type="http://schemas.openxmlformats.org/officeDocument/2006/relationships/hyperlink" Target="https://twitter.com/recruiterguide" TargetMode="External" /><Relationship Id="rId915" Type="http://schemas.openxmlformats.org/officeDocument/2006/relationships/hyperlink" Target="https://twitter.com/interservele" TargetMode="External" /><Relationship Id="rId916" Type="http://schemas.openxmlformats.org/officeDocument/2006/relationships/hyperlink" Target="https://twitter.com/stagecoachne" TargetMode="External" /><Relationship Id="rId917" Type="http://schemas.openxmlformats.org/officeDocument/2006/relationships/hyperlink" Target="https://twitter.com/jfrecruiting" TargetMode="External" /><Relationship Id="rId918" Type="http://schemas.openxmlformats.org/officeDocument/2006/relationships/hyperlink" Target="https://twitter.com/grayconnolly" TargetMode="External" /><Relationship Id="rId919" Type="http://schemas.openxmlformats.org/officeDocument/2006/relationships/hyperlink" Target="https://twitter.com/lizremizowski" TargetMode="External" /><Relationship Id="rId920" Type="http://schemas.openxmlformats.org/officeDocument/2006/relationships/hyperlink" Target="https://twitter.com/sfexaminer" TargetMode="External" /><Relationship Id="rId921" Type="http://schemas.openxmlformats.org/officeDocument/2006/relationships/hyperlink" Target="https://twitter.com/piltdownlad" TargetMode="External" /><Relationship Id="rId922" Type="http://schemas.openxmlformats.org/officeDocument/2006/relationships/hyperlink" Target="https://twitter.com/lyoshki" TargetMode="External" /><Relationship Id="rId923" Type="http://schemas.openxmlformats.org/officeDocument/2006/relationships/hyperlink" Target="https://twitter.com/c_a_lott" TargetMode="External" /><Relationship Id="rId924" Type="http://schemas.openxmlformats.org/officeDocument/2006/relationships/hyperlink" Target="https://twitter.com/guidancedc" TargetMode="External" /><Relationship Id="rId925" Type="http://schemas.openxmlformats.org/officeDocument/2006/relationships/hyperlink" Target="https://twitter.com/nickauston" TargetMode="External" /><Relationship Id="rId926" Type="http://schemas.openxmlformats.org/officeDocument/2006/relationships/hyperlink" Target="https://twitter.com/sftaxicabs" TargetMode="External" /><Relationship Id="rId927" Type="http://schemas.openxmlformats.org/officeDocument/2006/relationships/hyperlink" Target="https://twitter.com/randallreilly" TargetMode="External" /><Relationship Id="rId928" Type="http://schemas.openxmlformats.org/officeDocument/2006/relationships/hyperlink" Target="https://twitter.com/torivojobs" TargetMode="External" /><Relationship Id="rId929" Type="http://schemas.openxmlformats.org/officeDocument/2006/relationships/hyperlink" Target="https://twitter.com/cdltruckjobs" TargetMode="External" /><Relationship Id="rId930" Type="http://schemas.openxmlformats.org/officeDocument/2006/relationships/hyperlink" Target="https://twitter.com/ridesafeworld" TargetMode="External" /><Relationship Id="rId931" Type="http://schemas.openxmlformats.org/officeDocument/2006/relationships/hyperlink" Target="https://twitter.com/jobs_humberside" TargetMode="External" /><Relationship Id="rId932" Type="http://schemas.openxmlformats.org/officeDocument/2006/relationships/hyperlink" Target="https://twitter.com/brightonjobsnet" TargetMode="External" /><Relationship Id="rId933" Type="http://schemas.openxmlformats.org/officeDocument/2006/relationships/hyperlink" Target="https://twitter.com/recruiter_guide" TargetMode="External" /><Relationship Id="rId934" Type="http://schemas.openxmlformats.org/officeDocument/2006/relationships/hyperlink" Target="https://twitter.com/liverpooljobsuk" TargetMode="External" /><Relationship Id="rId935" Type="http://schemas.openxmlformats.org/officeDocument/2006/relationships/hyperlink" Target="https://twitter.com/eugenejobs2" TargetMode="External" /><Relationship Id="rId936" Type="http://schemas.openxmlformats.org/officeDocument/2006/relationships/hyperlink" Target="https://twitter.com/jcpinwestyorks" TargetMode="External" /><Relationship Id="rId937" Type="http://schemas.openxmlformats.org/officeDocument/2006/relationships/hyperlink" Target="https://twitter.com/wildechildbeer" TargetMode="External" /><Relationship Id="rId938" Type="http://schemas.openxmlformats.org/officeDocument/2006/relationships/hyperlink" Target="https://twitter.com/lufcbeerlover" TargetMode="External" /><Relationship Id="rId939" Type="http://schemas.openxmlformats.org/officeDocument/2006/relationships/hyperlink" Target="https://twitter.com/rocwnyjobs" TargetMode="External" /><Relationship Id="rId940" Type="http://schemas.openxmlformats.org/officeDocument/2006/relationships/hyperlink" Target="https://twitter.com/b2sroc" TargetMode="External" /><Relationship Id="rId941" Type="http://schemas.openxmlformats.org/officeDocument/2006/relationships/hyperlink" Target="https://twitter.com/soguayodeji" TargetMode="External" /><Relationship Id="rId942" Type="http://schemas.openxmlformats.org/officeDocument/2006/relationships/hyperlink" Target="https://twitter.com/magodolagos" TargetMode="External" /><Relationship Id="rId943" Type="http://schemas.openxmlformats.org/officeDocument/2006/relationships/hyperlink" Target="https://twitter.com/trolls_queen" TargetMode="External" /><Relationship Id="rId944" Type="http://schemas.openxmlformats.org/officeDocument/2006/relationships/hyperlink" Target="https://twitter.com/pakirk53" TargetMode="External" /><Relationship Id="rId945" Type="http://schemas.openxmlformats.org/officeDocument/2006/relationships/hyperlink" Target="https://twitter.com/andrewrsorkin" TargetMode="External" /><Relationship Id="rId946" Type="http://schemas.openxmlformats.org/officeDocument/2006/relationships/hyperlink" Target="https://twitter.com/southenddh" TargetMode="External" /><Relationship Id="rId947" Type="http://schemas.openxmlformats.org/officeDocument/2006/relationships/hyperlink" Target="https://twitter.com/nhsmedwayccg" TargetMode="External" /><Relationship Id="rId948" Type="http://schemas.openxmlformats.org/officeDocument/2006/relationships/hyperlink" Target="https://twitter.com/ageukmedway" TargetMode="External" /><Relationship Id="rId949" Type="http://schemas.openxmlformats.org/officeDocument/2006/relationships/hyperlink" Target="https://twitter.com/emmacharlottel" TargetMode="External" /><Relationship Id="rId950" Type="http://schemas.openxmlformats.org/officeDocument/2006/relationships/hyperlink" Target="https://twitter.com/connectsnthlan" TargetMode="External" /><Relationship Id="rId951" Type="http://schemas.openxmlformats.org/officeDocument/2006/relationships/hyperlink" Target="https://twitter.com/welling_jobs" TargetMode="External" /><Relationship Id="rId952" Type="http://schemas.openxmlformats.org/officeDocument/2006/relationships/hyperlink" Target="https://twitter.com/ukjobsalert" TargetMode="External" /><Relationship Id="rId953" Type="http://schemas.openxmlformats.org/officeDocument/2006/relationships/hyperlink" Target="https://twitter.com/trsontw" TargetMode="External" /><Relationship Id="rId954" Type="http://schemas.openxmlformats.org/officeDocument/2006/relationships/hyperlink" Target="https://twitter.com/truckyeahbltc" TargetMode="External" /><Relationship Id="rId955" Type="http://schemas.openxmlformats.org/officeDocument/2006/relationships/hyperlink" Target="https://twitter.com/michaelkitces" TargetMode="External" /><Relationship Id="rId956" Type="http://schemas.openxmlformats.org/officeDocument/2006/relationships/hyperlink" Target="https://twitter.com/pershing" TargetMode="External" /><Relationship Id="rId957" Type="http://schemas.openxmlformats.org/officeDocument/2006/relationships/hyperlink" Target="https://twitter.com/tonyvidler" TargetMode="External" /><Relationship Id="rId958" Type="http://schemas.openxmlformats.org/officeDocument/2006/relationships/hyperlink" Target="https://twitter.com/walsall_jobs" TargetMode="External" /><Relationship Id="rId959" Type="http://schemas.openxmlformats.org/officeDocument/2006/relationships/hyperlink" Target="https://twitter.com/bradford_jobs" TargetMode="External" /><Relationship Id="rId960" Type="http://schemas.openxmlformats.org/officeDocument/2006/relationships/hyperlink" Target="https://twitter.com/jobs_lancashire" TargetMode="External" /><Relationship Id="rId961" Type="http://schemas.openxmlformats.org/officeDocument/2006/relationships/hyperlink" Target="https://twitter.com/wandsworth_jobs" TargetMode="External" /><Relationship Id="rId962" Type="http://schemas.openxmlformats.org/officeDocument/2006/relationships/hyperlink" Target="https://twitter.com/west_bromwich" TargetMode="External" /><Relationship Id="rId963" Type="http://schemas.openxmlformats.org/officeDocument/2006/relationships/hyperlink" Target="https://twitter.com/boassoglobal" TargetMode="External" /><Relationship Id="rId964" Type="http://schemas.openxmlformats.org/officeDocument/2006/relationships/hyperlink" Target="https://twitter.com/slartybardfarst" TargetMode="External" /><Relationship Id="rId965" Type="http://schemas.openxmlformats.org/officeDocument/2006/relationships/hyperlink" Target="https://twitter.com/smoothmove79" TargetMode="External" /><Relationship Id="rId966" Type="http://schemas.openxmlformats.org/officeDocument/2006/relationships/hyperlink" Target="https://twitter.com/muskermcintyre" TargetMode="External" /><Relationship Id="rId967" Type="http://schemas.openxmlformats.org/officeDocument/2006/relationships/hyperlink" Target="https://twitter.com/peterborough_wk" TargetMode="External" /><Relationship Id="rId968" Type="http://schemas.openxmlformats.org/officeDocument/2006/relationships/hyperlink" Target="https://twitter.com/boab9dru" TargetMode="External" /><Relationship Id="rId969" Type="http://schemas.openxmlformats.org/officeDocument/2006/relationships/hyperlink" Target="https://twitter.com/cornerstonescot" TargetMode="External" /><Relationship Id="rId970" Type="http://schemas.openxmlformats.org/officeDocument/2006/relationships/hyperlink" Target="https://twitter.com/cornerstonenor1" TargetMode="External" /><Relationship Id="rId971" Type="http://schemas.openxmlformats.org/officeDocument/2006/relationships/hyperlink" Target="https://twitter.com/barnsley_jobs" TargetMode="External" /><Relationship Id="rId972" Type="http://schemas.openxmlformats.org/officeDocument/2006/relationships/hyperlink" Target="https://twitter.com/cdlatruckingjob" TargetMode="External" /><Relationship Id="rId973" Type="http://schemas.openxmlformats.org/officeDocument/2006/relationships/hyperlink" Target="https://twitter.com/jobs4_com" TargetMode="External" /><Relationship Id="rId974" Type="http://schemas.openxmlformats.org/officeDocument/2006/relationships/hyperlink" Target="https://twitter.com/horsfordwindow" TargetMode="External" /><Relationship Id="rId975" Type="http://schemas.openxmlformats.org/officeDocument/2006/relationships/hyperlink" Target="https://twitter.com/trimble2k" TargetMode="External" /><Relationship Id="rId976" Type="http://schemas.openxmlformats.org/officeDocument/2006/relationships/hyperlink" Target="https://twitter.com/jlpjobs" TargetMode="External" /><Relationship Id="rId977" Type="http://schemas.openxmlformats.org/officeDocument/2006/relationships/hyperlink" Target="https://twitter.com/hgrecruitment" TargetMode="External" /><Relationship Id="rId978" Type="http://schemas.openxmlformats.org/officeDocument/2006/relationships/hyperlink" Target="https://twitter.com/acorn_driving" TargetMode="External" /><Relationship Id="rId979" Type="http://schemas.openxmlformats.org/officeDocument/2006/relationships/hyperlink" Target="https://twitter.com/acorn_jobssw" TargetMode="External" /><Relationship Id="rId980" Type="http://schemas.openxmlformats.org/officeDocument/2006/relationships/hyperlink" Target="https://twitter.com/amazincareers" TargetMode="External" /><Relationship Id="rId981" Type="http://schemas.openxmlformats.org/officeDocument/2006/relationships/hyperlink" Target="https://twitter.com/morestaffltd" TargetMode="External" /><Relationship Id="rId982" Type="http://schemas.openxmlformats.org/officeDocument/2006/relationships/hyperlink" Target="https://twitter.com/toraafrica" TargetMode="External" /><Relationship Id="rId983" Type="http://schemas.openxmlformats.org/officeDocument/2006/relationships/hyperlink" Target="https://twitter.com/wendsss_" TargetMode="External" /><Relationship Id="rId984" Type="http://schemas.openxmlformats.org/officeDocument/2006/relationships/hyperlink" Target="https://twitter.com/auxillis" TargetMode="External" /><Relationship Id="rId985" Type="http://schemas.openxmlformats.org/officeDocument/2006/relationships/hyperlink" Target="https://twitter.com/job_northampton" TargetMode="External" /><Relationship Id="rId986" Type="http://schemas.openxmlformats.org/officeDocument/2006/relationships/hyperlink" Target="https://twitter.com/jcpinnorfolk" TargetMode="External" /><Relationship Id="rId987" Type="http://schemas.openxmlformats.org/officeDocument/2006/relationships/hyperlink" Target="https://twitter.com/norfolk_jobsuk" TargetMode="External" /><Relationship Id="rId988" Type="http://schemas.openxmlformats.org/officeDocument/2006/relationships/hyperlink" Target="https://twitter.com/mytimberwolf" TargetMode="External" /><Relationship Id="rId989" Type="http://schemas.openxmlformats.org/officeDocument/2006/relationships/hyperlink" Target="https://twitter.com/response_direct" TargetMode="External" /><Relationship Id="rId990" Type="http://schemas.openxmlformats.org/officeDocument/2006/relationships/hyperlink" Target="https://twitter.com/rosedaletrain" TargetMode="External" /><Relationship Id="rId991" Type="http://schemas.openxmlformats.org/officeDocument/2006/relationships/hyperlink" Target="https://twitter.com/jobsaurora1" TargetMode="External" /><Relationship Id="rId992" Type="http://schemas.openxmlformats.org/officeDocument/2006/relationships/hyperlink" Target="https://twitter.com/clwyd_jobs_uk" TargetMode="External" /><Relationship Id="rId993" Type="http://schemas.openxmlformats.org/officeDocument/2006/relationships/hyperlink" Target="https://twitter.com/coretransllc" TargetMode="External" /><Relationship Id="rId994" Type="http://schemas.openxmlformats.org/officeDocument/2006/relationships/hyperlink" Target="https://twitter.com/truckersforum" TargetMode="External" /><Relationship Id="rId995" Type="http://schemas.openxmlformats.org/officeDocument/2006/relationships/hyperlink" Target="https://twitter.com/perfectcdljob" TargetMode="External" /><Relationship Id="rId996" Type="http://schemas.openxmlformats.org/officeDocument/2006/relationships/hyperlink" Target="https://twitter.com/bolclarke69" TargetMode="External" /><Relationship Id="rId997" Type="http://schemas.openxmlformats.org/officeDocument/2006/relationships/hyperlink" Target="https://twitter.com/harlowsservices" TargetMode="External" /><Relationship Id="rId998" Type="http://schemas.openxmlformats.org/officeDocument/2006/relationships/hyperlink" Target="https://twitter.com/burnley_jobs" TargetMode="External" /><Relationship Id="rId999" Type="http://schemas.openxmlformats.org/officeDocument/2006/relationships/hyperlink" Target="https://twitter.com/tmj_apa_hr" TargetMode="External" /><Relationship Id="rId1000" Type="http://schemas.openxmlformats.org/officeDocument/2006/relationships/hyperlink" Target="https://twitter.com/rozgar_india" TargetMode="External" /><Relationship Id="rId1001" Type="http://schemas.openxmlformats.org/officeDocument/2006/relationships/hyperlink" Target="https://twitter.com/rugby_jobs" TargetMode="External" /><Relationship Id="rId1002" Type="http://schemas.openxmlformats.org/officeDocument/2006/relationships/hyperlink" Target="https://twitter.com/trabajolondres" TargetMode="External" /><Relationship Id="rId1003" Type="http://schemas.openxmlformats.org/officeDocument/2006/relationships/hyperlink" Target="https://twitter.com/momentumwines" TargetMode="External" /><Relationship Id="rId1004" Type="http://schemas.openxmlformats.org/officeDocument/2006/relationships/hyperlink" Target="https://twitter.com/brianbwhitaker" TargetMode="External" /><Relationship Id="rId1005" Type="http://schemas.openxmlformats.org/officeDocument/2006/relationships/comments" Target="../comments2.xml" /><Relationship Id="rId1006" Type="http://schemas.openxmlformats.org/officeDocument/2006/relationships/vmlDrawing" Target="../drawings/vmlDrawing2.vml" /><Relationship Id="rId1007" Type="http://schemas.openxmlformats.org/officeDocument/2006/relationships/table" Target="../tables/table2.xml" /><Relationship Id="rId1008" Type="http://schemas.openxmlformats.org/officeDocument/2006/relationships/drawing" Target="../drawings/drawing1.xml" /><Relationship Id="rId1009"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hyperlink" Target="http://www.pathyorkshire.co.uk/wp-content/uploads/2019/04/Leeds-Wood-Recycling-Driver-Collections-Person.pdf" TargetMode="External" /><Relationship Id="rId2" Type="http://schemas.openxmlformats.org/officeDocument/2006/relationships/hyperlink" Target="https://www.fleetowner.com/driver-management/how-are-haulers-recruiting-and-retaining-drivers" TargetMode="External" /><Relationship Id="rId3" Type="http://schemas.openxmlformats.org/officeDocument/2006/relationships/hyperlink" Target="https://www.ageuk.org.uk/medway/get-involved/job-and-apprentice-opportunities/" TargetMode="External" /><Relationship Id="rId4" Type="http://schemas.openxmlformats.org/officeDocument/2006/relationships/hyperlink" Target="https://www.chroniclelive.co.uk/news/north-east-news/you-want-metro-train-driver-16119898" TargetMode="External" /><Relationship Id="rId5" Type="http://schemas.openxmlformats.org/officeDocument/2006/relationships/hyperlink" Target="https://peelsolutions.co.uk/job/internal-dispatch-driver/" TargetMode="External" /><Relationship Id="rId6" Type="http://schemas.openxmlformats.org/officeDocument/2006/relationships/hyperlink" Target="http://el32.com/index.php" TargetMode="External" /><Relationship Id="rId7" Type="http://schemas.openxmlformats.org/officeDocument/2006/relationships/hyperlink" Target="https://www.rosedalefuneralhome.co.uk/" TargetMode="External" /><Relationship Id="rId8" Type="http://schemas.openxmlformats.org/officeDocument/2006/relationships/hyperlink" Target="https://www.timberwolf-uk.com/about/careers/" TargetMode="External" /><Relationship Id="rId9" Type="http://schemas.openxmlformats.org/officeDocument/2006/relationships/hyperlink" Target="https://www.fa-mag.com/news/recruiting-talent--diversity-remain-major-challenges-for-large-advisory-firms-44307.html" TargetMode="External" /><Relationship Id="rId10" Type="http://schemas.openxmlformats.org/officeDocument/2006/relationships/hyperlink" Target="https://www.fmcsaconsulting.com/" TargetMode="External" /><Relationship Id="rId11" Type="http://schemas.openxmlformats.org/officeDocument/2006/relationships/hyperlink" Target="https://www.chroniclelive.co.uk/news/north-east-news/you-want-metro-train-driver-16119898" TargetMode="External" /><Relationship Id="rId12" Type="http://schemas.openxmlformats.org/officeDocument/2006/relationships/hyperlink" Target="https://peelsolutions.co.uk/job/internal-dispatch-driver/" TargetMode="External" /><Relationship Id="rId13" Type="http://schemas.openxmlformats.org/officeDocument/2006/relationships/hyperlink" Target="http://www.verticalyellow.com/jobs/?q=Driver+Recruiter-+Virtual&amp;l=Houston+TX+USA&amp;z=&amp;tw=&amp;k=" TargetMode="External" /><Relationship Id="rId14" Type="http://schemas.openxmlformats.org/officeDocument/2006/relationships/hyperlink" Target="https://www.fmcsaconsulting.com/" TargetMode="External" /><Relationship Id="rId15" Type="http://schemas.openxmlformats.org/officeDocument/2006/relationships/hyperlink" Target="http://el32.com/index.php" TargetMode="External" /><Relationship Id="rId16" Type="http://schemas.openxmlformats.org/officeDocument/2006/relationships/hyperlink" Target="https://www.cv-library.co.uk/job/209670136/Driver-Mate-Warehouse-Operative?s=100340&amp;utm_source=dlvr.it&amp;utm_medium=twitter" TargetMode="External" /><Relationship Id="rId17" Type="http://schemas.openxmlformats.org/officeDocument/2006/relationships/hyperlink" Target="https://www.cv-library.co.uk/job/209670270/3-5T-Driver?s=100340&amp;utm_source=dlvr.it&amp;utm_medium=twitter" TargetMode="External" /><Relationship Id="rId18" Type="http://schemas.openxmlformats.org/officeDocument/2006/relationships/hyperlink" Target="https://www.cv-library.co.uk/job/209863195/7-5T-CatC1-Driver-START-ASAP?s=100340&amp;utm_source=dlvr.it&amp;utm_medium=twitter" TargetMode="External" /><Relationship Id="rId19" Type="http://schemas.openxmlformats.org/officeDocument/2006/relationships/hyperlink" Target="https://careers.g4s.com/en/jobs/secure-driver-park-royal-or-nine-elms/15563" TargetMode="External" /><Relationship Id="rId20" Type="http://schemas.openxmlformats.org/officeDocument/2006/relationships/hyperlink" Target="https://jobs.expresspros.com/job/details?jobControlNum=13332944" TargetMode="External" /><Relationship Id="rId21" Type="http://schemas.openxmlformats.org/officeDocument/2006/relationships/hyperlink" Target="http://www.pathyorkshire.co.uk/wp-content/uploads/2019/04/Leeds-Wood-Recycling-Driver-Collections-Person.pdf" TargetMode="External" /><Relationship Id="rId22" Type="http://schemas.openxmlformats.org/officeDocument/2006/relationships/hyperlink" Target="https://www.fleetowner.com/driver-management/how-are-haulers-recruiting-and-retaining-drivers" TargetMode="External" /><Relationship Id="rId23" Type="http://schemas.openxmlformats.org/officeDocument/2006/relationships/hyperlink" Target="https://www.sfexaminer.com/news-columnists/how-to-become-a-taxi-driver/" TargetMode="External" /><Relationship Id="rId24" Type="http://schemas.openxmlformats.org/officeDocument/2006/relationships/hyperlink" Target="https://northyorkshirepolice.tal.net/vx/lang-en-GB/mobile-0/appcentre-3/brand-3/user-2/xf-145b2ce64396/wid-1/candidate/so/pm/6/pl/1/opp/1245-Driver-Police-Support-Volunteers/en-GB/posting/1626" TargetMode="External" /><Relationship Id="rId25" Type="http://schemas.openxmlformats.org/officeDocument/2006/relationships/hyperlink" Target="https://recruitment.cornerstone.org.uk/index.php?q=recruitment/vacancy/2A949FC7-04E9-4060-901F-8647470C877B" TargetMode="External" /><Relationship Id="rId26" Type="http://schemas.openxmlformats.org/officeDocument/2006/relationships/table" Target="../tables/table12.xml" /><Relationship Id="rId27" Type="http://schemas.openxmlformats.org/officeDocument/2006/relationships/table" Target="../tables/table13.xml" /><Relationship Id="rId28" Type="http://schemas.openxmlformats.org/officeDocument/2006/relationships/table" Target="../tables/table14.xml" /><Relationship Id="rId29" Type="http://schemas.openxmlformats.org/officeDocument/2006/relationships/table" Target="../tables/table15.xml" /><Relationship Id="rId30" Type="http://schemas.openxmlformats.org/officeDocument/2006/relationships/table" Target="../tables/table16.xml" /><Relationship Id="rId31" Type="http://schemas.openxmlformats.org/officeDocument/2006/relationships/table" Target="../tables/table17.xml" /><Relationship Id="rId32" Type="http://schemas.openxmlformats.org/officeDocument/2006/relationships/table" Target="../tables/table18.xml" /><Relationship Id="rId33"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34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57421875" style="0" bestFit="1" customWidth="1"/>
    <col min="16" max="16" width="14.28125" style="0" bestFit="1" customWidth="1"/>
    <col min="17" max="17" width="8.7109375" style="0" bestFit="1" customWidth="1"/>
    <col min="18" max="18" width="9.421875" style="0" bestFit="1" customWidth="1"/>
    <col min="19" max="19" width="13.00390625" style="0" bestFit="1" customWidth="1"/>
    <col min="20" max="20" width="13.140625" style="0" bestFit="1" customWidth="1"/>
    <col min="21" max="21" width="10.8515625" style="0" bestFit="1" customWidth="1"/>
    <col min="22" max="22" width="12.28125" style="0" bestFit="1" customWidth="1"/>
    <col min="23" max="23" width="13.28125" style="0" bestFit="1" customWidth="1"/>
    <col min="24" max="24" width="14.28125" style="0" bestFit="1" customWidth="1"/>
    <col min="25" max="25" width="10.421875" style="0" bestFit="1" customWidth="1"/>
    <col min="26" max="26" width="12.00390625" style="0" bestFit="1" customWidth="1"/>
    <col min="27" max="27" width="11.421875" style="0" bestFit="1" customWidth="1"/>
    <col min="28" max="28" width="13.421875" style="0" bestFit="1" customWidth="1"/>
    <col min="29" max="29" width="11.57421875" style="0" bestFit="1" customWidth="1"/>
    <col min="30" max="30" width="10.421875" style="0" bestFit="1" customWidth="1"/>
    <col min="31" max="31" width="13.421875" style="0" bestFit="1" customWidth="1"/>
    <col min="32" max="32" width="10.57421875" style="0" bestFit="1" customWidth="1"/>
    <col min="33" max="33" width="11.421875" style="0" bestFit="1" customWidth="1"/>
    <col min="34" max="34" width="11.28125" style="0" bestFit="1" customWidth="1"/>
    <col min="35" max="35" width="10.8515625" style="0" bestFit="1" customWidth="1"/>
    <col min="36" max="36" width="11.8515625" style="0" bestFit="1" customWidth="1"/>
    <col min="37" max="38" width="10.7109375" style="0" bestFit="1" customWidth="1"/>
    <col min="40" max="40" width="12.00390625" style="0" bestFit="1" customWidth="1"/>
    <col min="41" max="41" width="11.8515625" style="0" bestFit="1" customWidth="1"/>
    <col min="42" max="42" width="13.421875" style="0" bestFit="1" customWidth="1"/>
    <col min="43" max="43" width="20.7109375" style="0" bestFit="1" customWidth="1"/>
    <col min="44" max="44" width="19.57421875" style="0" bestFit="1" customWidth="1"/>
    <col min="45" max="45" width="16.8515625" style="0" bestFit="1" customWidth="1"/>
    <col min="46" max="46" width="10.140625" style="0" bestFit="1" customWidth="1"/>
    <col min="47" max="47" width="15.421875" style="0" bestFit="1" customWidth="1"/>
    <col min="48" max="48" width="11.57421875" style="0" bestFit="1" customWidth="1"/>
    <col min="49" max="49" width="10.140625" style="0" bestFit="1" customWidth="1"/>
    <col min="50" max="50" width="8.421875" style="0" bestFit="1" customWidth="1"/>
    <col min="51" max="52" width="7.8515625" style="0" bestFit="1" customWidth="1"/>
    <col min="53" max="53" width="14.421875" style="0" customWidth="1"/>
    <col min="54" max="55" width="10.57421875" style="0" bestFit="1" customWidth="1"/>
    <col min="56" max="56" width="21.57421875" style="0" bestFit="1" customWidth="1"/>
    <col min="57" max="57" width="26.8515625" style="0" bestFit="1" customWidth="1"/>
    <col min="58" max="58" width="22.421875" style="0" bestFit="1" customWidth="1"/>
    <col min="59" max="59" width="27.8515625" style="0" bestFit="1" customWidth="1"/>
    <col min="60" max="60" width="27.140625" style="0" bestFit="1" customWidth="1"/>
    <col min="61" max="61" width="32.57421875" style="0" bestFit="1" customWidth="1"/>
    <col min="62" max="62" width="18.00390625" style="0" bestFit="1" customWidth="1"/>
    <col min="63" max="63" width="22.140625" style="0" bestFit="1" customWidth="1"/>
    <col min="64" max="64" width="15.0039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3472</v>
      </c>
      <c r="BB2" s="13" t="s">
        <v>3526</v>
      </c>
      <c r="BC2" s="13" t="s">
        <v>3527</v>
      </c>
      <c r="BD2" s="118" t="s">
        <v>4946</v>
      </c>
      <c r="BE2" s="118" t="s">
        <v>4947</v>
      </c>
      <c r="BF2" s="118" t="s">
        <v>4948</v>
      </c>
      <c r="BG2" s="118" t="s">
        <v>4949</v>
      </c>
      <c r="BH2" s="118" t="s">
        <v>4950</v>
      </c>
      <c r="BI2" s="118" t="s">
        <v>4951</v>
      </c>
      <c r="BJ2" s="118" t="s">
        <v>4952</v>
      </c>
      <c r="BK2" s="118" t="s">
        <v>4953</v>
      </c>
      <c r="BL2" s="118" t="s">
        <v>4954</v>
      </c>
    </row>
    <row r="3" spans="1:64" ht="15" customHeight="1">
      <c r="A3" s="64" t="s">
        <v>212</v>
      </c>
      <c r="B3" s="64" t="s">
        <v>212</v>
      </c>
      <c r="C3" s="65" t="s">
        <v>4959</v>
      </c>
      <c r="D3" s="66">
        <v>4</v>
      </c>
      <c r="E3" s="67" t="s">
        <v>136</v>
      </c>
      <c r="F3" s="68">
        <v>31.535714285714285</v>
      </c>
      <c r="G3" s="65"/>
      <c r="H3" s="69"/>
      <c r="I3" s="70"/>
      <c r="J3" s="70"/>
      <c r="K3" s="34" t="s">
        <v>65</v>
      </c>
      <c r="L3" s="71">
        <v>3</v>
      </c>
      <c r="M3" s="71"/>
      <c r="N3" s="72"/>
      <c r="O3" s="78" t="s">
        <v>176</v>
      </c>
      <c r="P3" s="80">
        <v>43570.45038194444</v>
      </c>
      <c r="Q3" s="78" t="s">
        <v>433</v>
      </c>
      <c r="R3" s="82" t="s">
        <v>698</v>
      </c>
      <c r="S3" s="78" t="s">
        <v>882</v>
      </c>
      <c r="T3" s="78" t="s">
        <v>934</v>
      </c>
      <c r="U3" s="78"/>
      <c r="V3" s="82" t="s">
        <v>1124</v>
      </c>
      <c r="W3" s="80">
        <v>43570.45038194444</v>
      </c>
      <c r="X3" s="82" t="s">
        <v>1268</v>
      </c>
      <c r="Y3" s="78"/>
      <c r="Z3" s="78"/>
      <c r="AA3" s="84" t="s">
        <v>1579</v>
      </c>
      <c r="AB3" s="78"/>
      <c r="AC3" s="78" t="b">
        <v>0</v>
      </c>
      <c r="AD3" s="78">
        <v>0</v>
      </c>
      <c r="AE3" s="84" t="s">
        <v>1895</v>
      </c>
      <c r="AF3" s="78" t="b">
        <v>0</v>
      </c>
      <c r="AG3" s="78" t="s">
        <v>1903</v>
      </c>
      <c r="AH3" s="78"/>
      <c r="AI3" s="84" t="s">
        <v>1895</v>
      </c>
      <c r="AJ3" s="78" t="b">
        <v>0</v>
      </c>
      <c r="AK3" s="78">
        <v>0</v>
      </c>
      <c r="AL3" s="84" t="s">
        <v>1895</v>
      </c>
      <c r="AM3" s="78" t="s">
        <v>1905</v>
      </c>
      <c r="AN3" s="78" t="b">
        <v>0</v>
      </c>
      <c r="AO3" s="84" t="s">
        <v>1579</v>
      </c>
      <c r="AP3" s="78" t="s">
        <v>176</v>
      </c>
      <c r="AQ3" s="78">
        <v>0</v>
      </c>
      <c r="AR3" s="78">
        <v>0</v>
      </c>
      <c r="AS3" s="78"/>
      <c r="AT3" s="78"/>
      <c r="AU3" s="78"/>
      <c r="AV3" s="78"/>
      <c r="AW3" s="78"/>
      <c r="AX3" s="78"/>
      <c r="AY3" s="78"/>
      <c r="AZ3" s="78"/>
      <c r="BA3">
        <v>2</v>
      </c>
      <c r="BB3" s="78" t="str">
        <f>REPLACE(INDEX(GroupVertices[Group],MATCH(Edges[[#This Row],[Vertex 1]],GroupVertices[Vertex],0)),1,1,"")</f>
        <v>1</v>
      </c>
      <c r="BC3" s="78" t="str">
        <f>REPLACE(INDEX(GroupVertices[Group],MATCH(Edges[[#This Row],[Vertex 2]],GroupVertices[Vertex],0)),1,1,"")</f>
        <v>1</v>
      </c>
      <c r="BD3" s="48">
        <v>0</v>
      </c>
      <c r="BE3" s="49">
        <v>0</v>
      </c>
      <c r="BF3" s="48">
        <v>0</v>
      </c>
      <c r="BG3" s="49">
        <v>0</v>
      </c>
      <c r="BH3" s="48">
        <v>0</v>
      </c>
      <c r="BI3" s="49">
        <v>0</v>
      </c>
      <c r="BJ3" s="48">
        <v>48</v>
      </c>
      <c r="BK3" s="49">
        <v>100</v>
      </c>
      <c r="BL3" s="48">
        <v>48</v>
      </c>
    </row>
    <row r="4" spans="1:64" ht="15" customHeight="1">
      <c r="A4" s="64" t="s">
        <v>212</v>
      </c>
      <c r="B4" s="64" t="s">
        <v>212</v>
      </c>
      <c r="C4" s="65" t="s">
        <v>4959</v>
      </c>
      <c r="D4" s="66">
        <v>4</v>
      </c>
      <c r="E4" s="67" t="s">
        <v>136</v>
      </c>
      <c r="F4" s="68">
        <v>31.535714285714285</v>
      </c>
      <c r="G4" s="65"/>
      <c r="H4" s="69"/>
      <c r="I4" s="70"/>
      <c r="J4" s="70"/>
      <c r="K4" s="34" t="s">
        <v>65</v>
      </c>
      <c r="L4" s="77">
        <v>4</v>
      </c>
      <c r="M4" s="77"/>
      <c r="N4" s="72"/>
      <c r="O4" s="79" t="s">
        <v>176</v>
      </c>
      <c r="P4" s="81">
        <v>43570.45038194444</v>
      </c>
      <c r="Q4" s="79" t="s">
        <v>434</v>
      </c>
      <c r="R4" s="83" t="s">
        <v>699</v>
      </c>
      <c r="S4" s="79" t="s">
        <v>882</v>
      </c>
      <c r="T4" s="79" t="s">
        <v>934</v>
      </c>
      <c r="U4" s="79"/>
      <c r="V4" s="83" t="s">
        <v>1124</v>
      </c>
      <c r="W4" s="81">
        <v>43570.45038194444</v>
      </c>
      <c r="X4" s="83" t="s">
        <v>1269</v>
      </c>
      <c r="Y4" s="79"/>
      <c r="Z4" s="79"/>
      <c r="AA4" s="85" t="s">
        <v>1580</v>
      </c>
      <c r="AB4" s="79"/>
      <c r="AC4" s="79" t="b">
        <v>0</v>
      </c>
      <c r="AD4" s="79">
        <v>0</v>
      </c>
      <c r="AE4" s="85" t="s">
        <v>1895</v>
      </c>
      <c r="AF4" s="79" t="b">
        <v>0</v>
      </c>
      <c r="AG4" s="79" t="s">
        <v>1903</v>
      </c>
      <c r="AH4" s="79"/>
      <c r="AI4" s="85" t="s">
        <v>1895</v>
      </c>
      <c r="AJ4" s="79" t="b">
        <v>0</v>
      </c>
      <c r="AK4" s="79">
        <v>0</v>
      </c>
      <c r="AL4" s="85" t="s">
        <v>1895</v>
      </c>
      <c r="AM4" s="79" t="s">
        <v>1905</v>
      </c>
      <c r="AN4" s="79" t="b">
        <v>0</v>
      </c>
      <c r="AO4" s="85" t="s">
        <v>1580</v>
      </c>
      <c r="AP4" s="79" t="s">
        <v>176</v>
      </c>
      <c r="AQ4" s="79">
        <v>0</v>
      </c>
      <c r="AR4" s="79">
        <v>0</v>
      </c>
      <c r="AS4" s="79"/>
      <c r="AT4" s="79"/>
      <c r="AU4" s="79"/>
      <c r="AV4" s="79"/>
      <c r="AW4" s="79"/>
      <c r="AX4" s="79"/>
      <c r="AY4" s="79"/>
      <c r="AZ4" s="79"/>
      <c r="BA4">
        <v>2</v>
      </c>
      <c r="BB4" s="78" t="str">
        <f>REPLACE(INDEX(GroupVertices[Group],MATCH(Edges[[#This Row],[Vertex 1]],GroupVertices[Vertex],0)),1,1,"")</f>
        <v>1</v>
      </c>
      <c r="BC4" s="78" t="str">
        <f>REPLACE(INDEX(GroupVertices[Group],MATCH(Edges[[#This Row],[Vertex 2]],GroupVertices[Vertex],0)),1,1,"")</f>
        <v>1</v>
      </c>
      <c r="BD4" s="48">
        <v>0</v>
      </c>
      <c r="BE4" s="49">
        <v>0</v>
      </c>
      <c r="BF4" s="48">
        <v>0</v>
      </c>
      <c r="BG4" s="49">
        <v>0</v>
      </c>
      <c r="BH4" s="48">
        <v>0</v>
      </c>
      <c r="BI4" s="49">
        <v>0</v>
      </c>
      <c r="BJ4" s="48">
        <v>42</v>
      </c>
      <c r="BK4" s="49">
        <v>100</v>
      </c>
      <c r="BL4" s="48">
        <v>42</v>
      </c>
    </row>
    <row r="5" spans="1:64" ht="15">
      <c r="A5" s="64" t="s">
        <v>213</v>
      </c>
      <c r="B5" s="64" t="s">
        <v>213</v>
      </c>
      <c r="C5" s="65" t="s">
        <v>4959</v>
      </c>
      <c r="D5" s="66">
        <v>3</v>
      </c>
      <c r="E5" s="67" t="s">
        <v>132</v>
      </c>
      <c r="F5" s="68">
        <v>32</v>
      </c>
      <c r="G5" s="65"/>
      <c r="H5" s="69"/>
      <c r="I5" s="70"/>
      <c r="J5" s="70"/>
      <c r="K5" s="34" t="s">
        <v>65</v>
      </c>
      <c r="L5" s="77">
        <v>5</v>
      </c>
      <c r="M5" s="77"/>
      <c r="N5" s="72"/>
      <c r="O5" s="79" t="s">
        <v>176</v>
      </c>
      <c r="P5" s="81">
        <v>43570.49565972222</v>
      </c>
      <c r="Q5" s="79" t="s">
        <v>435</v>
      </c>
      <c r="R5" s="83" t="s">
        <v>700</v>
      </c>
      <c r="S5" s="79" t="s">
        <v>882</v>
      </c>
      <c r="T5" s="79"/>
      <c r="U5" s="79"/>
      <c r="V5" s="83" t="s">
        <v>1125</v>
      </c>
      <c r="W5" s="81">
        <v>43570.49565972222</v>
      </c>
      <c r="X5" s="83" t="s">
        <v>1270</v>
      </c>
      <c r="Y5" s="79"/>
      <c r="Z5" s="79"/>
      <c r="AA5" s="85" t="s">
        <v>1581</v>
      </c>
      <c r="AB5" s="79"/>
      <c r="AC5" s="79" t="b">
        <v>0</v>
      </c>
      <c r="AD5" s="79">
        <v>0</v>
      </c>
      <c r="AE5" s="85" t="s">
        <v>1895</v>
      </c>
      <c r="AF5" s="79" t="b">
        <v>0</v>
      </c>
      <c r="AG5" s="79" t="s">
        <v>1903</v>
      </c>
      <c r="AH5" s="79"/>
      <c r="AI5" s="85" t="s">
        <v>1895</v>
      </c>
      <c r="AJ5" s="79" t="b">
        <v>0</v>
      </c>
      <c r="AK5" s="79">
        <v>0</v>
      </c>
      <c r="AL5" s="85" t="s">
        <v>1895</v>
      </c>
      <c r="AM5" s="79" t="s">
        <v>1906</v>
      </c>
      <c r="AN5" s="79" t="b">
        <v>0</v>
      </c>
      <c r="AO5" s="85" t="s">
        <v>1581</v>
      </c>
      <c r="AP5" s="79" t="s">
        <v>176</v>
      </c>
      <c r="AQ5" s="79">
        <v>0</v>
      </c>
      <c r="AR5" s="79">
        <v>0</v>
      </c>
      <c r="AS5" s="79"/>
      <c r="AT5" s="79"/>
      <c r="AU5" s="79"/>
      <c r="AV5" s="79"/>
      <c r="AW5" s="79"/>
      <c r="AX5" s="79"/>
      <c r="AY5" s="79"/>
      <c r="AZ5" s="79"/>
      <c r="BA5">
        <v>1</v>
      </c>
      <c r="BB5" s="78" t="str">
        <f>REPLACE(INDEX(GroupVertices[Group],MATCH(Edges[[#This Row],[Vertex 1]],GroupVertices[Vertex],0)),1,1,"")</f>
        <v>1</v>
      </c>
      <c r="BC5" s="78" t="str">
        <f>REPLACE(INDEX(GroupVertices[Group],MATCH(Edges[[#This Row],[Vertex 2]],GroupVertices[Vertex],0)),1,1,"")</f>
        <v>1</v>
      </c>
      <c r="BD5" s="48">
        <v>1</v>
      </c>
      <c r="BE5" s="49">
        <v>8.333333333333334</v>
      </c>
      <c r="BF5" s="48">
        <v>0</v>
      </c>
      <c r="BG5" s="49">
        <v>0</v>
      </c>
      <c r="BH5" s="48">
        <v>0</v>
      </c>
      <c r="BI5" s="49">
        <v>0</v>
      </c>
      <c r="BJ5" s="48">
        <v>11</v>
      </c>
      <c r="BK5" s="49">
        <v>91.66666666666667</v>
      </c>
      <c r="BL5" s="48">
        <v>12</v>
      </c>
    </row>
    <row r="6" spans="1:64" ht="15">
      <c r="A6" s="64" t="s">
        <v>214</v>
      </c>
      <c r="B6" s="64" t="s">
        <v>214</v>
      </c>
      <c r="C6" s="65" t="s">
        <v>4959</v>
      </c>
      <c r="D6" s="66">
        <v>3</v>
      </c>
      <c r="E6" s="67" t="s">
        <v>132</v>
      </c>
      <c r="F6" s="68">
        <v>32</v>
      </c>
      <c r="G6" s="65"/>
      <c r="H6" s="69"/>
      <c r="I6" s="70"/>
      <c r="J6" s="70"/>
      <c r="K6" s="34" t="s">
        <v>65</v>
      </c>
      <c r="L6" s="77">
        <v>6</v>
      </c>
      <c r="M6" s="77"/>
      <c r="N6" s="72"/>
      <c r="O6" s="79" t="s">
        <v>176</v>
      </c>
      <c r="P6" s="81">
        <v>43570.49763888889</v>
      </c>
      <c r="Q6" s="79" t="s">
        <v>436</v>
      </c>
      <c r="R6" s="83" t="s">
        <v>700</v>
      </c>
      <c r="S6" s="79" t="s">
        <v>882</v>
      </c>
      <c r="T6" s="79"/>
      <c r="U6" s="79"/>
      <c r="V6" s="83" t="s">
        <v>1126</v>
      </c>
      <c r="W6" s="81">
        <v>43570.49763888889</v>
      </c>
      <c r="X6" s="83" t="s">
        <v>1271</v>
      </c>
      <c r="Y6" s="79"/>
      <c r="Z6" s="79"/>
      <c r="AA6" s="85" t="s">
        <v>1582</v>
      </c>
      <c r="AB6" s="79"/>
      <c r="AC6" s="79" t="b">
        <v>0</v>
      </c>
      <c r="AD6" s="79">
        <v>0</v>
      </c>
      <c r="AE6" s="85" t="s">
        <v>1895</v>
      </c>
      <c r="AF6" s="79" t="b">
        <v>0</v>
      </c>
      <c r="AG6" s="79" t="s">
        <v>1903</v>
      </c>
      <c r="AH6" s="79"/>
      <c r="AI6" s="85" t="s">
        <v>1895</v>
      </c>
      <c r="AJ6" s="79" t="b">
        <v>0</v>
      </c>
      <c r="AK6" s="79">
        <v>0</v>
      </c>
      <c r="AL6" s="85" t="s">
        <v>1895</v>
      </c>
      <c r="AM6" s="79" t="s">
        <v>1907</v>
      </c>
      <c r="AN6" s="79" t="b">
        <v>0</v>
      </c>
      <c r="AO6" s="85" t="s">
        <v>1582</v>
      </c>
      <c r="AP6" s="79" t="s">
        <v>176</v>
      </c>
      <c r="AQ6" s="79">
        <v>0</v>
      </c>
      <c r="AR6" s="79">
        <v>0</v>
      </c>
      <c r="AS6" s="79"/>
      <c r="AT6" s="79"/>
      <c r="AU6" s="79"/>
      <c r="AV6" s="79"/>
      <c r="AW6" s="79"/>
      <c r="AX6" s="79"/>
      <c r="AY6" s="79"/>
      <c r="AZ6" s="79"/>
      <c r="BA6">
        <v>1</v>
      </c>
      <c r="BB6" s="78" t="str">
        <f>REPLACE(INDEX(GroupVertices[Group],MATCH(Edges[[#This Row],[Vertex 1]],GroupVertices[Vertex],0)),1,1,"")</f>
        <v>1</v>
      </c>
      <c r="BC6" s="78" t="str">
        <f>REPLACE(INDEX(GroupVertices[Group],MATCH(Edges[[#This Row],[Vertex 2]],GroupVertices[Vertex],0)),1,1,"")</f>
        <v>1</v>
      </c>
      <c r="BD6" s="48">
        <v>1</v>
      </c>
      <c r="BE6" s="49">
        <v>8.333333333333334</v>
      </c>
      <c r="BF6" s="48">
        <v>0</v>
      </c>
      <c r="BG6" s="49">
        <v>0</v>
      </c>
      <c r="BH6" s="48">
        <v>0</v>
      </c>
      <c r="BI6" s="49">
        <v>0</v>
      </c>
      <c r="BJ6" s="48">
        <v>11</v>
      </c>
      <c r="BK6" s="49">
        <v>91.66666666666667</v>
      </c>
      <c r="BL6" s="48">
        <v>12</v>
      </c>
    </row>
    <row r="7" spans="1:64" ht="15">
      <c r="A7" s="64" t="s">
        <v>215</v>
      </c>
      <c r="B7" s="64" t="s">
        <v>404</v>
      </c>
      <c r="C7" s="65" t="s">
        <v>4959</v>
      </c>
      <c r="D7" s="66">
        <v>3</v>
      </c>
      <c r="E7" s="67" t="s">
        <v>132</v>
      </c>
      <c r="F7" s="68">
        <v>32</v>
      </c>
      <c r="G7" s="65"/>
      <c r="H7" s="69"/>
      <c r="I7" s="70"/>
      <c r="J7" s="70"/>
      <c r="K7" s="34" t="s">
        <v>65</v>
      </c>
      <c r="L7" s="77">
        <v>7</v>
      </c>
      <c r="M7" s="77"/>
      <c r="N7" s="72"/>
      <c r="O7" s="79" t="s">
        <v>431</v>
      </c>
      <c r="P7" s="81">
        <v>43570.50016203704</v>
      </c>
      <c r="Q7" s="79" t="s">
        <v>437</v>
      </c>
      <c r="R7" s="83" t="s">
        <v>701</v>
      </c>
      <c r="S7" s="79" t="s">
        <v>883</v>
      </c>
      <c r="T7" s="79" t="s">
        <v>935</v>
      </c>
      <c r="U7" s="83" t="s">
        <v>1058</v>
      </c>
      <c r="V7" s="83" t="s">
        <v>1058</v>
      </c>
      <c r="W7" s="81">
        <v>43570.50016203704</v>
      </c>
      <c r="X7" s="83" t="s">
        <v>1272</v>
      </c>
      <c r="Y7" s="79"/>
      <c r="Z7" s="79"/>
      <c r="AA7" s="85" t="s">
        <v>1583</v>
      </c>
      <c r="AB7" s="79"/>
      <c r="AC7" s="79" t="b">
        <v>0</v>
      </c>
      <c r="AD7" s="79">
        <v>1</v>
      </c>
      <c r="AE7" s="85" t="s">
        <v>1895</v>
      </c>
      <c r="AF7" s="79" t="b">
        <v>0</v>
      </c>
      <c r="AG7" s="79" t="s">
        <v>1903</v>
      </c>
      <c r="AH7" s="79"/>
      <c r="AI7" s="85" t="s">
        <v>1895</v>
      </c>
      <c r="AJ7" s="79" t="b">
        <v>0</v>
      </c>
      <c r="AK7" s="79">
        <v>0</v>
      </c>
      <c r="AL7" s="85" t="s">
        <v>1895</v>
      </c>
      <c r="AM7" s="79" t="s">
        <v>1908</v>
      </c>
      <c r="AN7" s="79" t="b">
        <v>0</v>
      </c>
      <c r="AO7" s="85" t="s">
        <v>1583</v>
      </c>
      <c r="AP7" s="79" t="s">
        <v>176</v>
      </c>
      <c r="AQ7" s="79">
        <v>0</v>
      </c>
      <c r="AR7" s="79">
        <v>0</v>
      </c>
      <c r="AS7" s="79"/>
      <c r="AT7" s="79"/>
      <c r="AU7" s="79"/>
      <c r="AV7" s="79"/>
      <c r="AW7" s="79"/>
      <c r="AX7" s="79"/>
      <c r="AY7" s="79"/>
      <c r="AZ7" s="79"/>
      <c r="BA7">
        <v>1</v>
      </c>
      <c r="BB7" s="78" t="str">
        <f>REPLACE(INDEX(GroupVertices[Group],MATCH(Edges[[#This Row],[Vertex 1]],GroupVertices[Vertex],0)),1,1,"")</f>
        <v>4</v>
      </c>
      <c r="BC7" s="78" t="str">
        <f>REPLACE(INDEX(GroupVertices[Group],MATCH(Edges[[#This Row],[Vertex 2]],GroupVertices[Vertex],0)),1,1,"")</f>
        <v>4</v>
      </c>
      <c r="BD7" s="48">
        <v>2</v>
      </c>
      <c r="BE7" s="49">
        <v>7.142857142857143</v>
      </c>
      <c r="BF7" s="48">
        <v>0</v>
      </c>
      <c r="BG7" s="49">
        <v>0</v>
      </c>
      <c r="BH7" s="48">
        <v>0</v>
      </c>
      <c r="BI7" s="49">
        <v>0</v>
      </c>
      <c r="BJ7" s="48">
        <v>26</v>
      </c>
      <c r="BK7" s="49">
        <v>92.85714285714286</v>
      </c>
      <c r="BL7" s="48">
        <v>28</v>
      </c>
    </row>
    <row r="8" spans="1:64" ht="15">
      <c r="A8" s="64" t="s">
        <v>216</v>
      </c>
      <c r="B8" s="64" t="s">
        <v>404</v>
      </c>
      <c r="C8" s="65" t="s">
        <v>4959</v>
      </c>
      <c r="D8" s="66">
        <v>3</v>
      </c>
      <c r="E8" s="67" t="s">
        <v>132</v>
      </c>
      <c r="F8" s="68">
        <v>32</v>
      </c>
      <c r="G8" s="65"/>
      <c r="H8" s="69"/>
      <c r="I8" s="70"/>
      <c r="J8" s="70"/>
      <c r="K8" s="34" t="s">
        <v>65</v>
      </c>
      <c r="L8" s="77">
        <v>8</v>
      </c>
      <c r="M8" s="77"/>
      <c r="N8" s="72"/>
      <c r="O8" s="79" t="s">
        <v>431</v>
      </c>
      <c r="P8" s="81">
        <v>43570.50042824074</v>
      </c>
      <c r="Q8" s="79" t="s">
        <v>438</v>
      </c>
      <c r="R8" s="83" t="s">
        <v>701</v>
      </c>
      <c r="S8" s="79" t="s">
        <v>883</v>
      </c>
      <c r="T8" s="79" t="s">
        <v>935</v>
      </c>
      <c r="U8" s="83" t="s">
        <v>1059</v>
      </c>
      <c r="V8" s="83" t="s">
        <v>1059</v>
      </c>
      <c r="W8" s="81">
        <v>43570.50042824074</v>
      </c>
      <c r="X8" s="83" t="s">
        <v>1273</v>
      </c>
      <c r="Y8" s="79"/>
      <c r="Z8" s="79"/>
      <c r="AA8" s="85" t="s">
        <v>1584</v>
      </c>
      <c r="AB8" s="79"/>
      <c r="AC8" s="79" t="b">
        <v>0</v>
      </c>
      <c r="AD8" s="79">
        <v>1</v>
      </c>
      <c r="AE8" s="85" t="s">
        <v>1895</v>
      </c>
      <c r="AF8" s="79" t="b">
        <v>0</v>
      </c>
      <c r="AG8" s="79" t="s">
        <v>1903</v>
      </c>
      <c r="AH8" s="79"/>
      <c r="AI8" s="85" t="s">
        <v>1895</v>
      </c>
      <c r="AJ8" s="79" t="b">
        <v>0</v>
      </c>
      <c r="AK8" s="79">
        <v>0</v>
      </c>
      <c r="AL8" s="85" t="s">
        <v>1895</v>
      </c>
      <c r="AM8" s="79" t="s">
        <v>1908</v>
      </c>
      <c r="AN8" s="79" t="b">
        <v>0</v>
      </c>
      <c r="AO8" s="85" t="s">
        <v>1584</v>
      </c>
      <c r="AP8" s="79" t="s">
        <v>176</v>
      </c>
      <c r="AQ8" s="79">
        <v>0</v>
      </c>
      <c r="AR8" s="79">
        <v>0</v>
      </c>
      <c r="AS8" s="79"/>
      <c r="AT8" s="79"/>
      <c r="AU8" s="79"/>
      <c r="AV8" s="79"/>
      <c r="AW8" s="79"/>
      <c r="AX8" s="79"/>
      <c r="AY8" s="79"/>
      <c r="AZ8" s="79"/>
      <c r="BA8">
        <v>1</v>
      </c>
      <c r="BB8" s="78" t="str">
        <f>REPLACE(INDEX(GroupVertices[Group],MATCH(Edges[[#This Row],[Vertex 1]],GroupVertices[Vertex],0)),1,1,"")</f>
        <v>4</v>
      </c>
      <c r="BC8" s="78" t="str">
        <f>REPLACE(INDEX(GroupVertices[Group],MATCH(Edges[[#This Row],[Vertex 2]],GroupVertices[Vertex],0)),1,1,"")</f>
        <v>4</v>
      </c>
      <c r="BD8" s="48">
        <v>2</v>
      </c>
      <c r="BE8" s="49">
        <v>7.142857142857143</v>
      </c>
      <c r="BF8" s="48">
        <v>0</v>
      </c>
      <c r="BG8" s="49">
        <v>0</v>
      </c>
      <c r="BH8" s="48">
        <v>0</v>
      </c>
      <c r="BI8" s="49">
        <v>0</v>
      </c>
      <c r="BJ8" s="48">
        <v>26</v>
      </c>
      <c r="BK8" s="49">
        <v>92.85714285714286</v>
      </c>
      <c r="BL8" s="48">
        <v>28</v>
      </c>
    </row>
    <row r="9" spans="1:64" ht="15">
      <c r="A9" s="64" t="s">
        <v>217</v>
      </c>
      <c r="B9" s="64" t="s">
        <v>404</v>
      </c>
      <c r="C9" s="65" t="s">
        <v>4959</v>
      </c>
      <c r="D9" s="66">
        <v>3</v>
      </c>
      <c r="E9" s="67" t="s">
        <v>132</v>
      </c>
      <c r="F9" s="68">
        <v>32</v>
      </c>
      <c r="G9" s="65"/>
      <c r="H9" s="69"/>
      <c r="I9" s="70"/>
      <c r="J9" s="70"/>
      <c r="K9" s="34" t="s">
        <v>65</v>
      </c>
      <c r="L9" s="77">
        <v>9</v>
      </c>
      <c r="M9" s="77"/>
      <c r="N9" s="72"/>
      <c r="O9" s="79" t="s">
        <v>431</v>
      </c>
      <c r="P9" s="81">
        <v>43570.50042824074</v>
      </c>
      <c r="Q9" s="79" t="s">
        <v>439</v>
      </c>
      <c r="R9" s="83" t="s">
        <v>701</v>
      </c>
      <c r="S9" s="79" t="s">
        <v>883</v>
      </c>
      <c r="T9" s="79" t="s">
        <v>935</v>
      </c>
      <c r="U9" s="83" t="s">
        <v>1060</v>
      </c>
      <c r="V9" s="83" t="s">
        <v>1060</v>
      </c>
      <c r="W9" s="81">
        <v>43570.50042824074</v>
      </c>
      <c r="X9" s="83" t="s">
        <v>1274</v>
      </c>
      <c r="Y9" s="79"/>
      <c r="Z9" s="79"/>
      <c r="AA9" s="85" t="s">
        <v>1585</v>
      </c>
      <c r="AB9" s="79"/>
      <c r="AC9" s="79" t="b">
        <v>0</v>
      </c>
      <c r="AD9" s="79">
        <v>1</v>
      </c>
      <c r="AE9" s="85" t="s">
        <v>1895</v>
      </c>
      <c r="AF9" s="79" t="b">
        <v>0</v>
      </c>
      <c r="AG9" s="79" t="s">
        <v>1903</v>
      </c>
      <c r="AH9" s="79"/>
      <c r="AI9" s="85" t="s">
        <v>1895</v>
      </c>
      <c r="AJ9" s="79" t="b">
        <v>0</v>
      </c>
      <c r="AK9" s="79">
        <v>0</v>
      </c>
      <c r="AL9" s="85" t="s">
        <v>1895</v>
      </c>
      <c r="AM9" s="79" t="s">
        <v>1908</v>
      </c>
      <c r="AN9" s="79" t="b">
        <v>0</v>
      </c>
      <c r="AO9" s="85" t="s">
        <v>1585</v>
      </c>
      <c r="AP9" s="79" t="s">
        <v>176</v>
      </c>
      <c r="AQ9" s="79">
        <v>0</v>
      </c>
      <c r="AR9" s="79">
        <v>0</v>
      </c>
      <c r="AS9" s="79"/>
      <c r="AT9" s="79"/>
      <c r="AU9" s="79"/>
      <c r="AV9" s="79"/>
      <c r="AW9" s="79"/>
      <c r="AX9" s="79"/>
      <c r="AY9" s="79"/>
      <c r="AZ9" s="79"/>
      <c r="BA9">
        <v>1</v>
      </c>
      <c r="BB9" s="78" t="str">
        <f>REPLACE(INDEX(GroupVertices[Group],MATCH(Edges[[#This Row],[Vertex 1]],GroupVertices[Vertex],0)),1,1,"")</f>
        <v>4</v>
      </c>
      <c r="BC9" s="78" t="str">
        <f>REPLACE(INDEX(GroupVertices[Group],MATCH(Edges[[#This Row],[Vertex 2]],GroupVertices[Vertex],0)),1,1,"")</f>
        <v>4</v>
      </c>
      <c r="BD9" s="48">
        <v>2</v>
      </c>
      <c r="BE9" s="49">
        <v>7.142857142857143</v>
      </c>
      <c r="BF9" s="48">
        <v>0</v>
      </c>
      <c r="BG9" s="49">
        <v>0</v>
      </c>
      <c r="BH9" s="48">
        <v>0</v>
      </c>
      <c r="BI9" s="49">
        <v>0</v>
      </c>
      <c r="BJ9" s="48">
        <v>26</v>
      </c>
      <c r="BK9" s="49">
        <v>92.85714285714286</v>
      </c>
      <c r="BL9" s="48">
        <v>28</v>
      </c>
    </row>
    <row r="10" spans="1:64" ht="15">
      <c r="A10" s="64" t="s">
        <v>218</v>
      </c>
      <c r="B10" s="64" t="s">
        <v>404</v>
      </c>
      <c r="C10" s="65" t="s">
        <v>4959</v>
      </c>
      <c r="D10" s="66">
        <v>3</v>
      </c>
      <c r="E10" s="67" t="s">
        <v>132</v>
      </c>
      <c r="F10" s="68">
        <v>32</v>
      </c>
      <c r="G10" s="65"/>
      <c r="H10" s="69"/>
      <c r="I10" s="70"/>
      <c r="J10" s="70"/>
      <c r="K10" s="34" t="s">
        <v>65</v>
      </c>
      <c r="L10" s="77">
        <v>10</v>
      </c>
      <c r="M10" s="77"/>
      <c r="N10" s="72"/>
      <c r="O10" s="79" t="s">
        <v>431</v>
      </c>
      <c r="P10" s="81">
        <v>43570.50046296296</v>
      </c>
      <c r="Q10" s="79" t="s">
        <v>440</v>
      </c>
      <c r="R10" s="83" t="s">
        <v>701</v>
      </c>
      <c r="S10" s="79" t="s">
        <v>883</v>
      </c>
      <c r="T10" s="79" t="s">
        <v>935</v>
      </c>
      <c r="U10" s="83" t="s">
        <v>1061</v>
      </c>
      <c r="V10" s="83" t="s">
        <v>1061</v>
      </c>
      <c r="W10" s="81">
        <v>43570.50046296296</v>
      </c>
      <c r="X10" s="83" t="s">
        <v>1275</v>
      </c>
      <c r="Y10" s="79"/>
      <c r="Z10" s="79"/>
      <c r="AA10" s="85" t="s">
        <v>1586</v>
      </c>
      <c r="AB10" s="79"/>
      <c r="AC10" s="79" t="b">
        <v>0</v>
      </c>
      <c r="AD10" s="79">
        <v>1</v>
      </c>
      <c r="AE10" s="85" t="s">
        <v>1895</v>
      </c>
      <c r="AF10" s="79" t="b">
        <v>0</v>
      </c>
      <c r="AG10" s="79" t="s">
        <v>1903</v>
      </c>
      <c r="AH10" s="79"/>
      <c r="AI10" s="85" t="s">
        <v>1895</v>
      </c>
      <c r="AJ10" s="79" t="b">
        <v>0</v>
      </c>
      <c r="AK10" s="79">
        <v>0</v>
      </c>
      <c r="AL10" s="85" t="s">
        <v>1895</v>
      </c>
      <c r="AM10" s="79" t="s">
        <v>1908</v>
      </c>
      <c r="AN10" s="79" t="b">
        <v>0</v>
      </c>
      <c r="AO10" s="85" t="s">
        <v>1586</v>
      </c>
      <c r="AP10" s="79" t="s">
        <v>176</v>
      </c>
      <c r="AQ10" s="79">
        <v>0</v>
      </c>
      <c r="AR10" s="79">
        <v>0</v>
      </c>
      <c r="AS10" s="79"/>
      <c r="AT10" s="79"/>
      <c r="AU10" s="79"/>
      <c r="AV10" s="79"/>
      <c r="AW10" s="79"/>
      <c r="AX10" s="79"/>
      <c r="AY10" s="79"/>
      <c r="AZ10" s="79"/>
      <c r="BA10">
        <v>1</v>
      </c>
      <c r="BB10" s="78" t="str">
        <f>REPLACE(INDEX(GroupVertices[Group],MATCH(Edges[[#This Row],[Vertex 1]],GroupVertices[Vertex],0)),1,1,"")</f>
        <v>4</v>
      </c>
      <c r="BC10" s="78" t="str">
        <f>REPLACE(INDEX(GroupVertices[Group],MATCH(Edges[[#This Row],[Vertex 2]],GroupVertices[Vertex],0)),1,1,"")</f>
        <v>4</v>
      </c>
      <c r="BD10" s="48">
        <v>2</v>
      </c>
      <c r="BE10" s="49">
        <v>7.142857142857143</v>
      </c>
      <c r="BF10" s="48">
        <v>0</v>
      </c>
      <c r="BG10" s="49">
        <v>0</v>
      </c>
      <c r="BH10" s="48">
        <v>0</v>
      </c>
      <c r="BI10" s="49">
        <v>0</v>
      </c>
      <c r="BJ10" s="48">
        <v>26</v>
      </c>
      <c r="BK10" s="49">
        <v>92.85714285714286</v>
      </c>
      <c r="BL10" s="48">
        <v>28</v>
      </c>
    </row>
    <row r="11" spans="1:64" ht="15">
      <c r="A11" s="64" t="s">
        <v>219</v>
      </c>
      <c r="B11" s="64" t="s">
        <v>219</v>
      </c>
      <c r="C11" s="65" t="s">
        <v>4959</v>
      </c>
      <c r="D11" s="66">
        <v>3</v>
      </c>
      <c r="E11" s="67" t="s">
        <v>132</v>
      </c>
      <c r="F11" s="68">
        <v>32</v>
      </c>
      <c r="G11" s="65"/>
      <c r="H11" s="69"/>
      <c r="I11" s="70"/>
      <c r="J11" s="70"/>
      <c r="K11" s="34" t="s">
        <v>65</v>
      </c>
      <c r="L11" s="77">
        <v>11</v>
      </c>
      <c r="M11" s="77"/>
      <c r="N11" s="72"/>
      <c r="O11" s="79" t="s">
        <v>176</v>
      </c>
      <c r="P11" s="81">
        <v>43570.51600694445</v>
      </c>
      <c r="Q11" s="79" t="s">
        <v>441</v>
      </c>
      <c r="R11" s="83" t="s">
        <v>702</v>
      </c>
      <c r="S11" s="79" t="s">
        <v>882</v>
      </c>
      <c r="T11" s="79" t="s">
        <v>936</v>
      </c>
      <c r="U11" s="79"/>
      <c r="V11" s="83" t="s">
        <v>1127</v>
      </c>
      <c r="W11" s="81">
        <v>43570.51600694445</v>
      </c>
      <c r="X11" s="83" t="s">
        <v>1276</v>
      </c>
      <c r="Y11" s="79"/>
      <c r="Z11" s="79"/>
      <c r="AA11" s="85" t="s">
        <v>1587</v>
      </c>
      <c r="AB11" s="79"/>
      <c r="AC11" s="79" t="b">
        <v>0</v>
      </c>
      <c r="AD11" s="79">
        <v>0</v>
      </c>
      <c r="AE11" s="85" t="s">
        <v>1895</v>
      </c>
      <c r="AF11" s="79" t="b">
        <v>0</v>
      </c>
      <c r="AG11" s="79" t="s">
        <v>1903</v>
      </c>
      <c r="AH11" s="79"/>
      <c r="AI11" s="85" t="s">
        <v>1895</v>
      </c>
      <c r="AJ11" s="79" t="b">
        <v>0</v>
      </c>
      <c r="AK11" s="79">
        <v>0</v>
      </c>
      <c r="AL11" s="85" t="s">
        <v>1895</v>
      </c>
      <c r="AM11" s="79" t="s">
        <v>1905</v>
      </c>
      <c r="AN11" s="79" t="b">
        <v>0</v>
      </c>
      <c r="AO11" s="85" t="s">
        <v>1587</v>
      </c>
      <c r="AP11" s="79" t="s">
        <v>176</v>
      </c>
      <c r="AQ11" s="79">
        <v>0</v>
      </c>
      <c r="AR11" s="79">
        <v>0</v>
      </c>
      <c r="AS11" s="79"/>
      <c r="AT11" s="79"/>
      <c r="AU11" s="79"/>
      <c r="AV11" s="79"/>
      <c r="AW11" s="79"/>
      <c r="AX11" s="79"/>
      <c r="AY11" s="79"/>
      <c r="AZ11" s="79"/>
      <c r="BA11">
        <v>1</v>
      </c>
      <c r="BB11" s="78" t="str">
        <f>REPLACE(INDEX(GroupVertices[Group],MATCH(Edges[[#This Row],[Vertex 1]],GroupVertices[Vertex],0)),1,1,"")</f>
        <v>1</v>
      </c>
      <c r="BC11" s="78" t="str">
        <f>REPLACE(INDEX(GroupVertices[Group],MATCH(Edges[[#This Row],[Vertex 2]],GroupVertices[Vertex],0)),1,1,"")</f>
        <v>1</v>
      </c>
      <c r="BD11" s="48">
        <v>3</v>
      </c>
      <c r="BE11" s="49">
        <v>7.142857142857143</v>
      </c>
      <c r="BF11" s="48">
        <v>0</v>
      </c>
      <c r="BG11" s="49">
        <v>0</v>
      </c>
      <c r="BH11" s="48">
        <v>0</v>
      </c>
      <c r="BI11" s="49">
        <v>0</v>
      </c>
      <c r="BJ11" s="48">
        <v>39</v>
      </c>
      <c r="BK11" s="49">
        <v>92.85714285714286</v>
      </c>
      <c r="BL11" s="48">
        <v>42</v>
      </c>
    </row>
    <row r="12" spans="1:64" ht="15">
      <c r="A12" s="64" t="s">
        <v>220</v>
      </c>
      <c r="B12" s="64" t="s">
        <v>220</v>
      </c>
      <c r="C12" s="65" t="s">
        <v>4959</v>
      </c>
      <c r="D12" s="66">
        <v>3</v>
      </c>
      <c r="E12" s="67" t="s">
        <v>132</v>
      </c>
      <c r="F12" s="68">
        <v>32</v>
      </c>
      <c r="G12" s="65"/>
      <c r="H12" s="69"/>
      <c r="I12" s="70"/>
      <c r="J12" s="70"/>
      <c r="K12" s="34" t="s">
        <v>65</v>
      </c>
      <c r="L12" s="77">
        <v>12</v>
      </c>
      <c r="M12" s="77"/>
      <c r="N12" s="72"/>
      <c r="O12" s="79" t="s">
        <v>176</v>
      </c>
      <c r="P12" s="81">
        <v>43570.40277777778</v>
      </c>
      <c r="Q12" s="79" t="s">
        <v>442</v>
      </c>
      <c r="R12" s="83" t="s">
        <v>703</v>
      </c>
      <c r="S12" s="79" t="s">
        <v>884</v>
      </c>
      <c r="T12" s="79" t="s">
        <v>937</v>
      </c>
      <c r="U12" s="83" t="s">
        <v>1062</v>
      </c>
      <c r="V12" s="83" t="s">
        <v>1062</v>
      </c>
      <c r="W12" s="81">
        <v>43570.40277777778</v>
      </c>
      <c r="X12" s="83" t="s">
        <v>1277</v>
      </c>
      <c r="Y12" s="79"/>
      <c r="Z12" s="79"/>
      <c r="AA12" s="85" t="s">
        <v>1588</v>
      </c>
      <c r="AB12" s="79"/>
      <c r="AC12" s="79" t="b">
        <v>0</v>
      </c>
      <c r="AD12" s="79">
        <v>1</v>
      </c>
      <c r="AE12" s="85" t="s">
        <v>1895</v>
      </c>
      <c r="AF12" s="79" t="b">
        <v>0</v>
      </c>
      <c r="AG12" s="79" t="s">
        <v>1903</v>
      </c>
      <c r="AH12" s="79"/>
      <c r="AI12" s="85" t="s">
        <v>1895</v>
      </c>
      <c r="AJ12" s="79" t="b">
        <v>0</v>
      </c>
      <c r="AK12" s="79">
        <v>1</v>
      </c>
      <c r="AL12" s="85" t="s">
        <v>1895</v>
      </c>
      <c r="AM12" s="79" t="s">
        <v>1909</v>
      </c>
      <c r="AN12" s="79" t="b">
        <v>0</v>
      </c>
      <c r="AO12" s="85" t="s">
        <v>1588</v>
      </c>
      <c r="AP12" s="79" t="s">
        <v>1938</v>
      </c>
      <c r="AQ12" s="79">
        <v>0</v>
      </c>
      <c r="AR12" s="79">
        <v>0</v>
      </c>
      <c r="AS12" s="79"/>
      <c r="AT12" s="79"/>
      <c r="AU12" s="79"/>
      <c r="AV12" s="79"/>
      <c r="AW12" s="79"/>
      <c r="AX12" s="79"/>
      <c r="AY12" s="79"/>
      <c r="AZ12" s="79"/>
      <c r="BA12">
        <v>1</v>
      </c>
      <c r="BB12" s="78" t="str">
        <f>REPLACE(INDEX(GroupVertices[Group],MATCH(Edges[[#This Row],[Vertex 1]],GroupVertices[Vertex],0)),1,1,"")</f>
        <v>40</v>
      </c>
      <c r="BC12" s="78" t="str">
        <f>REPLACE(INDEX(GroupVertices[Group],MATCH(Edges[[#This Row],[Vertex 2]],GroupVertices[Vertex],0)),1,1,"")</f>
        <v>40</v>
      </c>
      <c r="BD12" s="48">
        <v>3</v>
      </c>
      <c r="BE12" s="49">
        <v>6.976744186046512</v>
      </c>
      <c r="BF12" s="48">
        <v>0</v>
      </c>
      <c r="BG12" s="49">
        <v>0</v>
      </c>
      <c r="BH12" s="48">
        <v>0</v>
      </c>
      <c r="BI12" s="49">
        <v>0</v>
      </c>
      <c r="BJ12" s="48">
        <v>40</v>
      </c>
      <c r="BK12" s="49">
        <v>93.02325581395348</v>
      </c>
      <c r="BL12" s="48">
        <v>43</v>
      </c>
    </row>
    <row r="13" spans="1:64" ht="15">
      <c r="A13" s="64" t="s">
        <v>221</v>
      </c>
      <c r="B13" s="64" t="s">
        <v>220</v>
      </c>
      <c r="C13" s="65" t="s">
        <v>4959</v>
      </c>
      <c r="D13" s="66">
        <v>3</v>
      </c>
      <c r="E13" s="67" t="s">
        <v>132</v>
      </c>
      <c r="F13" s="68">
        <v>32</v>
      </c>
      <c r="G13" s="65"/>
      <c r="H13" s="69"/>
      <c r="I13" s="70"/>
      <c r="J13" s="70"/>
      <c r="K13" s="34" t="s">
        <v>65</v>
      </c>
      <c r="L13" s="77">
        <v>13</v>
      </c>
      <c r="M13" s="77"/>
      <c r="N13" s="72"/>
      <c r="O13" s="79" t="s">
        <v>431</v>
      </c>
      <c r="P13" s="81">
        <v>43570.52869212963</v>
      </c>
      <c r="Q13" s="79" t="s">
        <v>443</v>
      </c>
      <c r="R13" s="79"/>
      <c r="S13" s="79"/>
      <c r="T13" s="79"/>
      <c r="U13" s="79"/>
      <c r="V13" s="83" t="s">
        <v>1128</v>
      </c>
      <c r="W13" s="81">
        <v>43570.52869212963</v>
      </c>
      <c r="X13" s="83" t="s">
        <v>1278</v>
      </c>
      <c r="Y13" s="79"/>
      <c r="Z13" s="79"/>
      <c r="AA13" s="85" t="s">
        <v>1589</v>
      </c>
      <c r="AB13" s="79"/>
      <c r="AC13" s="79" t="b">
        <v>0</v>
      </c>
      <c r="AD13" s="79">
        <v>0</v>
      </c>
      <c r="AE13" s="85" t="s">
        <v>1895</v>
      </c>
      <c r="AF13" s="79" t="b">
        <v>0</v>
      </c>
      <c r="AG13" s="79" t="s">
        <v>1903</v>
      </c>
      <c r="AH13" s="79"/>
      <c r="AI13" s="85" t="s">
        <v>1895</v>
      </c>
      <c r="AJ13" s="79" t="b">
        <v>0</v>
      </c>
      <c r="AK13" s="79">
        <v>1</v>
      </c>
      <c r="AL13" s="85" t="s">
        <v>1588</v>
      </c>
      <c r="AM13" s="79" t="s">
        <v>1906</v>
      </c>
      <c r="AN13" s="79" t="b">
        <v>0</v>
      </c>
      <c r="AO13" s="85" t="s">
        <v>1588</v>
      </c>
      <c r="AP13" s="79" t="s">
        <v>176</v>
      </c>
      <c r="AQ13" s="79">
        <v>0</v>
      </c>
      <c r="AR13" s="79">
        <v>0</v>
      </c>
      <c r="AS13" s="79"/>
      <c r="AT13" s="79"/>
      <c r="AU13" s="79"/>
      <c r="AV13" s="79"/>
      <c r="AW13" s="79"/>
      <c r="AX13" s="79"/>
      <c r="AY13" s="79"/>
      <c r="AZ13" s="79"/>
      <c r="BA13">
        <v>1</v>
      </c>
      <c r="BB13" s="78" t="str">
        <f>REPLACE(INDEX(GroupVertices[Group],MATCH(Edges[[#This Row],[Vertex 1]],GroupVertices[Vertex],0)),1,1,"")</f>
        <v>40</v>
      </c>
      <c r="BC13" s="78" t="str">
        <f>REPLACE(INDEX(GroupVertices[Group],MATCH(Edges[[#This Row],[Vertex 2]],GroupVertices[Vertex],0)),1,1,"")</f>
        <v>40</v>
      </c>
      <c r="BD13" s="48">
        <v>2</v>
      </c>
      <c r="BE13" s="49">
        <v>8.695652173913043</v>
      </c>
      <c r="BF13" s="48">
        <v>0</v>
      </c>
      <c r="BG13" s="49">
        <v>0</v>
      </c>
      <c r="BH13" s="48">
        <v>0</v>
      </c>
      <c r="BI13" s="49">
        <v>0</v>
      </c>
      <c r="BJ13" s="48">
        <v>21</v>
      </c>
      <c r="BK13" s="49">
        <v>91.30434782608695</v>
      </c>
      <c r="BL13" s="48">
        <v>23</v>
      </c>
    </row>
    <row r="14" spans="1:64" ht="15">
      <c r="A14" s="64" t="s">
        <v>222</v>
      </c>
      <c r="B14" s="64" t="s">
        <v>404</v>
      </c>
      <c r="C14" s="65" t="s">
        <v>4959</v>
      </c>
      <c r="D14" s="66">
        <v>3</v>
      </c>
      <c r="E14" s="67" t="s">
        <v>132</v>
      </c>
      <c r="F14" s="68">
        <v>32</v>
      </c>
      <c r="G14" s="65"/>
      <c r="H14" s="69"/>
      <c r="I14" s="70"/>
      <c r="J14" s="70"/>
      <c r="K14" s="34" t="s">
        <v>65</v>
      </c>
      <c r="L14" s="77">
        <v>14</v>
      </c>
      <c r="M14" s="77"/>
      <c r="N14" s="72"/>
      <c r="O14" s="79" t="s">
        <v>431</v>
      </c>
      <c r="P14" s="81">
        <v>43570.58363425926</v>
      </c>
      <c r="Q14" s="79" t="s">
        <v>444</v>
      </c>
      <c r="R14" s="83" t="s">
        <v>701</v>
      </c>
      <c r="S14" s="79" t="s">
        <v>883</v>
      </c>
      <c r="T14" s="79" t="s">
        <v>938</v>
      </c>
      <c r="U14" s="83" t="s">
        <v>1063</v>
      </c>
      <c r="V14" s="83" t="s">
        <v>1063</v>
      </c>
      <c r="W14" s="81">
        <v>43570.58363425926</v>
      </c>
      <c r="X14" s="83" t="s">
        <v>1279</v>
      </c>
      <c r="Y14" s="79"/>
      <c r="Z14" s="79"/>
      <c r="AA14" s="85" t="s">
        <v>1590</v>
      </c>
      <c r="AB14" s="79"/>
      <c r="AC14" s="79" t="b">
        <v>0</v>
      </c>
      <c r="AD14" s="79">
        <v>1</v>
      </c>
      <c r="AE14" s="85" t="s">
        <v>1895</v>
      </c>
      <c r="AF14" s="79" t="b">
        <v>0</v>
      </c>
      <c r="AG14" s="79" t="s">
        <v>1904</v>
      </c>
      <c r="AH14" s="79"/>
      <c r="AI14" s="85" t="s">
        <v>1895</v>
      </c>
      <c r="AJ14" s="79" t="b">
        <v>0</v>
      </c>
      <c r="AK14" s="79">
        <v>0</v>
      </c>
      <c r="AL14" s="85" t="s">
        <v>1895</v>
      </c>
      <c r="AM14" s="79" t="s">
        <v>1908</v>
      </c>
      <c r="AN14" s="79" t="b">
        <v>0</v>
      </c>
      <c r="AO14" s="85" t="s">
        <v>1590</v>
      </c>
      <c r="AP14" s="79" t="s">
        <v>176</v>
      </c>
      <c r="AQ14" s="79">
        <v>0</v>
      </c>
      <c r="AR14" s="79">
        <v>0</v>
      </c>
      <c r="AS14" s="79"/>
      <c r="AT14" s="79"/>
      <c r="AU14" s="79"/>
      <c r="AV14" s="79"/>
      <c r="AW14" s="79"/>
      <c r="AX14" s="79"/>
      <c r="AY14" s="79"/>
      <c r="AZ14" s="79"/>
      <c r="BA14">
        <v>1</v>
      </c>
      <c r="BB14" s="78" t="str">
        <f>REPLACE(INDEX(GroupVertices[Group],MATCH(Edges[[#This Row],[Vertex 1]],GroupVertices[Vertex],0)),1,1,"")</f>
        <v>4</v>
      </c>
      <c r="BC14" s="78" t="str">
        <f>REPLACE(INDEX(GroupVertices[Group],MATCH(Edges[[#This Row],[Vertex 2]],GroupVertices[Vertex],0)),1,1,"")</f>
        <v>4</v>
      </c>
      <c r="BD14" s="48">
        <v>0</v>
      </c>
      <c r="BE14" s="49">
        <v>0</v>
      </c>
      <c r="BF14" s="48">
        <v>0</v>
      </c>
      <c r="BG14" s="49">
        <v>0</v>
      </c>
      <c r="BH14" s="48">
        <v>0</v>
      </c>
      <c r="BI14" s="49">
        <v>0</v>
      </c>
      <c r="BJ14" s="48">
        <v>28</v>
      </c>
      <c r="BK14" s="49">
        <v>100</v>
      </c>
      <c r="BL14" s="48">
        <v>28</v>
      </c>
    </row>
    <row r="15" spans="1:64" ht="15">
      <c r="A15" s="64" t="s">
        <v>223</v>
      </c>
      <c r="B15" s="64" t="s">
        <v>223</v>
      </c>
      <c r="C15" s="65" t="s">
        <v>4959</v>
      </c>
      <c r="D15" s="66">
        <v>3</v>
      </c>
      <c r="E15" s="67" t="s">
        <v>132</v>
      </c>
      <c r="F15" s="68">
        <v>32</v>
      </c>
      <c r="G15" s="65"/>
      <c r="H15" s="69"/>
      <c r="I15" s="70"/>
      <c r="J15" s="70"/>
      <c r="K15" s="34" t="s">
        <v>65</v>
      </c>
      <c r="L15" s="77">
        <v>15</v>
      </c>
      <c r="M15" s="77"/>
      <c r="N15" s="72"/>
      <c r="O15" s="79" t="s">
        <v>176</v>
      </c>
      <c r="P15" s="81">
        <v>43570.59311342592</v>
      </c>
      <c r="Q15" s="79" t="s">
        <v>445</v>
      </c>
      <c r="R15" s="79"/>
      <c r="S15" s="79"/>
      <c r="T15" s="79"/>
      <c r="U15" s="79"/>
      <c r="V15" s="83" t="s">
        <v>1129</v>
      </c>
      <c r="W15" s="81">
        <v>43570.59311342592</v>
      </c>
      <c r="X15" s="83" t="s">
        <v>1280</v>
      </c>
      <c r="Y15" s="79"/>
      <c r="Z15" s="79"/>
      <c r="AA15" s="85" t="s">
        <v>1591</v>
      </c>
      <c r="AB15" s="79"/>
      <c r="AC15" s="79" t="b">
        <v>0</v>
      </c>
      <c r="AD15" s="79">
        <v>0</v>
      </c>
      <c r="AE15" s="85" t="s">
        <v>1895</v>
      </c>
      <c r="AF15" s="79" t="b">
        <v>0</v>
      </c>
      <c r="AG15" s="79" t="s">
        <v>1903</v>
      </c>
      <c r="AH15" s="79"/>
      <c r="AI15" s="85" t="s">
        <v>1895</v>
      </c>
      <c r="AJ15" s="79" t="b">
        <v>0</v>
      </c>
      <c r="AK15" s="79">
        <v>0</v>
      </c>
      <c r="AL15" s="85" t="s">
        <v>1895</v>
      </c>
      <c r="AM15" s="79" t="s">
        <v>1907</v>
      </c>
      <c r="AN15" s="79" t="b">
        <v>0</v>
      </c>
      <c r="AO15" s="85" t="s">
        <v>1591</v>
      </c>
      <c r="AP15" s="79" t="s">
        <v>176</v>
      </c>
      <c r="AQ15" s="79">
        <v>0</v>
      </c>
      <c r="AR15" s="79">
        <v>0</v>
      </c>
      <c r="AS15" s="79"/>
      <c r="AT15" s="79"/>
      <c r="AU15" s="79"/>
      <c r="AV15" s="79"/>
      <c r="AW15" s="79"/>
      <c r="AX15" s="79"/>
      <c r="AY15" s="79"/>
      <c r="AZ15" s="79"/>
      <c r="BA15">
        <v>1</v>
      </c>
      <c r="BB15" s="78" t="str">
        <f>REPLACE(INDEX(GroupVertices[Group],MATCH(Edges[[#This Row],[Vertex 1]],GroupVertices[Vertex],0)),1,1,"")</f>
        <v>1</v>
      </c>
      <c r="BC15" s="78" t="str">
        <f>REPLACE(INDEX(GroupVertices[Group],MATCH(Edges[[#This Row],[Vertex 2]],GroupVertices[Vertex],0)),1,1,"")</f>
        <v>1</v>
      </c>
      <c r="BD15" s="48">
        <v>1</v>
      </c>
      <c r="BE15" s="49">
        <v>2.5641025641025643</v>
      </c>
      <c r="BF15" s="48">
        <v>0</v>
      </c>
      <c r="BG15" s="49">
        <v>0</v>
      </c>
      <c r="BH15" s="48">
        <v>0</v>
      </c>
      <c r="BI15" s="49">
        <v>0</v>
      </c>
      <c r="BJ15" s="48">
        <v>38</v>
      </c>
      <c r="BK15" s="49">
        <v>97.43589743589743</v>
      </c>
      <c r="BL15" s="48">
        <v>39</v>
      </c>
    </row>
    <row r="16" spans="1:64" ht="15">
      <c r="A16" s="64" t="s">
        <v>224</v>
      </c>
      <c r="B16" s="64" t="s">
        <v>224</v>
      </c>
      <c r="C16" s="65" t="s">
        <v>4959</v>
      </c>
      <c r="D16" s="66">
        <v>3</v>
      </c>
      <c r="E16" s="67" t="s">
        <v>132</v>
      </c>
      <c r="F16" s="68">
        <v>32</v>
      </c>
      <c r="G16" s="65"/>
      <c r="H16" s="69"/>
      <c r="I16" s="70"/>
      <c r="J16" s="70"/>
      <c r="K16" s="34" t="s">
        <v>65</v>
      </c>
      <c r="L16" s="77">
        <v>16</v>
      </c>
      <c r="M16" s="77"/>
      <c r="N16" s="72"/>
      <c r="O16" s="79" t="s">
        <v>176</v>
      </c>
      <c r="P16" s="81">
        <v>43570.59732638889</v>
      </c>
      <c r="Q16" s="79" t="s">
        <v>446</v>
      </c>
      <c r="R16" s="83" t="s">
        <v>704</v>
      </c>
      <c r="S16" s="79" t="s">
        <v>885</v>
      </c>
      <c r="T16" s="79" t="s">
        <v>939</v>
      </c>
      <c r="U16" s="79"/>
      <c r="V16" s="83" t="s">
        <v>1130</v>
      </c>
      <c r="W16" s="81">
        <v>43570.59732638889</v>
      </c>
      <c r="X16" s="83" t="s">
        <v>1281</v>
      </c>
      <c r="Y16" s="79"/>
      <c r="Z16" s="79"/>
      <c r="AA16" s="85" t="s">
        <v>1592</v>
      </c>
      <c r="AB16" s="79"/>
      <c r="AC16" s="79" t="b">
        <v>0</v>
      </c>
      <c r="AD16" s="79">
        <v>0</v>
      </c>
      <c r="AE16" s="85" t="s">
        <v>1895</v>
      </c>
      <c r="AF16" s="79" t="b">
        <v>0</v>
      </c>
      <c r="AG16" s="79" t="s">
        <v>1903</v>
      </c>
      <c r="AH16" s="79"/>
      <c r="AI16" s="85" t="s">
        <v>1895</v>
      </c>
      <c r="AJ16" s="79" t="b">
        <v>0</v>
      </c>
      <c r="AK16" s="79">
        <v>0</v>
      </c>
      <c r="AL16" s="85" t="s">
        <v>1895</v>
      </c>
      <c r="AM16" s="79" t="s">
        <v>1910</v>
      </c>
      <c r="AN16" s="79" t="b">
        <v>0</v>
      </c>
      <c r="AO16" s="85" t="s">
        <v>1592</v>
      </c>
      <c r="AP16" s="79" t="s">
        <v>176</v>
      </c>
      <c r="AQ16" s="79">
        <v>0</v>
      </c>
      <c r="AR16" s="79">
        <v>0</v>
      </c>
      <c r="AS16" s="79"/>
      <c r="AT16" s="79"/>
      <c r="AU16" s="79"/>
      <c r="AV16" s="79"/>
      <c r="AW16" s="79"/>
      <c r="AX16" s="79"/>
      <c r="AY16" s="79"/>
      <c r="AZ16" s="79"/>
      <c r="BA16">
        <v>1</v>
      </c>
      <c r="BB16" s="78" t="str">
        <f>REPLACE(INDEX(GroupVertices[Group],MATCH(Edges[[#This Row],[Vertex 1]],GroupVertices[Vertex],0)),1,1,"")</f>
        <v>1</v>
      </c>
      <c r="BC16" s="78" t="str">
        <f>REPLACE(INDEX(GroupVertices[Group],MATCH(Edges[[#This Row],[Vertex 2]],GroupVertices[Vertex],0)),1,1,"")</f>
        <v>1</v>
      </c>
      <c r="BD16" s="48">
        <v>1</v>
      </c>
      <c r="BE16" s="49">
        <v>20</v>
      </c>
      <c r="BF16" s="48">
        <v>0</v>
      </c>
      <c r="BG16" s="49">
        <v>0</v>
      </c>
      <c r="BH16" s="48">
        <v>0</v>
      </c>
      <c r="BI16" s="49">
        <v>0</v>
      </c>
      <c r="BJ16" s="48">
        <v>4</v>
      </c>
      <c r="BK16" s="49">
        <v>80</v>
      </c>
      <c r="BL16" s="48">
        <v>5</v>
      </c>
    </row>
    <row r="17" spans="1:64" ht="15">
      <c r="A17" s="64" t="s">
        <v>225</v>
      </c>
      <c r="B17" s="64" t="s">
        <v>225</v>
      </c>
      <c r="C17" s="65" t="s">
        <v>4959</v>
      </c>
      <c r="D17" s="66">
        <v>3</v>
      </c>
      <c r="E17" s="67" t="s">
        <v>132</v>
      </c>
      <c r="F17" s="68">
        <v>32</v>
      </c>
      <c r="G17" s="65"/>
      <c r="H17" s="69"/>
      <c r="I17" s="70"/>
      <c r="J17" s="70"/>
      <c r="K17" s="34" t="s">
        <v>65</v>
      </c>
      <c r="L17" s="77">
        <v>17</v>
      </c>
      <c r="M17" s="77"/>
      <c r="N17" s="72"/>
      <c r="O17" s="79" t="s">
        <v>176</v>
      </c>
      <c r="P17" s="81">
        <v>43570.61907407407</v>
      </c>
      <c r="Q17" s="79" t="s">
        <v>447</v>
      </c>
      <c r="R17" s="83" t="s">
        <v>705</v>
      </c>
      <c r="S17" s="79" t="s">
        <v>886</v>
      </c>
      <c r="T17" s="79" t="s">
        <v>940</v>
      </c>
      <c r="U17" s="83" t="s">
        <v>1064</v>
      </c>
      <c r="V17" s="83" t="s">
        <v>1064</v>
      </c>
      <c r="W17" s="81">
        <v>43570.61907407407</v>
      </c>
      <c r="X17" s="83" t="s">
        <v>1282</v>
      </c>
      <c r="Y17" s="79"/>
      <c r="Z17" s="79"/>
      <c r="AA17" s="85" t="s">
        <v>1593</v>
      </c>
      <c r="AB17" s="79"/>
      <c r="AC17" s="79" t="b">
        <v>0</v>
      </c>
      <c r="AD17" s="79">
        <v>0</v>
      </c>
      <c r="AE17" s="85" t="s">
        <v>1895</v>
      </c>
      <c r="AF17" s="79" t="b">
        <v>0</v>
      </c>
      <c r="AG17" s="79" t="s">
        <v>1903</v>
      </c>
      <c r="AH17" s="79"/>
      <c r="AI17" s="85" t="s">
        <v>1895</v>
      </c>
      <c r="AJ17" s="79" t="b">
        <v>0</v>
      </c>
      <c r="AK17" s="79">
        <v>0</v>
      </c>
      <c r="AL17" s="85" t="s">
        <v>1895</v>
      </c>
      <c r="AM17" s="79" t="s">
        <v>1911</v>
      </c>
      <c r="AN17" s="79" t="b">
        <v>0</v>
      </c>
      <c r="AO17" s="85" t="s">
        <v>1593</v>
      </c>
      <c r="AP17" s="79" t="s">
        <v>176</v>
      </c>
      <c r="AQ17" s="79">
        <v>0</v>
      </c>
      <c r="AR17" s="79">
        <v>0</v>
      </c>
      <c r="AS17" s="79"/>
      <c r="AT17" s="79"/>
      <c r="AU17" s="79"/>
      <c r="AV17" s="79"/>
      <c r="AW17" s="79"/>
      <c r="AX17" s="79"/>
      <c r="AY17" s="79"/>
      <c r="AZ17" s="79"/>
      <c r="BA17">
        <v>1</v>
      </c>
      <c r="BB17" s="78" t="str">
        <f>REPLACE(INDEX(GroupVertices[Group],MATCH(Edges[[#This Row],[Vertex 1]],GroupVertices[Vertex],0)),1,1,"")</f>
        <v>1</v>
      </c>
      <c r="BC17" s="78" t="str">
        <f>REPLACE(INDEX(GroupVertices[Group],MATCH(Edges[[#This Row],[Vertex 2]],GroupVertices[Vertex],0)),1,1,"")</f>
        <v>1</v>
      </c>
      <c r="BD17" s="48">
        <v>0</v>
      </c>
      <c r="BE17" s="49">
        <v>0</v>
      </c>
      <c r="BF17" s="48">
        <v>0</v>
      </c>
      <c r="BG17" s="49">
        <v>0</v>
      </c>
      <c r="BH17" s="48">
        <v>0</v>
      </c>
      <c r="BI17" s="49">
        <v>0</v>
      </c>
      <c r="BJ17" s="48">
        <v>19</v>
      </c>
      <c r="BK17" s="49">
        <v>100</v>
      </c>
      <c r="BL17" s="48">
        <v>19</v>
      </c>
    </row>
    <row r="18" spans="1:64" ht="15">
      <c r="A18" s="64" t="s">
        <v>226</v>
      </c>
      <c r="B18" s="64" t="s">
        <v>226</v>
      </c>
      <c r="C18" s="65" t="s">
        <v>4959</v>
      </c>
      <c r="D18" s="66">
        <v>3</v>
      </c>
      <c r="E18" s="67" t="s">
        <v>132</v>
      </c>
      <c r="F18" s="68">
        <v>32</v>
      </c>
      <c r="G18" s="65"/>
      <c r="H18" s="69"/>
      <c r="I18" s="70"/>
      <c r="J18" s="70"/>
      <c r="K18" s="34" t="s">
        <v>65</v>
      </c>
      <c r="L18" s="77">
        <v>18</v>
      </c>
      <c r="M18" s="77"/>
      <c r="N18" s="72"/>
      <c r="O18" s="79" t="s">
        <v>176</v>
      </c>
      <c r="P18" s="81">
        <v>43570.62850694444</v>
      </c>
      <c r="Q18" s="79" t="s">
        <v>448</v>
      </c>
      <c r="R18" s="83" t="s">
        <v>706</v>
      </c>
      <c r="S18" s="79" t="s">
        <v>882</v>
      </c>
      <c r="T18" s="79"/>
      <c r="U18" s="79"/>
      <c r="V18" s="83" t="s">
        <v>1131</v>
      </c>
      <c r="W18" s="81">
        <v>43570.62850694444</v>
      </c>
      <c r="X18" s="83" t="s">
        <v>1283</v>
      </c>
      <c r="Y18" s="79"/>
      <c r="Z18" s="79"/>
      <c r="AA18" s="85" t="s">
        <v>1594</v>
      </c>
      <c r="AB18" s="79"/>
      <c r="AC18" s="79" t="b">
        <v>0</v>
      </c>
      <c r="AD18" s="79">
        <v>0</v>
      </c>
      <c r="AE18" s="85" t="s">
        <v>1895</v>
      </c>
      <c r="AF18" s="79" t="b">
        <v>0</v>
      </c>
      <c r="AG18" s="79" t="s">
        <v>1903</v>
      </c>
      <c r="AH18" s="79"/>
      <c r="AI18" s="85" t="s">
        <v>1895</v>
      </c>
      <c r="AJ18" s="79" t="b">
        <v>0</v>
      </c>
      <c r="AK18" s="79">
        <v>0</v>
      </c>
      <c r="AL18" s="85" t="s">
        <v>1895</v>
      </c>
      <c r="AM18" s="79" t="s">
        <v>1905</v>
      </c>
      <c r="AN18" s="79" t="b">
        <v>0</v>
      </c>
      <c r="AO18" s="85" t="s">
        <v>1594</v>
      </c>
      <c r="AP18" s="79" t="s">
        <v>176</v>
      </c>
      <c r="AQ18" s="79">
        <v>0</v>
      </c>
      <c r="AR18" s="79">
        <v>0</v>
      </c>
      <c r="AS18" s="79"/>
      <c r="AT18" s="79"/>
      <c r="AU18" s="79"/>
      <c r="AV18" s="79"/>
      <c r="AW18" s="79"/>
      <c r="AX18" s="79"/>
      <c r="AY18" s="79"/>
      <c r="AZ18" s="79"/>
      <c r="BA18">
        <v>1</v>
      </c>
      <c r="BB18" s="78" t="str">
        <f>REPLACE(INDEX(GroupVertices[Group],MATCH(Edges[[#This Row],[Vertex 1]],GroupVertices[Vertex],0)),1,1,"")</f>
        <v>1</v>
      </c>
      <c r="BC18" s="78" t="str">
        <f>REPLACE(INDEX(GroupVertices[Group],MATCH(Edges[[#This Row],[Vertex 2]],GroupVertices[Vertex],0)),1,1,"")</f>
        <v>1</v>
      </c>
      <c r="BD18" s="48">
        <v>3</v>
      </c>
      <c r="BE18" s="49">
        <v>6.818181818181818</v>
      </c>
      <c r="BF18" s="48">
        <v>0</v>
      </c>
      <c r="BG18" s="49">
        <v>0</v>
      </c>
      <c r="BH18" s="48">
        <v>0</v>
      </c>
      <c r="BI18" s="49">
        <v>0</v>
      </c>
      <c r="BJ18" s="48">
        <v>41</v>
      </c>
      <c r="BK18" s="49">
        <v>93.18181818181819</v>
      </c>
      <c r="BL18" s="48">
        <v>44</v>
      </c>
    </row>
    <row r="19" spans="1:64" ht="15">
      <c r="A19" s="64" t="s">
        <v>227</v>
      </c>
      <c r="B19" s="64" t="s">
        <v>227</v>
      </c>
      <c r="C19" s="65" t="s">
        <v>4959</v>
      </c>
      <c r="D19" s="66">
        <v>3</v>
      </c>
      <c r="E19" s="67" t="s">
        <v>132</v>
      </c>
      <c r="F19" s="68">
        <v>32</v>
      </c>
      <c r="G19" s="65"/>
      <c r="H19" s="69"/>
      <c r="I19" s="70"/>
      <c r="J19" s="70"/>
      <c r="K19" s="34" t="s">
        <v>65</v>
      </c>
      <c r="L19" s="77">
        <v>19</v>
      </c>
      <c r="M19" s="77"/>
      <c r="N19" s="72"/>
      <c r="O19" s="79" t="s">
        <v>176</v>
      </c>
      <c r="P19" s="81">
        <v>43570.63606481482</v>
      </c>
      <c r="Q19" s="79" t="s">
        <v>449</v>
      </c>
      <c r="R19" s="83" t="s">
        <v>707</v>
      </c>
      <c r="S19" s="79" t="s">
        <v>887</v>
      </c>
      <c r="T19" s="79"/>
      <c r="U19" s="83" t="s">
        <v>1065</v>
      </c>
      <c r="V19" s="83" t="s">
        <v>1065</v>
      </c>
      <c r="W19" s="81">
        <v>43570.63606481482</v>
      </c>
      <c r="X19" s="83" t="s">
        <v>1284</v>
      </c>
      <c r="Y19" s="79"/>
      <c r="Z19" s="79"/>
      <c r="AA19" s="85" t="s">
        <v>1595</v>
      </c>
      <c r="AB19" s="79"/>
      <c r="AC19" s="79" t="b">
        <v>0</v>
      </c>
      <c r="AD19" s="79">
        <v>0</v>
      </c>
      <c r="AE19" s="85" t="s">
        <v>1895</v>
      </c>
      <c r="AF19" s="79" t="b">
        <v>0</v>
      </c>
      <c r="AG19" s="79" t="s">
        <v>1903</v>
      </c>
      <c r="AH19" s="79"/>
      <c r="AI19" s="85" t="s">
        <v>1895</v>
      </c>
      <c r="AJ19" s="79" t="b">
        <v>0</v>
      </c>
      <c r="AK19" s="79">
        <v>0</v>
      </c>
      <c r="AL19" s="85" t="s">
        <v>1895</v>
      </c>
      <c r="AM19" s="79" t="s">
        <v>1909</v>
      </c>
      <c r="AN19" s="79" t="b">
        <v>0</v>
      </c>
      <c r="AO19" s="85" t="s">
        <v>1595</v>
      </c>
      <c r="AP19" s="79" t="s">
        <v>176</v>
      </c>
      <c r="AQ19" s="79">
        <v>0</v>
      </c>
      <c r="AR19" s="79">
        <v>0</v>
      </c>
      <c r="AS19" s="79"/>
      <c r="AT19" s="79"/>
      <c r="AU19" s="79"/>
      <c r="AV19" s="79"/>
      <c r="AW19" s="79"/>
      <c r="AX19" s="79"/>
      <c r="AY19" s="79"/>
      <c r="AZ19" s="79"/>
      <c r="BA19">
        <v>1</v>
      </c>
      <c r="BB19" s="78" t="str">
        <f>REPLACE(INDEX(GroupVertices[Group],MATCH(Edges[[#This Row],[Vertex 1]],GroupVertices[Vertex],0)),1,1,"")</f>
        <v>1</v>
      </c>
      <c r="BC19" s="78" t="str">
        <f>REPLACE(INDEX(GroupVertices[Group],MATCH(Edges[[#This Row],[Vertex 2]],GroupVertices[Vertex],0)),1,1,"")</f>
        <v>1</v>
      </c>
      <c r="BD19" s="48">
        <v>0</v>
      </c>
      <c r="BE19" s="49">
        <v>0</v>
      </c>
      <c r="BF19" s="48">
        <v>0</v>
      </c>
      <c r="BG19" s="49">
        <v>0</v>
      </c>
      <c r="BH19" s="48">
        <v>0</v>
      </c>
      <c r="BI19" s="49">
        <v>0</v>
      </c>
      <c r="BJ19" s="48">
        <v>43</v>
      </c>
      <c r="BK19" s="49">
        <v>100</v>
      </c>
      <c r="BL19" s="48">
        <v>43</v>
      </c>
    </row>
    <row r="20" spans="1:64" ht="15">
      <c r="A20" s="64" t="s">
        <v>228</v>
      </c>
      <c r="B20" s="64" t="s">
        <v>235</v>
      </c>
      <c r="C20" s="65" t="s">
        <v>4959</v>
      </c>
      <c r="D20" s="66">
        <v>3</v>
      </c>
      <c r="E20" s="67" t="s">
        <v>132</v>
      </c>
      <c r="F20" s="68">
        <v>32</v>
      </c>
      <c r="G20" s="65"/>
      <c r="H20" s="69"/>
      <c r="I20" s="70"/>
      <c r="J20" s="70"/>
      <c r="K20" s="34" t="s">
        <v>65</v>
      </c>
      <c r="L20" s="77">
        <v>20</v>
      </c>
      <c r="M20" s="77"/>
      <c r="N20" s="72"/>
      <c r="O20" s="79" t="s">
        <v>431</v>
      </c>
      <c r="P20" s="81">
        <v>43570.636979166666</v>
      </c>
      <c r="Q20" s="79" t="s">
        <v>450</v>
      </c>
      <c r="R20" s="79"/>
      <c r="S20" s="79"/>
      <c r="T20" s="79"/>
      <c r="U20" s="79"/>
      <c r="V20" s="83" t="s">
        <v>1132</v>
      </c>
      <c r="W20" s="81">
        <v>43570.636979166666</v>
      </c>
      <c r="X20" s="83" t="s">
        <v>1285</v>
      </c>
      <c r="Y20" s="79"/>
      <c r="Z20" s="79"/>
      <c r="AA20" s="85" t="s">
        <v>1596</v>
      </c>
      <c r="AB20" s="79"/>
      <c r="AC20" s="79" t="b">
        <v>0</v>
      </c>
      <c r="AD20" s="79">
        <v>0</v>
      </c>
      <c r="AE20" s="85" t="s">
        <v>1895</v>
      </c>
      <c r="AF20" s="79" t="b">
        <v>0</v>
      </c>
      <c r="AG20" s="79" t="s">
        <v>1903</v>
      </c>
      <c r="AH20" s="79"/>
      <c r="AI20" s="85" t="s">
        <v>1895</v>
      </c>
      <c r="AJ20" s="79" t="b">
        <v>0</v>
      </c>
      <c r="AK20" s="79">
        <v>46</v>
      </c>
      <c r="AL20" s="85" t="s">
        <v>1605</v>
      </c>
      <c r="AM20" s="79" t="s">
        <v>1906</v>
      </c>
      <c r="AN20" s="79" t="b">
        <v>0</v>
      </c>
      <c r="AO20" s="85" t="s">
        <v>1605</v>
      </c>
      <c r="AP20" s="79" t="s">
        <v>176</v>
      </c>
      <c r="AQ20" s="79">
        <v>0</v>
      </c>
      <c r="AR20" s="79">
        <v>0</v>
      </c>
      <c r="AS20" s="79"/>
      <c r="AT20" s="79"/>
      <c r="AU20" s="79"/>
      <c r="AV20" s="79"/>
      <c r="AW20" s="79"/>
      <c r="AX20" s="79"/>
      <c r="AY20" s="79"/>
      <c r="AZ20" s="79"/>
      <c r="BA20">
        <v>1</v>
      </c>
      <c r="BB20" s="78" t="str">
        <f>REPLACE(INDEX(GroupVertices[Group],MATCH(Edges[[#This Row],[Vertex 1]],GroupVertices[Vertex],0)),1,1,"")</f>
        <v>14</v>
      </c>
      <c r="BC20" s="78" t="str">
        <f>REPLACE(INDEX(GroupVertices[Group],MATCH(Edges[[#This Row],[Vertex 2]],GroupVertices[Vertex],0)),1,1,"")</f>
        <v>14</v>
      </c>
      <c r="BD20" s="48">
        <v>0</v>
      </c>
      <c r="BE20" s="49">
        <v>0</v>
      </c>
      <c r="BF20" s="48">
        <v>0</v>
      </c>
      <c r="BG20" s="49">
        <v>0</v>
      </c>
      <c r="BH20" s="48">
        <v>0</v>
      </c>
      <c r="BI20" s="49">
        <v>0</v>
      </c>
      <c r="BJ20" s="48">
        <v>24</v>
      </c>
      <c r="BK20" s="49">
        <v>100</v>
      </c>
      <c r="BL20" s="48">
        <v>24</v>
      </c>
    </row>
    <row r="21" spans="1:64" ht="15">
      <c r="A21" s="64" t="s">
        <v>229</v>
      </c>
      <c r="B21" s="64" t="s">
        <v>229</v>
      </c>
      <c r="C21" s="65" t="s">
        <v>4959</v>
      </c>
      <c r="D21" s="66">
        <v>4</v>
      </c>
      <c r="E21" s="67" t="s">
        <v>136</v>
      </c>
      <c r="F21" s="68">
        <v>31.535714285714285</v>
      </c>
      <c r="G21" s="65"/>
      <c r="H21" s="69"/>
      <c r="I21" s="70"/>
      <c r="J21" s="70"/>
      <c r="K21" s="34" t="s">
        <v>65</v>
      </c>
      <c r="L21" s="77">
        <v>21</v>
      </c>
      <c r="M21" s="77"/>
      <c r="N21" s="72"/>
      <c r="O21" s="79" t="s">
        <v>176</v>
      </c>
      <c r="P21" s="81">
        <v>43570.61775462963</v>
      </c>
      <c r="Q21" s="79" t="s">
        <v>451</v>
      </c>
      <c r="R21" s="83" t="s">
        <v>708</v>
      </c>
      <c r="S21" s="79" t="s">
        <v>888</v>
      </c>
      <c r="T21" s="79" t="s">
        <v>941</v>
      </c>
      <c r="U21" s="79"/>
      <c r="V21" s="83" t="s">
        <v>1133</v>
      </c>
      <c r="W21" s="81">
        <v>43570.61775462963</v>
      </c>
      <c r="X21" s="83" t="s">
        <v>1286</v>
      </c>
      <c r="Y21" s="79"/>
      <c r="Z21" s="79"/>
      <c r="AA21" s="85" t="s">
        <v>1597</v>
      </c>
      <c r="AB21" s="79"/>
      <c r="AC21" s="79" t="b">
        <v>0</v>
      </c>
      <c r="AD21" s="79">
        <v>0</v>
      </c>
      <c r="AE21" s="85" t="s">
        <v>1895</v>
      </c>
      <c r="AF21" s="79" t="b">
        <v>0</v>
      </c>
      <c r="AG21" s="79" t="s">
        <v>1903</v>
      </c>
      <c r="AH21" s="79"/>
      <c r="AI21" s="85" t="s">
        <v>1895</v>
      </c>
      <c r="AJ21" s="79" t="b">
        <v>0</v>
      </c>
      <c r="AK21" s="79">
        <v>0</v>
      </c>
      <c r="AL21" s="85" t="s">
        <v>1895</v>
      </c>
      <c r="AM21" s="79" t="s">
        <v>1912</v>
      </c>
      <c r="AN21" s="79" t="b">
        <v>0</v>
      </c>
      <c r="AO21" s="85" t="s">
        <v>1597</v>
      </c>
      <c r="AP21" s="79" t="s">
        <v>176</v>
      </c>
      <c r="AQ21" s="79">
        <v>0</v>
      </c>
      <c r="AR21" s="79">
        <v>0</v>
      </c>
      <c r="AS21" s="79"/>
      <c r="AT21" s="79"/>
      <c r="AU21" s="79"/>
      <c r="AV21" s="79"/>
      <c r="AW21" s="79"/>
      <c r="AX21" s="79"/>
      <c r="AY21" s="79"/>
      <c r="AZ21" s="79"/>
      <c r="BA21">
        <v>2</v>
      </c>
      <c r="BB21" s="78" t="str">
        <f>REPLACE(INDEX(GroupVertices[Group],MATCH(Edges[[#This Row],[Vertex 1]],GroupVertices[Vertex],0)),1,1,"")</f>
        <v>1</v>
      </c>
      <c r="BC21" s="78" t="str">
        <f>REPLACE(INDEX(GroupVertices[Group],MATCH(Edges[[#This Row],[Vertex 2]],GroupVertices[Vertex],0)),1,1,"")</f>
        <v>1</v>
      </c>
      <c r="BD21" s="48">
        <v>0</v>
      </c>
      <c r="BE21" s="49">
        <v>0</v>
      </c>
      <c r="BF21" s="48">
        <v>0</v>
      </c>
      <c r="BG21" s="49">
        <v>0</v>
      </c>
      <c r="BH21" s="48">
        <v>0</v>
      </c>
      <c r="BI21" s="49">
        <v>0</v>
      </c>
      <c r="BJ21" s="48">
        <v>35</v>
      </c>
      <c r="BK21" s="49">
        <v>100</v>
      </c>
      <c r="BL21" s="48">
        <v>35</v>
      </c>
    </row>
    <row r="22" spans="1:64" ht="15">
      <c r="A22" s="64" t="s">
        <v>229</v>
      </c>
      <c r="B22" s="64" t="s">
        <v>229</v>
      </c>
      <c r="C22" s="65" t="s">
        <v>4959</v>
      </c>
      <c r="D22" s="66">
        <v>4</v>
      </c>
      <c r="E22" s="67" t="s">
        <v>136</v>
      </c>
      <c r="F22" s="68">
        <v>31.535714285714285</v>
      </c>
      <c r="G22" s="65"/>
      <c r="H22" s="69"/>
      <c r="I22" s="70"/>
      <c r="J22" s="70"/>
      <c r="K22" s="34" t="s">
        <v>65</v>
      </c>
      <c r="L22" s="77">
        <v>22</v>
      </c>
      <c r="M22" s="77"/>
      <c r="N22" s="72"/>
      <c r="O22" s="79" t="s">
        <v>176</v>
      </c>
      <c r="P22" s="81">
        <v>43570.63858796296</v>
      </c>
      <c r="Q22" s="79" t="s">
        <v>452</v>
      </c>
      <c r="R22" s="83" t="s">
        <v>709</v>
      </c>
      <c r="S22" s="79" t="s">
        <v>888</v>
      </c>
      <c r="T22" s="79" t="s">
        <v>941</v>
      </c>
      <c r="U22" s="79"/>
      <c r="V22" s="83" t="s">
        <v>1133</v>
      </c>
      <c r="W22" s="81">
        <v>43570.63858796296</v>
      </c>
      <c r="X22" s="83" t="s">
        <v>1287</v>
      </c>
      <c r="Y22" s="79"/>
      <c r="Z22" s="79"/>
      <c r="AA22" s="85" t="s">
        <v>1598</v>
      </c>
      <c r="AB22" s="79"/>
      <c r="AC22" s="79" t="b">
        <v>0</v>
      </c>
      <c r="AD22" s="79">
        <v>0</v>
      </c>
      <c r="AE22" s="85" t="s">
        <v>1895</v>
      </c>
      <c r="AF22" s="79" t="b">
        <v>0</v>
      </c>
      <c r="AG22" s="79" t="s">
        <v>1903</v>
      </c>
      <c r="AH22" s="79"/>
      <c r="AI22" s="85" t="s">
        <v>1895</v>
      </c>
      <c r="AJ22" s="79" t="b">
        <v>0</v>
      </c>
      <c r="AK22" s="79">
        <v>0</v>
      </c>
      <c r="AL22" s="85" t="s">
        <v>1895</v>
      </c>
      <c r="AM22" s="79" t="s">
        <v>1912</v>
      </c>
      <c r="AN22" s="79" t="b">
        <v>0</v>
      </c>
      <c r="AO22" s="85" t="s">
        <v>1598</v>
      </c>
      <c r="AP22" s="79" t="s">
        <v>176</v>
      </c>
      <c r="AQ22" s="79">
        <v>0</v>
      </c>
      <c r="AR22" s="79">
        <v>0</v>
      </c>
      <c r="AS22" s="79"/>
      <c r="AT22" s="79"/>
      <c r="AU22" s="79"/>
      <c r="AV22" s="79"/>
      <c r="AW22" s="79"/>
      <c r="AX22" s="79"/>
      <c r="AY22" s="79"/>
      <c r="AZ22" s="79"/>
      <c r="BA22">
        <v>2</v>
      </c>
      <c r="BB22" s="78" t="str">
        <f>REPLACE(INDEX(GroupVertices[Group],MATCH(Edges[[#This Row],[Vertex 1]],GroupVertices[Vertex],0)),1,1,"")</f>
        <v>1</v>
      </c>
      <c r="BC22" s="78" t="str">
        <f>REPLACE(INDEX(GroupVertices[Group],MATCH(Edges[[#This Row],[Vertex 2]],GroupVertices[Vertex],0)),1,1,"")</f>
        <v>1</v>
      </c>
      <c r="BD22" s="48">
        <v>0</v>
      </c>
      <c r="BE22" s="49">
        <v>0</v>
      </c>
      <c r="BF22" s="48">
        <v>0</v>
      </c>
      <c r="BG22" s="49">
        <v>0</v>
      </c>
      <c r="BH22" s="48">
        <v>0</v>
      </c>
      <c r="BI22" s="49">
        <v>0</v>
      </c>
      <c r="BJ22" s="48">
        <v>39</v>
      </c>
      <c r="BK22" s="49">
        <v>100</v>
      </c>
      <c r="BL22" s="48">
        <v>39</v>
      </c>
    </row>
    <row r="23" spans="1:64" ht="15">
      <c r="A23" s="64" t="s">
        <v>230</v>
      </c>
      <c r="B23" s="64" t="s">
        <v>230</v>
      </c>
      <c r="C23" s="65" t="s">
        <v>4959</v>
      </c>
      <c r="D23" s="66">
        <v>4</v>
      </c>
      <c r="E23" s="67" t="s">
        <v>136</v>
      </c>
      <c r="F23" s="68">
        <v>31.535714285714285</v>
      </c>
      <c r="G23" s="65"/>
      <c r="H23" s="69"/>
      <c r="I23" s="70"/>
      <c r="J23" s="70"/>
      <c r="K23" s="34" t="s">
        <v>65</v>
      </c>
      <c r="L23" s="77">
        <v>23</v>
      </c>
      <c r="M23" s="77"/>
      <c r="N23" s="72"/>
      <c r="O23" s="79" t="s">
        <v>176</v>
      </c>
      <c r="P23" s="81">
        <v>43570.51636574074</v>
      </c>
      <c r="Q23" s="79" t="s">
        <v>453</v>
      </c>
      <c r="R23" s="83" t="s">
        <v>710</v>
      </c>
      <c r="S23" s="79" t="s">
        <v>888</v>
      </c>
      <c r="T23" s="79" t="s">
        <v>942</v>
      </c>
      <c r="U23" s="79"/>
      <c r="V23" s="83" t="s">
        <v>1134</v>
      </c>
      <c r="W23" s="81">
        <v>43570.51636574074</v>
      </c>
      <c r="X23" s="83" t="s">
        <v>1288</v>
      </c>
      <c r="Y23" s="79"/>
      <c r="Z23" s="79"/>
      <c r="AA23" s="85" t="s">
        <v>1599</v>
      </c>
      <c r="AB23" s="79"/>
      <c r="AC23" s="79" t="b">
        <v>0</v>
      </c>
      <c r="AD23" s="79">
        <v>0</v>
      </c>
      <c r="AE23" s="85" t="s">
        <v>1895</v>
      </c>
      <c r="AF23" s="79" t="b">
        <v>0</v>
      </c>
      <c r="AG23" s="79" t="s">
        <v>1903</v>
      </c>
      <c r="AH23" s="79"/>
      <c r="AI23" s="85" t="s">
        <v>1895</v>
      </c>
      <c r="AJ23" s="79" t="b">
        <v>0</v>
      </c>
      <c r="AK23" s="79">
        <v>0</v>
      </c>
      <c r="AL23" s="85" t="s">
        <v>1895</v>
      </c>
      <c r="AM23" s="79" t="s">
        <v>1912</v>
      </c>
      <c r="AN23" s="79" t="b">
        <v>0</v>
      </c>
      <c r="AO23" s="85" t="s">
        <v>1599</v>
      </c>
      <c r="AP23" s="79" t="s">
        <v>176</v>
      </c>
      <c r="AQ23" s="79">
        <v>0</v>
      </c>
      <c r="AR23" s="79">
        <v>0</v>
      </c>
      <c r="AS23" s="79"/>
      <c r="AT23" s="79"/>
      <c r="AU23" s="79"/>
      <c r="AV23" s="79"/>
      <c r="AW23" s="79"/>
      <c r="AX23" s="79"/>
      <c r="AY23" s="79"/>
      <c r="AZ23" s="79"/>
      <c r="BA23">
        <v>2</v>
      </c>
      <c r="BB23" s="78" t="str">
        <f>REPLACE(INDEX(GroupVertices[Group],MATCH(Edges[[#This Row],[Vertex 1]],GroupVertices[Vertex],0)),1,1,"")</f>
        <v>1</v>
      </c>
      <c r="BC23" s="78" t="str">
        <f>REPLACE(INDEX(GroupVertices[Group],MATCH(Edges[[#This Row],[Vertex 2]],GroupVertices[Vertex],0)),1,1,"")</f>
        <v>1</v>
      </c>
      <c r="BD23" s="48">
        <v>1</v>
      </c>
      <c r="BE23" s="49">
        <v>2.7777777777777777</v>
      </c>
      <c r="BF23" s="48">
        <v>0</v>
      </c>
      <c r="BG23" s="49">
        <v>0</v>
      </c>
      <c r="BH23" s="48">
        <v>0</v>
      </c>
      <c r="BI23" s="49">
        <v>0</v>
      </c>
      <c r="BJ23" s="48">
        <v>35</v>
      </c>
      <c r="BK23" s="49">
        <v>97.22222222222223</v>
      </c>
      <c r="BL23" s="48">
        <v>36</v>
      </c>
    </row>
    <row r="24" spans="1:64" ht="15">
      <c r="A24" s="64" t="s">
        <v>230</v>
      </c>
      <c r="B24" s="64" t="s">
        <v>230</v>
      </c>
      <c r="C24" s="65" t="s">
        <v>4959</v>
      </c>
      <c r="D24" s="66">
        <v>4</v>
      </c>
      <c r="E24" s="67" t="s">
        <v>136</v>
      </c>
      <c r="F24" s="68">
        <v>31.535714285714285</v>
      </c>
      <c r="G24" s="65"/>
      <c r="H24" s="69"/>
      <c r="I24" s="70"/>
      <c r="J24" s="70"/>
      <c r="K24" s="34" t="s">
        <v>65</v>
      </c>
      <c r="L24" s="77">
        <v>24</v>
      </c>
      <c r="M24" s="77"/>
      <c r="N24" s="72"/>
      <c r="O24" s="79" t="s">
        <v>176</v>
      </c>
      <c r="P24" s="81">
        <v>43570.64135416667</v>
      </c>
      <c r="Q24" s="79" t="s">
        <v>454</v>
      </c>
      <c r="R24" s="83" t="s">
        <v>711</v>
      </c>
      <c r="S24" s="79" t="s">
        <v>888</v>
      </c>
      <c r="T24" s="79" t="s">
        <v>942</v>
      </c>
      <c r="U24" s="79"/>
      <c r="V24" s="83" t="s">
        <v>1134</v>
      </c>
      <c r="W24" s="81">
        <v>43570.64135416667</v>
      </c>
      <c r="X24" s="83" t="s">
        <v>1289</v>
      </c>
      <c r="Y24" s="79"/>
      <c r="Z24" s="79"/>
      <c r="AA24" s="85" t="s">
        <v>1600</v>
      </c>
      <c r="AB24" s="79"/>
      <c r="AC24" s="79" t="b">
        <v>0</v>
      </c>
      <c r="AD24" s="79">
        <v>0</v>
      </c>
      <c r="AE24" s="85" t="s">
        <v>1895</v>
      </c>
      <c r="AF24" s="79" t="b">
        <v>0</v>
      </c>
      <c r="AG24" s="79" t="s">
        <v>1903</v>
      </c>
      <c r="AH24" s="79"/>
      <c r="AI24" s="85" t="s">
        <v>1895</v>
      </c>
      <c r="AJ24" s="79" t="b">
        <v>0</v>
      </c>
      <c r="AK24" s="79">
        <v>0</v>
      </c>
      <c r="AL24" s="85" t="s">
        <v>1895</v>
      </c>
      <c r="AM24" s="79" t="s">
        <v>1912</v>
      </c>
      <c r="AN24" s="79" t="b">
        <v>0</v>
      </c>
      <c r="AO24" s="85" t="s">
        <v>1600</v>
      </c>
      <c r="AP24" s="79" t="s">
        <v>176</v>
      </c>
      <c r="AQ24" s="79">
        <v>0</v>
      </c>
      <c r="AR24" s="79">
        <v>0</v>
      </c>
      <c r="AS24" s="79"/>
      <c r="AT24" s="79"/>
      <c r="AU24" s="79"/>
      <c r="AV24" s="79"/>
      <c r="AW24" s="79"/>
      <c r="AX24" s="79"/>
      <c r="AY24" s="79"/>
      <c r="AZ24" s="79"/>
      <c r="BA24">
        <v>2</v>
      </c>
      <c r="BB24" s="78" t="str">
        <f>REPLACE(INDEX(GroupVertices[Group],MATCH(Edges[[#This Row],[Vertex 1]],GroupVertices[Vertex],0)),1,1,"")</f>
        <v>1</v>
      </c>
      <c r="BC24" s="78" t="str">
        <f>REPLACE(INDEX(GroupVertices[Group],MATCH(Edges[[#This Row],[Vertex 2]],GroupVertices[Vertex],0)),1,1,"")</f>
        <v>1</v>
      </c>
      <c r="BD24" s="48">
        <v>3</v>
      </c>
      <c r="BE24" s="49">
        <v>7.6923076923076925</v>
      </c>
      <c r="BF24" s="48">
        <v>0</v>
      </c>
      <c r="BG24" s="49">
        <v>0</v>
      </c>
      <c r="BH24" s="48">
        <v>0</v>
      </c>
      <c r="BI24" s="49">
        <v>0</v>
      </c>
      <c r="BJ24" s="48">
        <v>36</v>
      </c>
      <c r="BK24" s="49">
        <v>92.3076923076923</v>
      </c>
      <c r="BL24" s="48">
        <v>39</v>
      </c>
    </row>
    <row r="25" spans="1:64" ht="15">
      <c r="A25" s="64" t="s">
        <v>231</v>
      </c>
      <c r="B25" s="64" t="s">
        <v>231</v>
      </c>
      <c r="C25" s="65" t="s">
        <v>4959</v>
      </c>
      <c r="D25" s="66">
        <v>3</v>
      </c>
      <c r="E25" s="67" t="s">
        <v>132</v>
      </c>
      <c r="F25" s="68">
        <v>32</v>
      </c>
      <c r="G25" s="65"/>
      <c r="H25" s="69"/>
      <c r="I25" s="70"/>
      <c r="J25" s="70"/>
      <c r="K25" s="34" t="s">
        <v>65</v>
      </c>
      <c r="L25" s="77">
        <v>25</v>
      </c>
      <c r="M25" s="77"/>
      <c r="N25" s="72"/>
      <c r="O25" s="79" t="s">
        <v>176</v>
      </c>
      <c r="P25" s="81">
        <v>43570.64864583333</v>
      </c>
      <c r="Q25" s="79" t="s">
        <v>455</v>
      </c>
      <c r="R25" s="83" t="s">
        <v>712</v>
      </c>
      <c r="S25" s="79" t="s">
        <v>882</v>
      </c>
      <c r="T25" s="79" t="s">
        <v>943</v>
      </c>
      <c r="U25" s="79"/>
      <c r="V25" s="83" t="s">
        <v>1135</v>
      </c>
      <c r="W25" s="81">
        <v>43570.64864583333</v>
      </c>
      <c r="X25" s="83" t="s">
        <v>1290</v>
      </c>
      <c r="Y25" s="79"/>
      <c r="Z25" s="79"/>
      <c r="AA25" s="85" t="s">
        <v>1601</v>
      </c>
      <c r="AB25" s="79"/>
      <c r="AC25" s="79" t="b">
        <v>0</v>
      </c>
      <c r="AD25" s="79">
        <v>0</v>
      </c>
      <c r="AE25" s="85" t="s">
        <v>1895</v>
      </c>
      <c r="AF25" s="79" t="b">
        <v>0</v>
      </c>
      <c r="AG25" s="79" t="s">
        <v>1903</v>
      </c>
      <c r="AH25" s="79"/>
      <c r="AI25" s="85" t="s">
        <v>1895</v>
      </c>
      <c r="AJ25" s="79" t="b">
        <v>0</v>
      </c>
      <c r="AK25" s="79">
        <v>0</v>
      </c>
      <c r="AL25" s="85" t="s">
        <v>1895</v>
      </c>
      <c r="AM25" s="79" t="s">
        <v>1905</v>
      </c>
      <c r="AN25" s="79" t="b">
        <v>0</v>
      </c>
      <c r="AO25" s="85" t="s">
        <v>1601</v>
      </c>
      <c r="AP25" s="79" t="s">
        <v>176</v>
      </c>
      <c r="AQ25" s="79">
        <v>0</v>
      </c>
      <c r="AR25" s="79">
        <v>0</v>
      </c>
      <c r="AS25" s="79"/>
      <c r="AT25" s="79"/>
      <c r="AU25" s="79"/>
      <c r="AV25" s="79"/>
      <c r="AW25" s="79"/>
      <c r="AX25" s="79"/>
      <c r="AY25" s="79"/>
      <c r="AZ25" s="79"/>
      <c r="BA25">
        <v>1</v>
      </c>
      <c r="BB25" s="78" t="str">
        <f>REPLACE(INDEX(GroupVertices[Group],MATCH(Edges[[#This Row],[Vertex 1]],GroupVertices[Vertex],0)),1,1,"")</f>
        <v>1</v>
      </c>
      <c r="BC25" s="78" t="str">
        <f>REPLACE(INDEX(GroupVertices[Group],MATCH(Edges[[#This Row],[Vertex 2]],GroupVertices[Vertex],0)),1,1,"")</f>
        <v>1</v>
      </c>
      <c r="BD25" s="48">
        <v>2</v>
      </c>
      <c r="BE25" s="49">
        <v>4.761904761904762</v>
      </c>
      <c r="BF25" s="48">
        <v>0</v>
      </c>
      <c r="BG25" s="49">
        <v>0</v>
      </c>
      <c r="BH25" s="48">
        <v>0</v>
      </c>
      <c r="BI25" s="49">
        <v>0</v>
      </c>
      <c r="BJ25" s="48">
        <v>40</v>
      </c>
      <c r="BK25" s="49">
        <v>95.23809523809524</v>
      </c>
      <c r="BL25" s="48">
        <v>42</v>
      </c>
    </row>
    <row r="26" spans="1:64" ht="15">
      <c r="A26" s="64" t="s">
        <v>232</v>
      </c>
      <c r="B26" s="64" t="s">
        <v>232</v>
      </c>
      <c r="C26" s="65" t="s">
        <v>4959</v>
      </c>
      <c r="D26" s="66">
        <v>3</v>
      </c>
      <c r="E26" s="67" t="s">
        <v>132</v>
      </c>
      <c r="F26" s="68">
        <v>32</v>
      </c>
      <c r="G26" s="65"/>
      <c r="H26" s="69"/>
      <c r="I26" s="70"/>
      <c r="J26" s="70"/>
      <c r="K26" s="34" t="s">
        <v>65</v>
      </c>
      <c r="L26" s="77">
        <v>26</v>
      </c>
      <c r="M26" s="77"/>
      <c r="N26" s="72"/>
      <c r="O26" s="79" t="s">
        <v>176</v>
      </c>
      <c r="P26" s="81">
        <v>43570.69894675926</v>
      </c>
      <c r="Q26" s="79" t="s">
        <v>456</v>
      </c>
      <c r="R26" s="83" t="s">
        <v>713</v>
      </c>
      <c r="S26" s="79" t="s">
        <v>889</v>
      </c>
      <c r="T26" s="79" t="s">
        <v>944</v>
      </c>
      <c r="U26" s="79"/>
      <c r="V26" s="83" t="s">
        <v>1136</v>
      </c>
      <c r="W26" s="81">
        <v>43570.69894675926</v>
      </c>
      <c r="X26" s="83" t="s">
        <v>1291</v>
      </c>
      <c r="Y26" s="79"/>
      <c r="Z26" s="79"/>
      <c r="AA26" s="85" t="s">
        <v>1602</v>
      </c>
      <c r="AB26" s="79"/>
      <c r="AC26" s="79" t="b">
        <v>0</v>
      </c>
      <c r="AD26" s="79">
        <v>1</v>
      </c>
      <c r="AE26" s="85" t="s">
        <v>1895</v>
      </c>
      <c r="AF26" s="79" t="b">
        <v>0</v>
      </c>
      <c r="AG26" s="79" t="s">
        <v>1903</v>
      </c>
      <c r="AH26" s="79"/>
      <c r="AI26" s="85" t="s">
        <v>1895</v>
      </c>
      <c r="AJ26" s="79" t="b">
        <v>0</v>
      </c>
      <c r="AK26" s="79">
        <v>0</v>
      </c>
      <c r="AL26" s="85" t="s">
        <v>1895</v>
      </c>
      <c r="AM26" s="79" t="s">
        <v>1913</v>
      </c>
      <c r="AN26" s="79" t="b">
        <v>0</v>
      </c>
      <c r="AO26" s="85" t="s">
        <v>1602</v>
      </c>
      <c r="AP26" s="79" t="s">
        <v>176</v>
      </c>
      <c r="AQ26" s="79">
        <v>0</v>
      </c>
      <c r="AR26" s="79">
        <v>0</v>
      </c>
      <c r="AS26" s="79"/>
      <c r="AT26" s="79"/>
      <c r="AU26" s="79"/>
      <c r="AV26" s="79"/>
      <c r="AW26" s="79"/>
      <c r="AX26" s="79"/>
      <c r="AY26" s="79"/>
      <c r="AZ26" s="79"/>
      <c r="BA26">
        <v>1</v>
      </c>
      <c r="BB26" s="78" t="str">
        <f>REPLACE(INDEX(GroupVertices[Group],MATCH(Edges[[#This Row],[Vertex 1]],GroupVertices[Vertex],0)),1,1,"")</f>
        <v>1</v>
      </c>
      <c r="BC26" s="78" t="str">
        <f>REPLACE(INDEX(GroupVertices[Group],MATCH(Edges[[#This Row],[Vertex 2]],GroupVertices[Vertex],0)),1,1,"")</f>
        <v>1</v>
      </c>
      <c r="BD26" s="48">
        <v>0</v>
      </c>
      <c r="BE26" s="49">
        <v>0</v>
      </c>
      <c r="BF26" s="48">
        <v>0</v>
      </c>
      <c r="BG26" s="49">
        <v>0</v>
      </c>
      <c r="BH26" s="48">
        <v>0</v>
      </c>
      <c r="BI26" s="49">
        <v>0</v>
      </c>
      <c r="BJ26" s="48">
        <v>38</v>
      </c>
      <c r="BK26" s="49">
        <v>100</v>
      </c>
      <c r="BL26" s="48">
        <v>38</v>
      </c>
    </row>
    <row r="27" spans="1:64" ht="15">
      <c r="A27" s="64" t="s">
        <v>233</v>
      </c>
      <c r="B27" s="64" t="s">
        <v>294</v>
      </c>
      <c r="C27" s="65" t="s">
        <v>4959</v>
      </c>
      <c r="D27" s="66">
        <v>3</v>
      </c>
      <c r="E27" s="67" t="s">
        <v>132</v>
      </c>
      <c r="F27" s="68">
        <v>32</v>
      </c>
      <c r="G27" s="65"/>
      <c r="H27" s="69"/>
      <c r="I27" s="70"/>
      <c r="J27" s="70"/>
      <c r="K27" s="34" t="s">
        <v>65</v>
      </c>
      <c r="L27" s="77">
        <v>27</v>
      </c>
      <c r="M27" s="77"/>
      <c r="N27" s="72"/>
      <c r="O27" s="79" t="s">
        <v>431</v>
      </c>
      <c r="P27" s="81">
        <v>43570.70717592593</v>
      </c>
      <c r="Q27" s="79" t="s">
        <v>457</v>
      </c>
      <c r="R27" s="79"/>
      <c r="S27" s="79"/>
      <c r="T27" s="79"/>
      <c r="U27" s="79"/>
      <c r="V27" s="83" t="s">
        <v>1137</v>
      </c>
      <c r="W27" s="81">
        <v>43570.70717592593</v>
      </c>
      <c r="X27" s="83" t="s">
        <v>1292</v>
      </c>
      <c r="Y27" s="79"/>
      <c r="Z27" s="79"/>
      <c r="AA27" s="85" t="s">
        <v>1603</v>
      </c>
      <c r="AB27" s="79"/>
      <c r="AC27" s="79" t="b">
        <v>0</v>
      </c>
      <c r="AD27" s="79">
        <v>0</v>
      </c>
      <c r="AE27" s="85" t="s">
        <v>1895</v>
      </c>
      <c r="AF27" s="79" t="b">
        <v>0</v>
      </c>
      <c r="AG27" s="79" t="s">
        <v>1903</v>
      </c>
      <c r="AH27" s="79"/>
      <c r="AI27" s="85" t="s">
        <v>1895</v>
      </c>
      <c r="AJ27" s="79" t="b">
        <v>0</v>
      </c>
      <c r="AK27" s="79">
        <v>1</v>
      </c>
      <c r="AL27" s="85" t="s">
        <v>1668</v>
      </c>
      <c r="AM27" s="79" t="s">
        <v>1914</v>
      </c>
      <c r="AN27" s="79" t="b">
        <v>0</v>
      </c>
      <c r="AO27" s="85" t="s">
        <v>1668</v>
      </c>
      <c r="AP27" s="79" t="s">
        <v>176</v>
      </c>
      <c r="AQ27" s="79">
        <v>0</v>
      </c>
      <c r="AR27" s="79">
        <v>0</v>
      </c>
      <c r="AS27" s="79"/>
      <c r="AT27" s="79"/>
      <c r="AU27" s="79"/>
      <c r="AV27" s="79"/>
      <c r="AW27" s="79"/>
      <c r="AX27" s="79"/>
      <c r="AY27" s="79"/>
      <c r="AZ27" s="79"/>
      <c r="BA27">
        <v>1</v>
      </c>
      <c r="BB27" s="78" t="str">
        <f>REPLACE(INDEX(GroupVertices[Group],MATCH(Edges[[#This Row],[Vertex 1]],GroupVertices[Vertex],0)),1,1,"")</f>
        <v>39</v>
      </c>
      <c r="BC27" s="78" t="str">
        <f>REPLACE(INDEX(GroupVertices[Group],MATCH(Edges[[#This Row],[Vertex 2]],GroupVertices[Vertex],0)),1,1,"")</f>
        <v>39</v>
      </c>
      <c r="BD27" s="48">
        <v>0</v>
      </c>
      <c r="BE27" s="49">
        <v>0</v>
      </c>
      <c r="BF27" s="48">
        <v>0</v>
      </c>
      <c r="BG27" s="49">
        <v>0</v>
      </c>
      <c r="BH27" s="48">
        <v>0</v>
      </c>
      <c r="BI27" s="49">
        <v>0</v>
      </c>
      <c r="BJ27" s="48">
        <v>25</v>
      </c>
      <c r="BK27" s="49">
        <v>100</v>
      </c>
      <c r="BL27" s="48">
        <v>25</v>
      </c>
    </row>
    <row r="28" spans="1:64" ht="15">
      <c r="A28" s="64" t="s">
        <v>234</v>
      </c>
      <c r="B28" s="64" t="s">
        <v>235</v>
      </c>
      <c r="C28" s="65" t="s">
        <v>4959</v>
      </c>
      <c r="D28" s="66">
        <v>3</v>
      </c>
      <c r="E28" s="67" t="s">
        <v>132</v>
      </c>
      <c r="F28" s="68">
        <v>32</v>
      </c>
      <c r="G28" s="65"/>
      <c r="H28" s="69"/>
      <c r="I28" s="70"/>
      <c r="J28" s="70"/>
      <c r="K28" s="34" t="s">
        <v>65</v>
      </c>
      <c r="L28" s="77">
        <v>28</v>
      </c>
      <c r="M28" s="77"/>
      <c r="N28" s="72"/>
      <c r="O28" s="79" t="s">
        <v>431</v>
      </c>
      <c r="P28" s="81">
        <v>43570.72482638889</v>
      </c>
      <c r="Q28" s="79" t="s">
        <v>450</v>
      </c>
      <c r="R28" s="79"/>
      <c r="S28" s="79"/>
      <c r="T28" s="79"/>
      <c r="U28" s="79"/>
      <c r="V28" s="83" t="s">
        <v>1138</v>
      </c>
      <c r="W28" s="81">
        <v>43570.72482638889</v>
      </c>
      <c r="X28" s="83" t="s">
        <v>1293</v>
      </c>
      <c r="Y28" s="79"/>
      <c r="Z28" s="79"/>
      <c r="AA28" s="85" t="s">
        <v>1604</v>
      </c>
      <c r="AB28" s="79"/>
      <c r="AC28" s="79" t="b">
        <v>0</v>
      </c>
      <c r="AD28" s="79">
        <v>0</v>
      </c>
      <c r="AE28" s="85" t="s">
        <v>1895</v>
      </c>
      <c r="AF28" s="79" t="b">
        <v>0</v>
      </c>
      <c r="AG28" s="79" t="s">
        <v>1903</v>
      </c>
      <c r="AH28" s="79"/>
      <c r="AI28" s="85" t="s">
        <v>1895</v>
      </c>
      <c r="AJ28" s="79" t="b">
        <v>0</v>
      </c>
      <c r="AK28" s="79">
        <v>46</v>
      </c>
      <c r="AL28" s="85" t="s">
        <v>1605</v>
      </c>
      <c r="AM28" s="79" t="s">
        <v>1914</v>
      </c>
      <c r="AN28" s="79" t="b">
        <v>0</v>
      </c>
      <c r="AO28" s="85" t="s">
        <v>1605</v>
      </c>
      <c r="AP28" s="79" t="s">
        <v>176</v>
      </c>
      <c r="AQ28" s="79">
        <v>0</v>
      </c>
      <c r="AR28" s="79">
        <v>0</v>
      </c>
      <c r="AS28" s="79"/>
      <c r="AT28" s="79"/>
      <c r="AU28" s="79"/>
      <c r="AV28" s="79"/>
      <c r="AW28" s="79"/>
      <c r="AX28" s="79"/>
      <c r="AY28" s="79"/>
      <c r="AZ28" s="79"/>
      <c r="BA28">
        <v>1</v>
      </c>
      <c r="BB28" s="78" t="str">
        <f>REPLACE(INDEX(GroupVertices[Group],MATCH(Edges[[#This Row],[Vertex 1]],GroupVertices[Vertex],0)),1,1,"")</f>
        <v>14</v>
      </c>
      <c r="BC28" s="78" t="str">
        <f>REPLACE(INDEX(GroupVertices[Group],MATCH(Edges[[#This Row],[Vertex 2]],GroupVertices[Vertex],0)),1,1,"")</f>
        <v>14</v>
      </c>
      <c r="BD28" s="48">
        <v>0</v>
      </c>
      <c r="BE28" s="49">
        <v>0</v>
      </c>
      <c r="BF28" s="48">
        <v>0</v>
      </c>
      <c r="BG28" s="49">
        <v>0</v>
      </c>
      <c r="BH28" s="48">
        <v>0</v>
      </c>
      <c r="BI28" s="49">
        <v>0</v>
      </c>
      <c r="BJ28" s="48">
        <v>24</v>
      </c>
      <c r="BK28" s="49">
        <v>100</v>
      </c>
      <c r="BL28" s="48">
        <v>24</v>
      </c>
    </row>
    <row r="29" spans="1:64" ht="15">
      <c r="A29" s="64" t="s">
        <v>235</v>
      </c>
      <c r="B29" s="64" t="s">
        <v>235</v>
      </c>
      <c r="C29" s="65" t="s">
        <v>4959</v>
      </c>
      <c r="D29" s="66">
        <v>3</v>
      </c>
      <c r="E29" s="67" t="s">
        <v>132</v>
      </c>
      <c r="F29" s="68">
        <v>32</v>
      </c>
      <c r="G29" s="65"/>
      <c r="H29" s="69"/>
      <c r="I29" s="70"/>
      <c r="J29" s="70"/>
      <c r="K29" s="34" t="s">
        <v>65</v>
      </c>
      <c r="L29" s="77">
        <v>29</v>
      </c>
      <c r="M29" s="77"/>
      <c r="N29" s="72"/>
      <c r="O29" s="79" t="s">
        <v>176</v>
      </c>
      <c r="P29" s="81">
        <v>43569.01905092593</v>
      </c>
      <c r="Q29" s="79" t="s">
        <v>458</v>
      </c>
      <c r="R29" s="83" t="s">
        <v>714</v>
      </c>
      <c r="S29" s="79" t="s">
        <v>890</v>
      </c>
      <c r="T29" s="79"/>
      <c r="U29" s="79"/>
      <c r="V29" s="83" t="s">
        <v>1139</v>
      </c>
      <c r="W29" s="81">
        <v>43569.01905092593</v>
      </c>
      <c r="X29" s="83" t="s">
        <v>1294</v>
      </c>
      <c r="Y29" s="79"/>
      <c r="Z29" s="79"/>
      <c r="AA29" s="85" t="s">
        <v>1605</v>
      </c>
      <c r="AB29" s="79"/>
      <c r="AC29" s="79" t="b">
        <v>0</v>
      </c>
      <c r="AD29" s="79">
        <v>41</v>
      </c>
      <c r="AE29" s="85" t="s">
        <v>1895</v>
      </c>
      <c r="AF29" s="79" t="b">
        <v>0</v>
      </c>
      <c r="AG29" s="79" t="s">
        <v>1903</v>
      </c>
      <c r="AH29" s="79"/>
      <c r="AI29" s="85" t="s">
        <v>1895</v>
      </c>
      <c r="AJ29" s="79" t="b">
        <v>0</v>
      </c>
      <c r="AK29" s="79">
        <v>46</v>
      </c>
      <c r="AL29" s="85" t="s">
        <v>1895</v>
      </c>
      <c r="AM29" s="79" t="s">
        <v>1906</v>
      </c>
      <c r="AN29" s="79" t="b">
        <v>0</v>
      </c>
      <c r="AO29" s="85" t="s">
        <v>1605</v>
      </c>
      <c r="AP29" s="79" t="s">
        <v>1938</v>
      </c>
      <c r="AQ29" s="79">
        <v>0</v>
      </c>
      <c r="AR29" s="79">
        <v>0</v>
      </c>
      <c r="AS29" s="79"/>
      <c r="AT29" s="79"/>
      <c r="AU29" s="79"/>
      <c r="AV29" s="79"/>
      <c r="AW29" s="79"/>
      <c r="AX29" s="79"/>
      <c r="AY29" s="79"/>
      <c r="AZ29" s="79"/>
      <c r="BA29">
        <v>1</v>
      </c>
      <c r="BB29" s="78" t="str">
        <f>REPLACE(INDEX(GroupVertices[Group],MATCH(Edges[[#This Row],[Vertex 1]],GroupVertices[Vertex],0)),1,1,"")</f>
        <v>14</v>
      </c>
      <c r="BC29" s="78" t="str">
        <f>REPLACE(INDEX(GroupVertices[Group],MATCH(Edges[[#This Row],[Vertex 2]],GroupVertices[Vertex],0)),1,1,"")</f>
        <v>14</v>
      </c>
      <c r="BD29" s="48">
        <v>0</v>
      </c>
      <c r="BE29" s="49">
        <v>0</v>
      </c>
      <c r="BF29" s="48">
        <v>0</v>
      </c>
      <c r="BG29" s="49">
        <v>0</v>
      </c>
      <c r="BH29" s="48">
        <v>0</v>
      </c>
      <c r="BI29" s="49">
        <v>0</v>
      </c>
      <c r="BJ29" s="48">
        <v>46</v>
      </c>
      <c r="BK29" s="49">
        <v>100</v>
      </c>
      <c r="BL29" s="48">
        <v>46</v>
      </c>
    </row>
    <row r="30" spans="1:64" ht="15">
      <c r="A30" s="64" t="s">
        <v>236</v>
      </c>
      <c r="B30" s="64" t="s">
        <v>235</v>
      </c>
      <c r="C30" s="65" t="s">
        <v>4959</v>
      </c>
      <c r="D30" s="66">
        <v>3</v>
      </c>
      <c r="E30" s="67" t="s">
        <v>132</v>
      </c>
      <c r="F30" s="68">
        <v>32</v>
      </c>
      <c r="G30" s="65"/>
      <c r="H30" s="69"/>
      <c r="I30" s="70"/>
      <c r="J30" s="70"/>
      <c r="K30" s="34" t="s">
        <v>65</v>
      </c>
      <c r="L30" s="77">
        <v>30</v>
      </c>
      <c r="M30" s="77"/>
      <c r="N30" s="72"/>
      <c r="O30" s="79" t="s">
        <v>431</v>
      </c>
      <c r="P30" s="81">
        <v>43570.755578703705</v>
      </c>
      <c r="Q30" s="79" t="s">
        <v>450</v>
      </c>
      <c r="R30" s="79"/>
      <c r="S30" s="79"/>
      <c r="T30" s="79"/>
      <c r="U30" s="79"/>
      <c r="V30" s="83" t="s">
        <v>1140</v>
      </c>
      <c r="W30" s="81">
        <v>43570.755578703705</v>
      </c>
      <c r="X30" s="83" t="s">
        <v>1295</v>
      </c>
      <c r="Y30" s="79"/>
      <c r="Z30" s="79"/>
      <c r="AA30" s="85" t="s">
        <v>1606</v>
      </c>
      <c r="AB30" s="79"/>
      <c r="AC30" s="79" t="b">
        <v>0</v>
      </c>
      <c r="AD30" s="79">
        <v>0</v>
      </c>
      <c r="AE30" s="85" t="s">
        <v>1895</v>
      </c>
      <c r="AF30" s="79" t="b">
        <v>0</v>
      </c>
      <c r="AG30" s="79" t="s">
        <v>1903</v>
      </c>
      <c r="AH30" s="79"/>
      <c r="AI30" s="85" t="s">
        <v>1895</v>
      </c>
      <c r="AJ30" s="79" t="b">
        <v>0</v>
      </c>
      <c r="AK30" s="79">
        <v>46</v>
      </c>
      <c r="AL30" s="85" t="s">
        <v>1605</v>
      </c>
      <c r="AM30" s="79" t="s">
        <v>1914</v>
      </c>
      <c r="AN30" s="79" t="b">
        <v>0</v>
      </c>
      <c r="AO30" s="85" t="s">
        <v>1605</v>
      </c>
      <c r="AP30" s="79" t="s">
        <v>176</v>
      </c>
      <c r="AQ30" s="79">
        <v>0</v>
      </c>
      <c r="AR30" s="79">
        <v>0</v>
      </c>
      <c r="AS30" s="79"/>
      <c r="AT30" s="79"/>
      <c r="AU30" s="79"/>
      <c r="AV30" s="79"/>
      <c r="AW30" s="79"/>
      <c r="AX30" s="79"/>
      <c r="AY30" s="79"/>
      <c r="AZ30" s="79"/>
      <c r="BA30">
        <v>1</v>
      </c>
      <c r="BB30" s="78" t="str">
        <f>REPLACE(INDEX(GroupVertices[Group],MATCH(Edges[[#This Row],[Vertex 1]],GroupVertices[Vertex],0)),1,1,"")</f>
        <v>14</v>
      </c>
      <c r="BC30" s="78" t="str">
        <f>REPLACE(INDEX(GroupVertices[Group],MATCH(Edges[[#This Row],[Vertex 2]],GroupVertices[Vertex],0)),1,1,"")</f>
        <v>14</v>
      </c>
      <c r="BD30" s="48">
        <v>0</v>
      </c>
      <c r="BE30" s="49">
        <v>0</v>
      </c>
      <c r="BF30" s="48">
        <v>0</v>
      </c>
      <c r="BG30" s="49">
        <v>0</v>
      </c>
      <c r="BH30" s="48">
        <v>0</v>
      </c>
      <c r="BI30" s="49">
        <v>0</v>
      </c>
      <c r="BJ30" s="48">
        <v>24</v>
      </c>
      <c r="BK30" s="49">
        <v>100</v>
      </c>
      <c r="BL30" s="48">
        <v>24</v>
      </c>
    </row>
    <row r="31" spans="1:64" ht="15">
      <c r="A31" s="64" t="s">
        <v>237</v>
      </c>
      <c r="B31" s="64" t="s">
        <v>237</v>
      </c>
      <c r="C31" s="65" t="s">
        <v>4959</v>
      </c>
      <c r="D31" s="66">
        <v>3</v>
      </c>
      <c r="E31" s="67" t="s">
        <v>132</v>
      </c>
      <c r="F31" s="68">
        <v>32</v>
      </c>
      <c r="G31" s="65"/>
      <c r="H31" s="69"/>
      <c r="I31" s="70"/>
      <c r="J31" s="70"/>
      <c r="K31" s="34" t="s">
        <v>65</v>
      </c>
      <c r="L31" s="77">
        <v>31</v>
      </c>
      <c r="M31" s="77"/>
      <c r="N31" s="72"/>
      <c r="O31" s="79" t="s">
        <v>176</v>
      </c>
      <c r="P31" s="81">
        <v>43570.8305787037</v>
      </c>
      <c r="Q31" s="79" t="s">
        <v>459</v>
      </c>
      <c r="R31" s="83" t="s">
        <v>715</v>
      </c>
      <c r="S31" s="79" t="s">
        <v>882</v>
      </c>
      <c r="T31" s="79" t="s">
        <v>945</v>
      </c>
      <c r="U31" s="79"/>
      <c r="V31" s="83" t="s">
        <v>1141</v>
      </c>
      <c r="W31" s="81">
        <v>43570.8305787037</v>
      </c>
      <c r="X31" s="83" t="s">
        <v>1296</v>
      </c>
      <c r="Y31" s="79"/>
      <c r="Z31" s="79"/>
      <c r="AA31" s="85" t="s">
        <v>1607</v>
      </c>
      <c r="AB31" s="79"/>
      <c r="AC31" s="79" t="b">
        <v>0</v>
      </c>
      <c r="AD31" s="79">
        <v>0</v>
      </c>
      <c r="AE31" s="85" t="s">
        <v>1895</v>
      </c>
      <c r="AF31" s="79" t="b">
        <v>0</v>
      </c>
      <c r="AG31" s="79" t="s">
        <v>1903</v>
      </c>
      <c r="AH31" s="79"/>
      <c r="AI31" s="85" t="s">
        <v>1895</v>
      </c>
      <c r="AJ31" s="79" t="b">
        <v>0</v>
      </c>
      <c r="AK31" s="79">
        <v>0</v>
      </c>
      <c r="AL31" s="85" t="s">
        <v>1895</v>
      </c>
      <c r="AM31" s="79" t="s">
        <v>1905</v>
      </c>
      <c r="AN31" s="79" t="b">
        <v>0</v>
      </c>
      <c r="AO31" s="85" t="s">
        <v>1607</v>
      </c>
      <c r="AP31" s="79" t="s">
        <v>176</v>
      </c>
      <c r="AQ31" s="79">
        <v>0</v>
      </c>
      <c r="AR31" s="79">
        <v>0</v>
      </c>
      <c r="AS31" s="79"/>
      <c r="AT31" s="79"/>
      <c r="AU31" s="79"/>
      <c r="AV31" s="79"/>
      <c r="AW31" s="79"/>
      <c r="AX31" s="79"/>
      <c r="AY31" s="79"/>
      <c r="AZ31" s="79"/>
      <c r="BA31">
        <v>1</v>
      </c>
      <c r="BB31" s="78" t="str">
        <f>REPLACE(INDEX(GroupVertices[Group],MATCH(Edges[[#This Row],[Vertex 1]],GroupVertices[Vertex],0)),1,1,"")</f>
        <v>1</v>
      </c>
      <c r="BC31" s="78" t="str">
        <f>REPLACE(INDEX(GroupVertices[Group],MATCH(Edges[[#This Row],[Vertex 2]],GroupVertices[Vertex],0)),1,1,"")</f>
        <v>1</v>
      </c>
      <c r="BD31" s="48">
        <v>0</v>
      </c>
      <c r="BE31" s="49">
        <v>0</v>
      </c>
      <c r="BF31" s="48">
        <v>1</v>
      </c>
      <c r="BG31" s="49">
        <v>2.4390243902439024</v>
      </c>
      <c r="BH31" s="48">
        <v>0</v>
      </c>
      <c r="BI31" s="49">
        <v>0</v>
      </c>
      <c r="BJ31" s="48">
        <v>40</v>
      </c>
      <c r="BK31" s="49">
        <v>97.5609756097561</v>
      </c>
      <c r="BL31" s="48">
        <v>41</v>
      </c>
    </row>
    <row r="32" spans="1:64" ht="15">
      <c r="A32" s="64" t="s">
        <v>238</v>
      </c>
      <c r="B32" s="64" t="s">
        <v>238</v>
      </c>
      <c r="C32" s="65" t="s">
        <v>4959</v>
      </c>
      <c r="D32" s="66">
        <v>3</v>
      </c>
      <c r="E32" s="67" t="s">
        <v>132</v>
      </c>
      <c r="F32" s="68">
        <v>32</v>
      </c>
      <c r="G32" s="65"/>
      <c r="H32" s="69"/>
      <c r="I32" s="70"/>
      <c r="J32" s="70"/>
      <c r="K32" s="34" t="s">
        <v>65</v>
      </c>
      <c r="L32" s="77">
        <v>32</v>
      </c>
      <c r="M32" s="77"/>
      <c r="N32" s="72"/>
      <c r="O32" s="79" t="s">
        <v>176</v>
      </c>
      <c r="P32" s="81">
        <v>43570.88196759259</v>
      </c>
      <c r="Q32" s="79" t="s">
        <v>460</v>
      </c>
      <c r="R32" s="83" t="s">
        <v>716</v>
      </c>
      <c r="S32" s="79" t="s">
        <v>882</v>
      </c>
      <c r="T32" s="79" t="s">
        <v>946</v>
      </c>
      <c r="U32" s="79"/>
      <c r="V32" s="83" t="s">
        <v>1142</v>
      </c>
      <c r="W32" s="81">
        <v>43570.88196759259</v>
      </c>
      <c r="X32" s="83" t="s">
        <v>1297</v>
      </c>
      <c r="Y32" s="79"/>
      <c r="Z32" s="79"/>
      <c r="AA32" s="85" t="s">
        <v>1608</v>
      </c>
      <c r="AB32" s="79"/>
      <c r="AC32" s="79" t="b">
        <v>0</v>
      </c>
      <c r="AD32" s="79">
        <v>0</v>
      </c>
      <c r="AE32" s="85" t="s">
        <v>1895</v>
      </c>
      <c r="AF32" s="79" t="b">
        <v>0</v>
      </c>
      <c r="AG32" s="79" t="s">
        <v>1903</v>
      </c>
      <c r="AH32" s="79"/>
      <c r="AI32" s="85" t="s">
        <v>1895</v>
      </c>
      <c r="AJ32" s="79" t="b">
        <v>0</v>
      </c>
      <c r="AK32" s="79">
        <v>0</v>
      </c>
      <c r="AL32" s="85" t="s">
        <v>1895</v>
      </c>
      <c r="AM32" s="79" t="s">
        <v>1905</v>
      </c>
      <c r="AN32" s="79" t="b">
        <v>0</v>
      </c>
      <c r="AO32" s="85" t="s">
        <v>1608</v>
      </c>
      <c r="AP32" s="79" t="s">
        <v>176</v>
      </c>
      <c r="AQ32" s="79">
        <v>0</v>
      </c>
      <c r="AR32" s="79">
        <v>0</v>
      </c>
      <c r="AS32" s="79"/>
      <c r="AT32" s="79"/>
      <c r="AU32" s="79"/>
      <c r="AV32" s="79"/>
      <c r="AW32" s="79"/>
      <c r="AX32" s="79"/>
      <c r="AY32" s="79"/>
      <c r="AZ32" s="79"/>
      <c r="BA32">
        <v>1</v>
      </c>
      <c r="BB32" s="78" t="str">
        <f>REPLACE(INDEX(GroupVertices[Group],MATCH(Edges[[#This Row],[Vertex 1]],GroupVertices[Vertex],0)),1,1,"")</f>
        <v>1</v>
      </c>
      <c r="BC32" s="78" t="str">
        <f>REPLACE(INDEX(GroupVertices[Group],MATCH(Edges[[#This Row],[Vertex 2]],GroupVertices[Vertex],0)),1,1,"")</f>
        <v>1</v>
      </c>
      <c r="BD32" s="48">
        <v>1</v>
      </c>
      <c r="BE32" s="49">
        <v>2.1739130434782608</v>
      </c>
      <c r="BF32" s="48">
        <v>0</v>
      </c>
      <c r="BG32" s="49">
        <v>0</v>
      </c>
      <c r="BH32" s="48">
        <v>0</v>
      </c>
      <c r="BI32" s="49">
        <v>0</v>
      </c>
      <c r="BJ32" s="48">
        <v>45</v>
      </c>
      <c r="BK32" s="49">
        <v>97.82608695652173</v>
      </c>
      <c r="BL32" s="48">
        <v>46</v>
      </c>
    </row>
    <row r="33" spans="1:64" ht="15">
      <c r="A33" s="64" t="s">
        <v>239</v>
      </c>
      <c r="B33" s="64" t="s">
        <v>239</v>
      </c>
      <c r="C33" s="65" t="s">
        <v>4959</v>
      </c>
      <c r="D33" s="66">
        <v>3</v>
      </c>
      <c r="E33" s="67" t="s">
        <v>132</v>
      </c>
      <c r="F33" s="68">
        <v>32</v>
      </c>
      <c r="G33" s="65"/>
      <c r="H33" s="69"/>
      <c r="I33" s="70"/>
      <c r="J33" s="70"/>
      <c r="K33" s="34" t="s">
        <v>65</v>
      </c>
      <c r="L33" s="77">
        <v>33</v>
      </c>
      <c r="M33" s="77"/>
      <c r="N33" s="72"/>
      <c r="O33" s="79" t="s">
        <v>176</v>
      </c>
      <c r="P33" s="81">
        <v>43570.885659722226</v>
      </c>
      <c r="Q33" s="79" t="s">
        <v>461</v>
      </c>
      <c r="R33" s="83" t="s">
        <v>717</v>
      </c>
      <c r="S33" s="79" t="s">
        <v>891</v>
      </c>
      <c r="T33" s="79" t="s">
        <v>947</v>
      </c>
      <c r="U33" s="79"/>
      <c r="V33" s="83" t="s">
        <v>1143</v>
      </c>
      <c r="W33" s="81">
        <v>43570.885659722226</v>
      </c>
      <c r="X33" s="83" t="s">
        <v>1298</v>
      </c>
      <c r="Y33" s="79"/>
      <c r="Z33" s="79"/>
      <c r="AA33" s="85" t="s">
        <v>1609</v>
      </c>
      <c r="AB33" s="79"/>
      <c r="AC33" s="79" t="b">
        <v>0</v>
      </c>
      <c r="AD33" s="79">
        <v>0</v>
      </c>
      <c r="AE33" s="85" t="s">
        <v>1895</v>
      </c>
      <c r="AF33" s="79" t="b">
        <v>0</v>
      </c>
      <c r="AG33" s="79" t="s">
        <v>1903</v>
      </c>
      <c r="AH33" s="79"/>
      <c r="AI33" s="85" t="s">
        <v>1895</v>
      </c>
      <c r="AJ33" s="79" t="b">
        <v>0</v>
      </c>
      <c r="AK33" s="79">
        <v>0</v>
      </c>
      <c r="AL33" s="85" t="s">
        <v>1895</v>
      </c>
      <c r="AM33" s="79" t="s">
        <v>1915</v>
      </c>
      <c r="AN33" s="79" t="b">
        <v>0</v>
      </c>
      <c r="AO33" s="85" t="s">
        <v>1609</v>
      </c>
      <c r="AP33" s="79" t="s">
        <v>176</v>
      </c>
      <c r="AQ33" s="79">
        <v>0</v>
      </c>
      <c r="AR33" s="79">
        <v>0</v>
      </c>
      <c r="AS33" s="79"/>
      <c r="AT33" s="79"/>
      <c r="AU33" s="79"/>
      <c r="AV33" s="79"/>
      <c r="AW33" s="79"/>
      <c r="AX33" s="79"/>
      <c r="AY33" s="79"/>
      <c r="AZ33" s="79"/>
      <c r="BA33">
        <v>1</v>
      </c>
      <c r="BB33" s="78" t="str">
        <f>REPLACE(INDEX(GroupVertices[Group],MATCH(Edges[[#This Row],[Vertex 1]],GroupVertices[Vertex],0)),1,1,"")</f>
        <v>1</v>
      </c>
      <c r="BC33" s="78" t="str">
        <f>REPLACE(INDEX(GroupVertices[Group],MATCH(Edges[[#This Row],[Vertex 2]],GroupVertices[Vertex],0)),1,1,"")</f>
        <v>1</v>
      </c>
      <c r="BD33" s="48">
        <v>0</v>
      </c>
      <c r="BE33" s="49">
        <v>0</v>
      </c>
      <c r="BF33" s="48">
        <v>0</v>
      </c>
      <c r="BG33" s="49">
        <v>0</v>
      </c>
      <c r="BH33" s="48">
        <v>0</v>
      </c>
      <c r="BI33" s="49">
        <v>0</v>
      </c>
      <c r="BJ33" s="48">
        <v>11</v>
      </c>
      <c r="BK33" s="49">
        <v>100</v>
      </c>
      <c r="BL33" s="48">
        <v>11</v>
      </c>
    </row>
    <row r="34" spans="1:64" ht="15">
      <c r="A34" s="64" t="s">
        <v>240</v>
      </c>
      <c r="B34" s="64" t="s">
        <v>405</v>
      </c>
      <c r="C34" s="65" t="s">
        <v>4959</v>
      </c>
      <c r="D34" s="66">
        <v>3</v>
      </c>
      <c r="E34" s="67" t="s">
        <v>132</v>
      </c>
      <c r="F34" s="68">
        <v>32</v>
      </c>
      <c r="G34" s="65"/>
      <c r="H34" s="69"/>
      <c r="I34" s="70"/>
      <c r="J34" s="70"/>
      <c r="K34" s="34" t="s">
        <v>65</v>
      </c>
      <c r="L34" s="77">
        <v>34</v>
      </c>
      <c r="M34" s="77"/>
      <c r="N34" s="72"/>
      <c r="O34" s="79" t="s">
        <v>432</v>
      </c>
      <c r="P34" s="81">
        <v>43570.90775462963</v>
      </c>
      <c r="Q34" s="79" t="s">
        <v>462</v>
      </c>
      <c r="R34" s="79"/>
      <c r="S34" s="79"/>
      <c r="T34" s="79"/>
      <c r="U34" s="79"/>
      <c r="V34" s="83" t="s">
        <v>1144</v>
      </c>
      <c r="W34" s="81">
        <v>43570.90775462963</v>
      </c>
      <c r="X34" s="83" t="s">
        <v>1299</v>
      </c>
      <c r="Y34" s="79"/>
      <c r="Z34" s="79"/>
      <c r="AA34" s="85" t="s">
        <v>1610</v>
      </c>
      <c r="AB34" s="85" t="s">
        <v>1890</v>
      </c>
      <c r="AC34" s="79" t="b">
        <v>0</v>
      </c>
      <c r="AD34" s="79">
        <v>0</v>
      </c>
      <c r="AE34" s="85" t="s">
        <v>1896</v>
      </c>
      <c r="AF34" s="79" t="b">
        <v>0</v>
      </c>
      <c r="AG34" s="79" t="s">
        <v>1903</v>
      </c>
      <c r="AH34" s="79"/>
      <c r="AI34" s="85" t="s">
        <v>1895</v>
      </c>
      <c r="AJ34" s="79" t="b">
        <v>0</v>
      </c>
      <c r="AK34" s="79">
        <v>0</v>
      </c>
      <c r="AL34" s="85" t="s">
        <v>1895</v>
      </c>
      <c r="AM34" s="79" t="s">
        <v>1916</v>
      </c>
      <c r="AN34" s="79" t="b">
        <v>0</v>
      </c>
      <c r="AO34" s="85" t="s">
        <v>1890</v>
      </c>
      <c r="AP34" s="79" t="s">
        <v>176</v>
      </c>
      <c r="AQ34" s="79">
        <v>0</v>
      </c>
      <c r="AR34" s="79">
        <v>0</v>
      </c>
      <c r="AS34" s="79"/>
      <c r="AT34" s="79"/>
      <c r="AU34" s="79"/>
      <c r="AV34" s="79"/>
      <c r="AW34" s="79"/>
      <c r="AX34" s="79"/>
      <c r="AY34" s="79"/>
      <c r="AZ34" s="79"/>
      <c r="BA34">
        <v>1</v>
      </c>
      <c r="BB34" s="78" t="str">
        <f>REPLACE(INDEX(GroupVertices[Group],MATCH(Edges[[#This Row],[Vertex 1]],GroupVertices[Vertex],0)),1,1,"")</f>
        <v>38</v>
      </c>
      <c r="BC34" s="78" t="str">
        <f>REPLACE(INDEX(GroupVertices[Group],MATCH(Edges[[#This Row],[Vertex 2]],GroupVertices[Vertex],0)),1,1,"")</f>
        <v>38</v>
      </c>
      <c r="BD34" s="48">
        <v>0</v>
      </c>
      <c r="BE34" s="49">
        <v>0</v>
      </c>
      <c r="BF34" s="48">
        <v>1</v>
      </c>
      <c r="BG34" s="49">
        <v>1.8867924528301887</v>
      </c>
      <c r="BH34" s="48">
        <v>1</v>
      </c>
      <c r="BI34" s="49">
        <v>1.8867924528301887</v>
      </c>
      <c r="BJ34" s="48">
        <v>52</v>
      </c>
      <c r="BK34" s="49">
        <v>98.11320754716981</v>
      </c>
      <c r="BL34" s="48">
        <v>53</v>
      </c>
    </row>
    <row r="35" spans="1:64" ht="15">
      <c r="A35" s="64" t="s">
        <v>241</v>
      </c>
      <c r="B35" s="64" t="s">
        <v>241</v>
      </c>
      <c r="C35" s="65" t="s">
        <v>4959</v>
      </c>
      <c r="D35" s="66">
        <v>3</v>
      </c>
      <c r="E35" s="67" t="s">
        <v>132</v>
      </c>
      <c r="F35" s="68">
        <v>32</v>
      </c>
      <c r="G35" s="65"/>
      <c r="H35" s="69"/>
      <c r="I35" s="70"/>
      <c r="J35" s="70"/>
      <c r="K35" s="34" t="s">
        <v>65</v>
      </c>
      <c r="L35" s="77">
        <v>35</v>
      </c>
      <c r="M35" s="77"/>
      <c r="N35" s="72"/>
      <c r="O35" s="79" t="s">
        <v>176</v>
      </c>
      <c r="P35" s="81">
        <v>43570.91391203704</v>
      </c>
      <c r="Q35" s="79" t="s">
        <v>463</v>
      </c>
      <c r="R35" s="83" t="s">
        <v>718</v>
      </c>
      <c r="S35" s="79" t="s">
        <v>882</v>
      </c>
      <c r="T35" s="79" t="s">
        <v>948</v>
      </c>
      <c r="U35" s="79"/>
      <c r="V35" s="83" t="s">
        <v>1145</v>
      </c>
      <c r="W35" s="81">
        <v>43570.91391203704</v>
      </c>
      <c r="X35" s="83" t="s">
        <v>1300</v>
      </c>
      <c r="Y35" s="79"/>
      <c r="Z35" s="79"/>
      <c r="AA35" s="85" t="s">
        <v>1611</v>
      </c>
      <c r="AB35" s="79"/>
      <c r="AC35" s="79" t="b">
        <v>0</v>
      </c>
      <c r="AD35" s="79">
        <v>0</v>
      </c>
      <c r="AE35" s="85" t="s">
        <v>1895</v>
      </c>
      <c r="AF35" s="79" t="b">
        <v>0</v>
      </c>
      <c r="AG35" s="79" t="s">
        <v>1903</v>
      </c>
      <c r="AH35" s="79"/>
      <c r="AI35" s="85" t="s">
        <v>1895</v>
      </c>
      <c r="AJ35" s="79" t="b">
        <v>0</v>
      </c>
      <c r="AK35" s="79">
        <v>0</v>
      </c>
      <c r="AL35" s="85" t="s">
        <v>1895</v>
      </c>
      <c r="AM35" s="79" t="s">
        <v>1905</v>
      </c>
      <c r="AN35" s="79" t="b">
        <v>0</v>
      </c>
      <c r="AO35" s="85" t="s">
        <v>1611</v>
      </c>
      <c r="AP35" s="79" t="s">
        <v>176</v>
      </c>
      <c r="AQ35" s="79">
        <v>0</v>
      </c>
      <c r="AR35" s="79">
        <v>0</v>
      </c>
      <c r="AS35" s="79"/>
      <c r="AT35" s="79"/>
      <c r="AU35" s="79"/>
      <c r="AV35" s="79"/>
      <c r="AW35" s="79"/>
      <c r="AX35" s="79"/>
      <c r="AY35" s="79"/>
      <c r="AZ35" s="79"/>
      <c r="BA35">
        <v>1</v>
      </c>
      <c r="BB35" s="78" t="str">
        <f>REPLACE(INDEX(GroupVertices[Group],MATCH(Edges[[#This Row],[Vertex 1]],GroupVertices[Vertex],0)),1,1,"")</f>
        <v>1</v>
      </c>
      <c r="BC35" s="78" t="str">
        <f>REPLACE(INDEX(GroupVertices[Group],MATCH(Edges[[#This Row],[Vertex 2]],GroupVertices[Vertex],0)),1,1,"")</f>
        <v>1</v>
      </c>
      <c r="BD35" s="48">
        <v>1</v>
      </c>
      <c r="BE35" s="49">
        <v>2.2222222222222223</v>
      </c>
      <c r="BF35" s="48">
        <v>0</v>
      </c>
      <c r="BG35" s="49">
        <v>0</v>
      </c>
      <c r="BH35" s="48">
        <v>0</v>
      </c>
      <c r="BI35" s="49">
        <v>0</v>
      </c>
      <c r="BJ35" s="48">
        <v>44</v>
      </c>
      <c r="BK35" s="49">
        <v>97.77777777777777</v>
      </c>
      <c r="BL35" s="48">
        <v>45</v>
      </c>
    </row>
    <row r="36" spans="1:64" ht="15">
      <c r="A36" s="64" t="s">
        <v>242</v>
      </c>
      <c r="B36" s="64" t="s">
        <v>248</v>
      </c>
      <c r="C36" s="65" t="s">
        <v>4959</v>
      </c>
      <c r="D36" s="66">
        <v>3</v>
      </c>
      <c r="E36" s="67" t="s">
        <v>132</v>
      </c>
      <c r="F36" s="68">
        <v>32</v>
      </c>
      <c r="G36" s="65"/>
      <c r="H36" s="69"/>
      <c r="I36" s="70"/>
      <c r="J36" s="70"/>
      <c r="K36" s="34" t="s">
        <v>65</v>
      </c>
      <c r="L36" s="77">
        <v>36</v>
      </c>
      <c r="M36" s="77"/>
      <c r="N36" s="72"/>
      <c r="O36" s="79" t="s">
        <v>431</v>
      </c>
      <c r="P36" s="81">
        <v>43571.02028935185</v>
      </c>
      <c r="Q36" s="79" t="s">
        <v>464</v>
      </c>
      <c r="R36" s="79"/>
      <c r="S36" s="79"/>
      <c r="T36" s="79"/>
      <c r="U36" s="79"/>
      <c r="V36" s="83" t="s">
        <v>1146</v>
      </c>
      <c r="W36" s="81">
        <v>43571.02028935185</v>
      </c>
      <c r="X36" s="83" t="s">
        <v>1301</v>
      </c>
      <c r="Y36" s="79"/>
      <c r="Z36" s="79"/>
      <c r="AA36" s="85" t="s">
        <v>1612</v>
      </c>
      <c r="AB36" s="79"/>
      <c r="AC36" s="79" t="b">
        <v>0</v>
      </c>
      <c r="AD36" s="79">
        <v>0</v>
      </c>
      <c r="AE36" s="85" t="s">
        <v>1895</v>
      </c>
      <c r="AF36" s="79" t="b">
        <v>0</v>
      </c>
      <c r="AG36" s="79" t="s">
        <v>1903</v>
      </c>
      <c r="AH36" s="79"/>
      <c r="AI36" s="85" t="s">
        <v>1895</v>
      </c>
      <c r="AJ36" s="79" t="b">
        <v>0</v>
      </c>
      <c r="AK36" s="79">
        <v>7</v>
      </c>
      <c r="AL36" s="85" t="s">
        <v>1618</v>
      </c>
      <c r="AM36" s="79" t="s">
        <v>1917</v>
      </c>
      <c r="AN36" s="79" t="b">
        <v>0</v>
      </c>
      <c r="AO36" s="85" t="s">
        <v>1618</v>
      </c>
      <c r="AP36" s="79" t="s">
        <v>176</v>
      </c>
      <c r="AQ36" s="79">
        <v>0</v>
      </c>
      <c r="AR36" s="79">
        <v>0</v>
      </c>
      <c r="AS36" s="79"/>
      <c r="AT36" s="79"/>
      <c r="AU36" s="79"/>
      <c r="AV36" s="79"/>
      <c r="AW36" s="79"/>
      <c r="AX36" s="79"/>
      <c r="AY36" s="79"/>
      <c r="AZ36" s="79"/>
      <c r="BA36">
        <v>1</v>
      </c>
      <c r="BB36" s="78" t="str">
        <f>REPLACE(INDEX(GroupVertices[Group],MATCH(Edges[[#This Row],[Vertex 1]],GroupVertices[Vertex],0)),1,1,"")</f>
        <v>3</v>
      </c>
      <c r="BC36" s="78" t="str">
        <f>REPLACE(INDEX(GroupVertices[Group],MATCH(Edges[[#This Row],[Vertex 2]],GroupVertices[Vertex],0)),1,1,"")</f>
        <v>3</v>
      </c>
      <c r="BD36" s="48">
        <v>0</v>
      </c>
      <c r="BE36" s="49">
        <v>0</v>
      </c>
      <c r="BF36" s="48">
        <v>0</v>
      </c>
      <c r="BG36" s="49">
        <v>0</v>
      </c>
      <c r="BH36" s="48">
        <v>0</v>
      </c>
      <c r="BI36" s="49">
        <v>0</v>
      </c>
      <c r="BJ36" s="48">
        <v>24</v>
      </c>
      <c r="BK36" s="49">
        <v>100</v>
      </c>
      <c r="BL36" s="48">
        <v>24</v>
      </c>
    </row>
    <row r="37" spans="1:64" ht="15">
      <c r="A37" s="64" t="s">
        <v>243</v>
      </c>
      <c r="B37" s="64" t="s">
        <v>248</v>
      </c>
      <c r="C37" s="65" t="s">
        <v>4959</v>
      </c>
      <c r="D37" s="66">
        <v>3</v>
      </c>
      <c r="E37" s="67" t="s">
        <v>132</v>
      </c>
      <c r="F37" s="68">
        <v>32</v>
      </c>
      <c r="G37" s="65"/>
      <c r="H37" s="69"/>
      <c r="I37" s="70"/>
      <c r="J37" s="70"/>
      <c r="K37" s="34" t="s">
        <v>65</v>
      </c>
      <c r="L37" s="77">
        <v>37</v>
      </c>
      <c r="M37" s="77"/>
      <c r="N37" s="72"/>
      <c r="O37" s="79" t="s">
        <v>431</v>
      </c>
      <c r="P37" s="81">
        <v>43571.02030092593</v>
      </c>
      <c r="Q37" s="79" t="s">
        <v>464</v>
      </c>
      <c r="R37" s="79"/>
      <c r="S37" s="79"/>
      <c r="T37" s="79"/>
      <c r="U37" s="79"/>
      <c r="V37" s="83" t="s">
        <v>1147</v>
      </c>
      <c r="W37" s="81">
        <v>43571.02030092593</v>
      </c>
      <c r="X37" s="83" t="s">
        <v>1302</v>
      </c>
      <c r="Y37" s="79"/>
      <c r="Z37" s="79"/>
      <c r="AA37" s="85" t="s">
        <v>1613</v>
      </c>
      <c r="AB37" s="79"/>
      <c r="AC37" s="79" t="b">
        <v>0</v>
      </c>
      <c r="AD37" s="79">
        <v>0</v>
      </c>
      <c r="AE37" s="85" t="s">
        <v>1895</v>
      </c>
      <c r="AF37" s="79" t="b">
        <v>0</v>
      </c>
      <c r="AG37" s="79" t="s">
        <v>1903</v>
      </c>
      <c r="AH37" s="79"/>
      <c r="AI37" s="85" t="s">
        <v>1895</v>
      </c>
      <c r="AJ37" s="79" t="b">
        <v>0</v>
      </c>
      <c r="AK37" s="79">
        <v>7</v>
      </c>
      <c r="AL37" s="85" t="s">
        <v>1618</v>
      </c>
      <c r="AM37" s="79" t="s">
        <v>1917</v>
      </c>
      <c r="AN37" s="79" t="b">
        <v>0</v>
      </c>
      <c r="AO37" s="85" t="s">
        <v>1618</v>
      </c>
      <c r="AP37" s="79" t="s">
        <v>176</v>
      </c>
      <c r="AQ37" s="79">
        <v>0</v>
      </c>
      <c r="AR37" s="79">
        <v>0</v>
      </c>
      <c r="AS37" s="79"/>
      <c r="AT37" s="79"/>
      <c r="AU37" s="79"/>
      <c r="AV37" s="79"/>
      <c r="AW37" s="79"/>
      <c r="AX37" s="79"/>
      <c r="AY37" s="79"/>
      <c r="AZ37" s="79"/>
      <c r="BA37">
        <v>1</v>
      </c>
      <c r="BB37" s="78" t="str">
        <f>REPLACE(INDEX(GroupVertices[Group],MATCH(Edges[[#This Row],[Vertex 1]],GroupVertices[Vertex],0)),1,1,"")</f>
        <v>3</v>
      </c>
      <c r="BC37" s="78" t="str">
        <f>REPLACE(INDEX(GroupVertices[Group],MATCH(Edges[[#This Row],[Vertex 2]],GroupVertices[Vertex],0)),1,1,"")</f>
        <v>3</v>
      </c>
      <c r="BD37" s="48">
        <v>0</v>
      </c>
      <c r="BE37" s="49">
        <v>0</v>
      </c>
      <c r="BF37" s="48">
        <v>0</v>
      </c>
      <c r="BG37" s="49">
        <v>0</v>
      </c>
      <c r="BH37" s="48">
        <v>0</v>
      </c>
      <c r="BI37" s="49">
        <v>0</v>
      </c>
      <c r="BJ37" s="48">
        <v>24</v>
      </c>
      <c r="BK37" s="49">
        <v>100</v>
      </c>
      <c r="BL37" s="48">
        <v>24</v>
      </c>
    </row>
    <row r="38" spans="1:64" ht="15">
      <c r="A38" s="64" t="s">
        <v>244</v>
      </c>
      <c r="B38" s="64" t="s">
        <v>248</v>
      </c>
      <c r="C38" s="65" t="s">
        <v>4959</v>
      </c>
      <c r="D38" s="66">
        <v>3</v>
      </c>
      <c r="E38" s="67" t="s">
        <v>132</v>
      </c>
      <c r="F38" s="68">
        <v>32</v>
      </c>
      <c r="G38" s="65"/>
      <c r="H38" s="69"/>
      <c r="I38" s="70"/>
      <c r="J38" s="70"/>
      <c r="K38" s="34" t="s">
        <v>65</v>
      </c>
      <c r="L38" s="77">
        <v>38</v>
      </c>
      <c r="M38" s="77"/>
      <c r="N38" s="72"/>
      <c r="O38" s="79" t="s">
        <v>431</v>
      </c>
      <c r="P38" s="81">
        <v>43571.02038194444</v>
      </c>
      <c r="Q38" s="79" t="s">
        <v>464</v>
      </c>
      <c r="R38" s="79"/>
      <c r="S38" s="79"/>
      <c r="T38" s="79"/>
      <c r="U38" s="79"/>
      <c r="V38" s="83" t="s">
        <v>1148</v>
      </c>
      <c r="W38" s="81">
        <v>43571.02038194444</v>
      </c>
      <c r="X38" s="83" t="s">
        <v>1303</v>
      </c>
      <c r="Y38" s="79"/>
      <c r="Z38" s="79"/>
      <c r="AA38" s="85" t="s">
        <v>1614</v>
      </c>
      <c r="AB38" s="79"/>
      <c r="AC38" s="79" t="b">
        <v>0</v>
      </c>
      <c r="AD38" s="79">
        <v>0</v>
      </c>
      <c r="AE38" s="85" t="s">
        <v>1895</v>
      </c>
      <c r="AF38" s="79" t="b">
        <v>0</v>
      </c>
      <c r="AG38" s="79" t="s">
        <v>1903</v>
      </c>
      <c r="AH38" s="79"/>
      <c r="AI38" s="85" t="s">
        <v>1895</v>
      </c>
      <c r="AJ38" s="79" t="b">
        <v>0</v>
      </c>
      <c r="AK38" s="79">
        <v>7</v>
      </c>
      <c r="AL38" s="85" t="s">
        <v>1618</v>
      </c>
      <c r="AM38" s="79" t="s">
        <v>1917</v>
      </c>
      <c r="AN38" s="79" t="b">
        <v>0</v>
      </c>
      <c r="AO38" s="85" t="s">
        <v>1618</v>
      </c>
      <c r="AP38" s="79" t="s">
        <v>176</v>
      </c>
      <c r="AQ38" s="79">
        <v>0</v>
      </c>
      <c r="AR38" s="79">
        <v>0</v>
      </c>
      <c r="AS38" s="79"/>
      <c r="AT38" s="79"/>
      <c r="AU38" s="79"/>
      <c r="AV38" s="79"/>
      <c r="AW38" s="79"/>
      <c r="AX38" s="79"/>
      <c r="AY38" s="79"/>
      <c r="AZ38" s="79"/>
      <c r="BA38">
        <v>1</v>
      </c>
      <c r="BB38" s="78" t="str">
        <f>REPLACE(INDEX(GroupVertices[Group],MATCH(Edges[[#This Row],[Vertex 1]],GroupVertices[Vertex],0)),1,1,"")</f>
        <v>3</v>
      </c>
      <c r="BC38" s="78" t="str">
        <f>REPLACE(INDEX(GroupVertices[Group],MATCH(Edges[[#This Row],[Vertex 2]],GroupVertices[Vertex],0)),1,1,"")</f>
        <v>3</v>
      </c>
      <c r="BD38" s="48">
        <v>0</v>
      </c>
      <c r="BE38" s="49">
        <v>0</v>
      </c>
      <c r="BF38" s="48">
        <v>0</v>
      </c>
      <c r="BG38" s="49">
        <v>0</v>
      </c>
      <c r="BH38" s="48">
        <v>0</v>
      </c>
      <c r="BI38" s="49">
        <v>0</v>
      </c>
      <c r="BJ38" s="48">
        <v>24</v>
      </c>
      <c r="BK38" s="49">
        <v>100</v>
      </c>
      <c r="BL38" s="48">
        <v>24</v>
      </c>
    </row>
    <row r="39" spans="1:64" ht="15">
      <c r="A39" s="64" t="s">
        <v>245</v>
      </c>
      <c r="B39" s="64" t="s">
        <v>248</v>
      </c>
      <c r="C39" s="65" t="s">
        <v>4959</v>
      </c>
      <c r="D39" s="66">
        <v>3</v>
      </c>
      <c r="E39" s="67" t="s">
        <v>132</v>
      </c>
      <c r="F39" s="68">
        <v>32</v>
      </c>
      <c r="G39" s="65"/>
      <c r="H39" s="69"/>
      <c r="I39" s="70"/>
      <c r="J39" s="70"/>
      <c r="K39" s="34" t="s">
        <v>65</v>
      </c>
      <c r="L39" s="77">
        <v>39</v>
      </c>
      <c r="M39" s="77"/>
      <c r="N39" s="72"/>
      <c r="O39" s="79" t="s">
        <v>431</v>
      </c>
      <c r="P39" s="81">
        <v>43571.020416666666</v>
      </c>
      <c r="Q39" s="79" t="s">
        <v>464</v>
      </c>
      <c r="R39" s="79"/>
      <c r="S39" s="79"/>
      <c r="T39" s="79"/>
      <c r="U39" s="79"/>
      <c r="V39" s="83" t="s">
        <v>1149</v>
      </c>
      <c r="W39" s="81">
        <v>43571.020416666666</v>
      </c>
      <c r="X39" s="83" t="s">
        <v>1304</v>
      </c>
      <c r="Y39" s="79"/>
      <c r="Z39" s="79"/>
      <c r="AA39" s="85" t="s">
        <v>1615</v>
      </c>
      <c r="AB39" s="79"/>
      <c r="AC39" s="79" t="b">
        <v>0</v>
      </c>
      <c r="AD39" s="79">
        <v>0</v>
      </c>
      <c r="AE39" s="85" t="s">
        <v>1895</v>
      </c>
      <c r="AF39" s="79" t="b">
        <v>0</v>
      </c>
      <c r="AG39" s="79" t="s">
        <v>1903</v>
      </c>
      <c r="AH39" s="79"/>
      <c r="AI39" s="85" t="s">
        <v>1895</v>
      </c>
      <c r="AJ39" s="79" t="b">
        <v>0</v>
      </c>
      <c r="AK39" s="79">
        <v>7</v>
      </c>
      <c r="AL39" s="85" t="s">
        <v>1618</v>
      </c>
      <c r="AM39" s="79" t="s">
        <v>1917</v>
      </c>
      <c r="AN39" s="79" t="b">
        <v>0</v>
      </c>
      <c r="AO39" s="85" t="s">
        <v>1618</v>
      </c>
      <c r="AP39" s="79" t="s">
        <v>176</v>
      </c>
      <c r="AQ39" s="79">
        <v>0</v>
      </c>
      <c r="AR39" s="79">
        <v>0</v>
      </c>
      <c r="AS39" s="79"/>
      <c r="AT39" s="79"/>
      <c r="AU39" s="79"/>
      <c r="AV39" s="79"/>
      <c r="AW39" s="79"/>
      <c r="AX39" s="79"/>
      <c r="AY39" s="79"/>
      <c r="AZ39" s="79"/>
      <c r="BA39">
        <v>1</v>
      </c>
      <c r="BB39" s="78" t="str">
        <f>REPLACE(INDEX(GroupVertices[Group],MATCH(Edges[[#This Row],[Vertex 1]],GroupVertices[Vertex],0)),1,1,"")</f>
        <v>3</v>
      </c>
      <c r="BC39" s="78" t="str">
        <f>REPLACE(INDEX(GroupVertices[Group],MATCH(Edges[[#This Row],[Vertex 2]],GroupVertices[Vertex],0)),1,1,"")</f>
        <v>3</v>
      </c>
      <c r="BD39" s="48">
        <v>0</v>
      </c>
      <c r="BE39" s="49">
        <v>0</v>
      </c>
      <c r="BF39" s="48">
        <v>0</v>
      </c>
      <c r="BG39" s="49">
        <v>0</v>
      </c>
      <c r="BH39" s="48">
        <v>0</v>
      </c>
      <c r="BI39" s="49">
        <v>0</v>
      </c>
      <c r="BJ39" s="48">
        <v>24</v>
      </c>
      <c r="BK39" s="49">
        <v>100</v>
      </c>
      <c r="BL39" s="48">
        <v>24</v>
      </c>
    </row>
    <row r="40" spans="1:64" ht="15">
      <c r="A40" s="64" t="s">
        <v>246</v>
      </c>
      <c r="B40" s="64" t="s">
        <v>248</v>
      </c>
      <c r="C40" s="65" t="s">
        <v>4959</v>
      </c>
      <c r="D40" s="66">
        <v>3</v>
      </c>
      <c r="E40" s="67" t="s">
        <v>132</v>
      </c>
      <c r="F40" s="68">
        <v>32</v>
      </c>
      <c r="G40" s="65"/>
      <c r="H40" s="69"/>
      <c r="I40" s="70"/>
      <c r="J40" s="70"/>
      <c r="K40" s="34" t="s">
        <v>65</v>
      </c>
      <c r="L40" s="77">
        <v>40</v>
      </c>
      <c r="M40" s="77"/>
      <c r="N40" s="72"/>
      <c r="O40" s="79" t="s">
        <v>431</v>
      </c>
      <c r="P40" s="81">
        <v>43571.02042824074</v>
      </c>
      <c r="Q40" s="79" t="s">
        <v>464</v>
      </c>
      <c r="R40" s="79"/>
      <c r="S40" s="79"/>
      <c r="T40" s="79"/>
      <c r="U40" s="79"/>
      <c r="V40" s="83" t="s">
        <v>1150</v>
      </c>
      <c r="W40" s="81">
        <v>43571.02042824074</v>
      </c>
      <c r="X40" s="83" t="s">
        <v>1305</v>
      </c>
      <c r="Y40" s="79"/>
      <c r="Z40" s="79"/>
      <c r="AA40" s="85" t="s">
        <v>1616</v>
      </c>
      <c r="AB40" s="79"/>
      <c r="AC40" s="79" t="b">
        <v>0</v>
      </c>
      <c r="AD40" s="79">
        <v>0</v>
      </c>
      <c r="AE40" s="85" t="s">
        <v>1895</v>
      </c>
      <c r="AF40" s="79" t="b">
        <v>0</v>
      </c>
      <c r="AG40" s="79" t="s">
        <v>1903</v>
      </c>
      <c r="AH40" s="79"/>
      <c r="AI40" s="85" t="s">
        <v>1895</v>
      </c>
      <c r="AJ40" s="79" t="b">
        <v>0</v>
      </c>
      <c r="AK40" s="79">
        <v>7</v>
      </c>
      <c r="AL40" s="85" t="s">
        <v>1618</v>
      </c>
      <c r="AM40" s="79" t="s">
        <v>1917</v>
      </c>
      <c r="AN40" s="79" t="b">
        <v>0</v>
      </c>
      <c r="AO40" s="85" t="s">
        <v>1618</v>
      </c>
      <c r="AP40" s="79" t="s">
        <v>176</v>
      </c>
      <c r="AQ40" s="79">
        <v>0</v>
      </c>
      <c r="AR40" s="79">
        <v>0</v>
      </c>
      <c r="AS40" s="79"/>
      <c r="AT40" s="79"/>
      <c r="AU40" s="79"/>
      <c r="AV40" s="79"/>
      <c r="AW40" s="79"/>
      <c r="AX40" s="79"/>
      <c r="AY40" s="79"/>
      <c r="AZ40" s="79"/>
      <c r="BA40">
        <v>1</v>
      </c>
      <c r="BB40" s="78" t="str">
        <f>REPLACE(INDEX(GroupVertices[Group],MATCH(Edges[[#This Row],[Vertex 1]],GroupVertices[Vertex],0)),1,1,"")</f>
        <v>3</v>
      </c>
      <c r="BC40" s="78" t="str">
        <f>REPLACE(INDEX(GroupVertices[Group],MATCH(Edges[[#This Row],[Vertex 2]],GroupVertices[Vertex],0)),1,1,"")</f>
        <v>3</v>
      </c>
      <c r="BD40" s="48">
        <v>0</v>
      </c>
      <c r="BE40" s="49">
        <v>0</v>
      </c>
      <c r="BF40" s="48">
        <v>0</v>
      </c>
      <c r="BG40" s="49">
        <v>0</v>
      </c>
      <c r="BH40" s="48">
        <v>0</v>
      </c>
      <c r="BI40" s="49">
        <v>0</v>
      </c>
      <c r="BJ40" s="48">
        <v>24</v>
      </c>
      <c r="BK40" s="49">
        <v>100</v>
      </c>
      <c r="BL40" s="48">
        <v>24</v>
      </c>
    </row>
    <row r="41" spans="1:64" ht="15">
      <c r="A41" s="64" t="s">
        <v>247</v>
      </c>
      <c r="B41" s="64" t="s">
        <v>248</v>
      </c>
      <c r="C41" s="65" t="s">
        <v>4959</v>
      </c>
      <c r="D41" s="66">
        <v>3</v>
      </c>
      <c r="E41" s="67" t="s">
        <v>132</v>
      </c>
      <c r="F41" s="68">
        <v>32</v>
      </c>
      <c r="G41" s="65"/>
      <c r="H41" s="69"/>
      <c r="I41" s="70"/>
      <c r="J41" s="70"/>
      <c r="K41" s="34" t="s">
        <v>65</v>
      </c>
      <c r="L41" s="77">
        <v>41</v>
      </c>
      <c r="M41" s="77"/>
      <c r="N41" s="72"/>
      <c r="O41" s="79" t="s">
        <v>431</v>
      </c>
      <c r="P41" s="81">
        <v>43571.02043981481</v>
      </c>
      <c r="Q41" s="79" t="s">
        <v>464</v>
      </c>
      <c r="R41" s="79"/>
      <c r="S41" s="79"/>
      <c r="T41" s="79"/>
      <c r="U41" s="79"/>
      <c r="V41" s="83" t="s">
        <v>1151</v>
      </c>
      <c r="W41" s="81">
        <v>43571.02043981481</v>
      </c>
      <c r="X41" s="83" t="s">
        <v>1306</v>
      </c>
      <c r="Y41" s="79"/>
      <c r="Z41" s="79"/>
      <c r="AA41" s="85" t="s">
        <v>1617</v>
      </c>
      <c r="AB41" s="79"/>
      <c r="AC41" s="79" t="b">
        <v>0</v>
      </c>
      <c r="AD41" s="79">
        <v>0</v>
      </c>
      <c r="AE41" s="85" t="s">
        <v>1895</v>
      </c>
      <c r="AF41" s="79" t="b">
        <v>0</v>
      </c>
      <c r="AG41" s="79" t="s">
        <v>1903</v>
      </c>
      <c r="AH41" s="79"/>
      <c r="AI41" s="85" t="s">
        <v>1895</v>
      </c>
      <c r="AJ41" s="79" t="b">
        <v>0</v>
      </c>
      <c r="AK41" s="79">
        <v>7</v>
      </c>
      <c r="AL41" s="85" t="s">
        <v>1618</v>
      </c>
      <c r="AM41" s="79" t="s">
        <v>1917</v>
      </c>
      <c r="AN41" s="79" t="b">
        <v>0</v>
      </c>
      <c r="AO41" s="85" t="s">
        <v>1618</v>
      </c>
      <c r="AP41" s="79" t="s">
        <v>176</v>
      </c>
      <c r="AQ41" s="79">
        <v>0</v>
      </c>
      <c r="AR41" s="79">
        <v>0</v>
      </c>
      <c r="AS41" s="79"/>
      <c r="AT41" s="79"/>
      <c r="AU41" s="79"/>
      <c r="AV41" s="79"/>
      <c r="AW41" s="79"/>
      <c r="AX41" s="79"/>
      <c r="AY41" s="79"/>
      <c r="AZ41" s="79"/>
      <c r="BA41">
        <v>1</v>
      </c>
      <c r="BB41" s="78" t="str">
        <f>REPLACE(INDEX(GroupVertices[Group],MATCH(Edges[[#This Row],[Vertex 1]],GroupVertices[Vertex],0)),1,1,"")</f>
        <v>3</v>
      </c>
      <c r="BC41" s="78" t="str">
        <f>REPLACE(INDEX(GroupVertices[Group],MATCH(Edges[[#This Row],[Vertex 2]],GroupVertices[Vertex],0)),1,1,"")</f>
        <v>3</v>
      </c>
      <c r="BD41" s="48">
        <v>0</v>
      </c>
      <c r="BE41" s="49">
        <v>0</v>
      </c>
      <c r="BF41" s="48">
        <v>0</v>
      </c>
      <c r="BG41" s="49">
        <v>0</v>
      </c>
      <c r="BH41" s="48">
        <v>0</v>
      </c>
      <c r="BI41" s="49">
        <v>0</v>
      </c>
      <c r="BJ41" s="48">
        <v>24</v>
      </c>
      <c r="BK41" s="49">
        <v>100</v>
      </c>
      <c r="BL41" s="48">
        <v>24</v>
      </c>
    </row>
    <row r="42" spans="1:64" ht="15">
      <c r="A42" s="64" t="s">
        <v>248</v>
      </c>
      <c r="B42" s="64" t="s">
        <v>248</v>
      </c>
      <c r="C42" s="65" t="s">
        <v>4959</v>
      </c>
      <c r="D42" s="66">
        <v>3</v>
      </c>
      <c r="E42" s="67" t="s">
        <v>132</v>
      </c>
      <c r="F42" s="68">
        <v>32</v>
      </c>
      <c r="G42" s="65"/>
      <c r="H42" s="69"/>
      <c r="I42" s="70"/>
      <c r="J42" s="70"/>
      <c r="K42" s="34" t="s">
        <v>65</v>
      </c>
      <c r="L42" s="77">
        <v>42</v>
      </c>
      <c r="M42" s="77"/>
      <c r="N42" s="72"/>
      <c r="O42" s="79" t="s">
        <v>176</v>
      </c>
      <c r="P42" s="81">
        <v>43571.01550925926</v>
      </c>
      <c r="Q42" s="79" t="s">
        <v>465</v>
      </c>
      <c r="R42" s="79"/>
      <c r="S42" s="79"/>
      <c r="T42" s="79"/>
      <c r="U42" s="79"/>
      <c r="V42" s="83" t="s">
        <v>1152</v>
      </c>
      <c r="W42" s="81">
        <v>43571.01550925926</v>
      </c>
      <c r="X42" s="83" t="s">
        <v>1307</v>
      </c>
      <c r="Y42" s="79"/>
      <c r="Z42" s="79"/>
      <c r="AA42" s="85" t="s">
        <v>1618</v>
      </c>
      <c r="AB42" s="79"/>
      <c r="AC42" s="79" t="b">
        <v>0</v>
      </c>
      <c r="AD42" s="79">
        <v>5</v>
      </c>
      <c r="AE42" s="85" t="s">
        <v>1895</v>
      </c>
      <c r="AF42" s="79" t="b">
        <v>0</v>
      </c>
      <c r="AG42" s="79" t="s">
        <v>1903</v>
      </c>
      <c r="AH42" s="79"/>
      <c r="AI42" s="85" t="s">
        <v>1895</v>
      </c>
      <c r="AJ42" s="79" t="b">
        <v>0</v>
      </c>
      <c r="AK42" s="79">
        <v>7</v>
      </c>
      <c r="AL42" s="85" t="s">
        <v>1895</v>
      </c>
      <c r="AM42" s="79" t="s">
        <v>1916</v>
      </c>
      <c r="AN42" s="79" t="b">
        <v>0</v>
      </c>
      <c r="AO42" s="85" t="s">
        <v>1618</v>
      </c>
      <c r="AP42" s="79" t="s">
        <v>176</v>
      </c>
      <c r="AQ42" s="79">
        <v>0</v>
      </c>
      <c r="AR42" s="79">
        <v>0</v>
      </c>
      <c r="AS42" s="79"/>
      <c r="AT42" s="79"/>
      <c r="AU42" s="79"/>
      <c r="AV42" s="79"/>
      <c r="AW42" s="79"/>
      <c r="AX42" s="79"/>
      <c r="AY42" s="79"/>
      <c r="AZ42" s="79"/>
      <c r="BA42">
        <v>1</v>
      </c>
      <c r="BB42" s="78" t="str">
        <f>REPLACE(INDEX(GroupVertices[Group],MATCH(Edges[[#This Row],[Vertex 1]],GroupVertices[Vertex],0)),1,1,"")</f>
        <v>3</v>
      </c>
      <c r="BC42" s="78" t="str">
        <f>REPLACE(INDEX(GroupVertices[Group],MATCH(Edges[[#This Row],[Vertex 2]],GroupVertices[Vertex],0)),1,1,"")</f>
        <v>3</v>
      </c>
      <c r="BD42" s="48">
        <v>1</v>
      </c>
      <c r="BE42" s="49">
        <v>2.5641025641025643</v>
      </c>
      <c r="BF42" s="48">
        <v>0</v>
      </c>
      <c r="BG42" s="49">
        <v>0</v>
      </c>
      <c r="BH42" s="48">
        <v>0</v>
      </c>
      <c r="BI42" s="49">
        <v>0</v>
      </c>
      <c r="BJ42" s="48">
        <v>38</v>
      </c>
      <c r="BK42" s="49">
        <v>97.43589743589743</v>
      </c>
      <c r="BL42" s="48">
        <v>39</v>
      </c>
    </row>
    <row r="43" spans="1:64" ht="15">
      <c r="A43" s="64" t="s">
        <v>249</v>
      </c>
      <c r="B43" s="64" t="s">
        <v>248</v>
      </c>
      <c r="C43" s="65" t="s">
        <v>4959</v>
      </c>
      <c r="D43" s="66">
        <v>3</v>
      </c>
      <c r="E43" s="67" t="s">
        <v>132</v>
      </c>
      <c r="F43" s="68">
        <v>32</v>
      </c>
      <c r="G43" s="65"/>
      <c r="H43" s="69"/>
      <c r="I43" s="70"/>
      <c r="J43" s="70"/>
      <c r="K43" s="34" t="s">
        <v>65</v>
      </c>
      <c r="L43" s="77">
        <v>43</v>
      </c>
      <c r="M43" s="77"/>
      <c r="N43" s="72"/>
      <c r="O43" s="79" t="s">
        <v>431</v>
      </c>
      <c r="P43" s="81">
        <v>43571.02045138889</v>
      </c>
      <c r="Q43" s="79" t="s">
        <v>464</v>
      </c>
      <c r="R43" s="79"/>
      <c r="S43" s="79"/>
      <c r="T43" s="79"/>
      <c r="U43" s="79"/>
      <c r="V43" s="83" t="s">
        <v>1153</v>
      </c>
      <c r="W43" s="81">
        <v>43571.02045138889</v>
      </c>
      <c r="X43" s="83" t="s">
        <v>1308</v>
      </c>
      <c r="Y43" s="79"/>
      <c r="Z43" s="79"/>
      <c r="AA43" s="85" t="s">
        <v>1619</v>
      </c>
      <c r="AB43" s="79"/>
      <c r="AC43" s="79" t="b">
        <v>0</v>
      </c>
      <c r="AD43" s="79">
        <v>0</v>
      </c>
      <c r="AE43" s="85" t="s">
        <v>1895</v>
      </c>
      <c r="AF43" s="79" t="b">
        <v>0</v>
      </c>
      <c r="AG43" s="79" t="s">
        <v>1903</v>
      </c>
      <c r="AH43" s="79"/>
      <c r="AI43" s="85" t="s">
        <v>1895</v>
      </c>
      <c r="AJ43" s="79" t="b">
        <v>0</v>
      </c>
      <c r="AK43" s="79">
        <v>7</v>
      </c>
      <c r="AL43" s="85" t="s">
        <v>1618</v>
      </c>
      <c r="AM43" s="79" t="s">
        <v>1917</v>
      </c>
      <c r="AN43" s="79" t="b">
        <v>0</v>
      </c>
      <c r="AO43" s="85" t="s">
        <v>1618</v>
      </c>
      <c r="AP43" s="79" t="s">
        <v>176</v>
      </c>
      <c r="AQ43" s="79">
        <v>0</v>
      </c>
      <c r="AR43" s="79">
        <v>0</v>
      </c>
      <c r="AS43" s="79"/>
      <c r="AT43" s="79"/>
      <c r="AU43" s="79"/>
      <c r="AV43" s="79"/>
      <c r="AW43" s="79"/>
      <c r="AX43" s="79"/>
      <c r="AY43" s="79"/>
      <c r="AZ43" s="79"/>
      <c r="BA43">
        <v>1</v>
      </c>
      <c r="BB43" s="78" t="str">
        <f>REPLACE(INDEX(GroupVertices[Group],MATCH(Edges[[#This Row],[Vertex 1]],GroupVertices[Vertex],0)),1,1,"")</f>
        <v>3</v>
      </c>
      <c r="BC43" s="78" t="str">
        <f>REPLACE(INDEX(GroupVertices[Group],MATCH(Edges[[#This Row],[Vertex 2]],GroupVertices[Vertex],0)),1,1,"")</f>
        <v>3</v>
      </c>
      <c r="BD43" s="48">
        <v>0</v>
      </c>
      <c r="BE43" s="49">
        <v>0</v>
      </c>
      <c r="BF43" s="48">
        <v>0</v>
      </c>
      <c r="BG43" s="49">
        <v>0</v>
      </c>
      <c r="BH43" s="48">
        <v>0</v>
      </c>
      <c r="BI43" s="49">
        <v>0</v>
      </c>
      <c r="BJ43" s="48">
        <v>24</v>
      </c>
      <c r="BK43" s="49">
        <v>100</v>
      </c>
      <c r="BL43" s="48">
        <v>24</v>
      </c>
    </row>
    <row r="44" spans="1:64" ht="15">
      <c r="A44" s="64" t="s">
        <v>250</v>
      </c>
      <c r="B44" s="64" t="s">
        <v>404</v>
      </c>
      <c r="C44" s="65" t="s">
        <v>4959</v>
      </c>
      <c r="D44" s="66">
        <v>3</v>
      </c>
      <c r="E44" s="67" t="s">
        <v>132</v>
      </c>
      <c r="F44" s="68">
        <v>32</v>
      </c>
      <c r="G44" s="65"/>
      <c r="H44" s="69"/>
      <c r="I44" s="70"/>
      <c r="J44" s="70"/>
      <c r="K44" s="34" t="s">
        <v>65</v>
      </c>
      <c r="L44" s="77">
        <v>44</v>
      </c>
      <c r="M44" s="77"/>
      <c r="N44" s="72"/>
      <c r="O44" s="79" t="s">
        <v>431</v>
      </c>
      <c r="P44" s="81">
        <v>43571.190717592595</v>
      </c>
      <c r="Q44" s="79" t="s">
        <v>466</v>
      </c>
      <c r="R44" s="83" t="s">
        <v>701</v>
      </c>
      <c r="S44" s="79" t="s">
        <v>883</v>
      </c>
      <c r="T44" s="79" t="s">
        <v>935</v>
      </c>
      <c r="U44" s="83" t="s">
        <v>1066</v>
      </c>
      <c r="V44" s="83" t="s">
        <v>1066</v>
      </c>
      <c r="W44" s="81">
        <v>43571.190717592595</v>
      </c>
      <c r="X44" s="83" t="s">
        <v>1309</v>
      </c>
      <c r="Y44" s="79"/>
      <c r="Z44" s="79"/>
      <c r="AA44" s="85" t="s">
        <v>1620</v>
      </c>
      <c r="AB44" s="79"/>
      <c r="AC44" s="79" t="b">
        <v>0</v>
      </c>
      <c r="AD44" s="79">
        <v>1</v>
      </c>
      <c r="AE44" s="85" t="s">
        <v>1895</v>
      </c>
      <c r="AF44" s="79" t="b">
        <v>0</v>
      </c>
      <c r="AG44" s="79" t="s">
        <v>1903</v>
      </c>
      <c r="AH44" s="79"/>
      <c r="AI44" s="85" t="s">
        <v>1895</v>
      </c>
      <c r="AJ44" s="79" t="b">
        <v>0</v>
      </c>
      <c r="AK44" s="79">
        <v>0</v>
      </c>
      <c r="AL44" s="85" t="s">
        <v>1895</v>
      </c>
      <c r="AM44" s="79" t="s">
        <v>1916</v>
      </c>
      <c r="AN44" s="79" t="b">
        <v>0</v>
      </c>
      <c r="AO44" s="85" t="s">
        <v>1620</v>
      </c>
      <c r="AP44" s="79" t="s">
        <v>176</v>
      </c>
      <c r="AQ44" s="79">
        <v>0</v>
      </c>
      <c r="AR44" s="79">
        <v>0</v>
      </c>
      <c r="AS44" s="79"/>
      <c r="AT44" s="79"/>
      <c r="AU44" s="79"/>
      <c r="AV44" s="79"/>
      <c r="AW44" s="79"/>
      <c r="AX44" s="79"/>
      <c r="AY44" s="79"/>
      <c r="AZ44" s="79"/>
      <c r="BA44">
        <v>1</v>
      </c>
      <c r="BB44" s="78" t="str">
        <f>REPLACE(INDEX(GroupVertices[Group],MATCH(Edges[[#This Row],[Vertex 1]],GroupVertices[Vertex],0)),1,1,"")</f>
        <v>4</v>
      </c>
      <c r="BC44" s="78" t="str">
        <f>REPLACE(INDEX(GroupVertices[Group],MATCH(Edges[[#This Row],[Vertex 2]],GroupVertices[Vertex],0)),1,1,"")</f>
        <v>4</v>
      </c>
      <c r="BD44" s="48">
        <v>2</v>
      </c>
      <c r="BE44" s="49">
        <v>7.142857142857143</v>
      </c>
      <c r="BF44" s="48">
        <v>0</v>
      </c>
      <c r="BG44" s="49">
        <v>0</v>
      </c>
      <c r="BH44" s="48">
        <v>0</v>
      </c>
      <c r="BI44" s="49">
        <v>0</v>
      </c>
      <c r="BJ44" s="48">
        <v>26</v>
      </c>
      <c r="BK44" s="49">
        <v>92.85714285714286</v>
      </c>
      <c r="BL44" s="48">
        <v>28</v>
      </c>
    </row>
    <row r="45" spans="1:64" ht="15">
      <c r="A45" s="64" t="s">
        <v>251</v>
      </c>
      <c r="B45" s="64" t="s">
        <v>406</v>
      </c>
      <c r="C45" s="65" t="s">
        <v>4959</v>
      </c>
      <c r="D45" s="66">
        <v>3</v>
      </c>
      <c r="E45" s="67" t="s">
        <v>132</v>
      </c>
      <c r="F45" s="68">
        <v>32</v>
      </c>
      <c r="G45" s="65"/>
      <c r="H45" s="69"/>
      <c r="I45" s="70"/>
      <c r="J45" s="70"/>
      <c r="K45" s="34" t="s">
        <v>65</v>
      </c>
      <c r="L45" s="77">
        <v>45</v>
      </c>
      <c r="M45" s="77"/>
      <c r="N45" s="72"/>
      <c r="O45" s="79" t="s">
        <v>431</v>
      </c>
      <c r="P45" s="81">
        <v>43571.3374537037</v>
      </c>
      <c r="Q45" s="79" t="s">
        <v>467</v>
      </c>
      <c r="R45" s="79"/>
      <c r="S45" s="79"/>
      <c r="T45" s="79"/>
      <c r="U45" s="79"/>
      <c r="V45" s="83" t="s">
        <v>1154</v>
      </c>
      <c r="W45" s="81">
        <v>43571.3374537037</v>
      </c>
      <c r="X45" s="83" t="s">
        <v>1310</v>
      </c>
      <c r="Y45" s="79"/>
      <c r="Z45" s="79"/>
      <c r="AA45" s="85" t="s">
        <v>1621</v>
      </c>
      <c r="AB45" s="79"/>
      <c r="AC45" s="79" t="b">
        <v>0</v>
      </c>
      <c r="AD45" s="79">
        <v>0</v>
      </c>
      <c r="AE45" s="85" t="s">
        <v>1895</v>
      </c>
      <c r="AF45" s="79" t="b">
        <v>0</v>
      </c>
      <c r="AG45" s="79" t="s">
        <v>1903</v>
      </c>
      <c r="AH45" s="79"/>
      <c r="AI45" s="85" t="s">
        <v>1895</v>
      </c>
      <c r="AJ45" s="79" t="b">
        <v>0</v>
      </c>
      <c r="AK45" s="79">
        <v>5</v>
      </c>
      <c r="AL45" s="85" t="s">
        <v>1666</v>
      </c>
      <c r="AM45" s="79" t="s">
        <v>1914</v>
      </c>
      <c r="AN45" s="79" t="b">
        <v>0</v>
      </c>
      <c r="AO45" s="85" t="s">
        <v>1666</v>
      </c>
      <c r="AP45" s="79" t="s">
        <v>176</v>
      </c>
      <c r="AQ45" s="79">
        <v>0</v>
      </c>
      <c r="AR45" s="79">
        <v>0</v>
      </c>
      <c r="AS45" s="79"/>
      <c r="AT45" s="79"/>
      <c r="AU45" s="79"/>
      <c r="AV45" s="79"/>
      <c r="AW45" s="79"/>
      <c r="AX45" s="79"/>
      <c r="AY45" s="79"/>
      <c r="AZ45" s="79"/>
      <c r="BA45">
        <v>1</v>
      </c>
      <c r="BB45" s="78" t="str">
        <f>REPLACE(INDEX(GroupVertices[Group],MATCH(Edges[[#This Row],[Vertex 1]],GroupVertices[Vertex],0)),1,1,"")</f>
        <v>6</v>
      </c>
      <c r="BC45" s="78" t="str">
        <f>REPLACE(INDEX(GroupVertices[Group],MATCH(Edges[[#This Row],[Vertex 2]],GroupVertices[Vertex],0)),1,1,"")</f>
        <v>6</v>
      </c>
      <c r="BD45" s="48"/>
      <c r="BE45" s="49"/>
      <c r="BF45" s="48"/>
      <c r="BG45" s="49"/>
      <c r="BH45" s="48"/>
      <c r="BI45" s="49"/>
      <c r="BJ45" s="48"/>
      <c r="BK45" s="49"/>
      <c r="BL45" s="48"/>
    </row>
    <row r="46" spans="1:64" ht="15">
      <c r="A46" s="64" t="s">
        <v>251</v>
      </c>
      <c r="B46" s="64" t="s">
        <v>292</v>
      </c>
      <c r="C46" s="65" t="s">
        <v>4959</v>
      </c>
      <c r="D46" s="66">
        <v>3</v>
      </c>
      <c r="E46" s="67" t="s">
        <v>132</v>
      </c>
      <c r="F46" s="68">
        <v>32</v>
      </c>
      <c r="G46" s="65"/>
      <c r="H46" s="69"/>
      <c r="I46" s="70"/>
      <c r="J46" s="70"/>
      <c r="K46" s="34" t="s">
        <v>65</v>
      </c>
      <c r="L46" s="77">
        <v>46</v>
      </c>
      <c r="M46" s="77"/>
      <c r="N46" s="72"/>
      <c r="O46" s="79" t="s">
        <v>431</v>
      </c>
      <c r="P46" s="81">
        <v>43571.3374537037</v>
      </c>
      <c r="Q46" s="79" t="s">
        <v>467</v>
      </c>
      <c r="R46" s="79"/>
      <c r="S46" s="79"/>
      <c r="T46" s="79"/>
      <c r="U46" s="79"/>
      <c r="V46" s="83" t="s">
        <v>1154</v>
      </c>
      <c r="W46" s="81">
        <v>43571.3374537037</v>
      </c>
      <c r="X46" s="83" t="s">
        <v>1310</v>
      </c>
      <c r="Y46" s="79"/>
      <c r="Z46" s="79"/>
      <c r="AA46" s="85" t="s">
        <v>1621</v>
      </c>
      <c r="AB46" s="79"/>
      <c r="AC46" s="79" t="b">
        <v>0</v>
      </c>
      <c r="AD46" s="79">
        <v>0</v>
      </c>
      <c r="AE46" s="85" t="s">
        <v>1895</v>
      </c>
      <c r="AF46" s="79" t="b">
        <v>0</v>
      </c>
      <c r="AG46" s="79" t="s">
        <v>1903</v>
      </c>
      <c r="AH46" s="79"/>
      <c r="AI46" s="85" t="s">
        <v>1895</v>
      </c>
      <c r="AJ46" s="79" t="b">
        <v>0</v>
      </c>
      <c r="AK46" s="79">
        <v>5</v>
      </c>
      <c r="AL46" s="85" t="s">
        <v>1666</v>
      </c>
      <c r="AM46" s="79" t="s">
        <v>1914</v>
      </c>
      <c r="AN46" s="79" t="b">
        <v>0</v>
      </c>
      <c r="AO46" s="85" t="s">
        <v>1666</v>
      </c>
      <c r="AP46" s="79" t="s">
        <v>176</v>
      </c>
      <c r="AQ46" s="79">
        <v>0</v>
      </c>
      <c r="AR46" s="79">
        <v>0</v>
      </c>
      <c r="AS46" s="79"/>
      <c r="AT46" s="79"/>
      <c r="AU46" s="79"/>
      <c r="AV46" s="79"/>
      <c r="AW46" s="79"/>
      <c r="AX46" s="79"/>
      <c r="AY46" s="79"/>
      <c r="AZ46" s="79"/>
      <c r="BA46">
        <v>1</v>
      </c>
      <c r="BB46" s="78" t="str">
        <f>REPLACE(INDEX(GroupVertices[Group],MATCH(Edges[[#This Row],[Vertex 1]],GroupVertices[Vertex],0)),1,1,"")</f>
        <v>6</v>
      </c>
      <c r="BC46" s="78" t="str">
        <f>REPLACE(INDEX(GroupVertices[Group],MATCH(Edges[[#This Row],[Vertex 2]],GroupVertices[Vertex],0)),1,1,"")</f>
        <v>6</v>
      </c>
      <c r="BD46" s="48">
        <v>0</v>
      </c>
      <c r="BE46" s="49">
        <v>0</v>
      </c>
      <c r="BF46" s="48">
        <v>0</v>
      </c>
      <c r="BG46" s="49">
        <v>0</v>
      </c>
      <c r="BH46" s="48">
        <v>0</v>
      </c>
      <c r="BI46" s="49">
        <v>0</v>
      </c>
      <c r="BJ46" s="48">
        <v>20</v>
      </c>
      <c r="BK46" s="49">
        <v>100</v>
      </c>
      <c r="BL46" s="48">
        <v>20</v>
      </c>
    </row>
    <row r="47" spans="1:64" ht="15">
      <c r="A47" s="64" t="s">
        <v>252</v>
      </c>
      <c r="B47" s="64" t="s">
        <v>252</v>
      </c>
      <c r="C47" s="65" t="s">
        <v>4959</v>
      </c>
      <c r="D47" s="66">
        <v>3</v>
      </c>
      <c r="E47" s="67" t="s">
        <v>132</v>
      </c>
      <c r="F47" s="68">
        <v>32</v>
      </c>
      <c r="G47" s="65"/>
      <c r="H47" s="69"/>
      <c r="I47" s="70"/>
      <c r="J47" s="70"/>
      <c r="K47" s="34" t="s">
        <v>65</v>
      </c>
      <c r="L47" s="77">
        <v>47</v>
      </c>
      <c r="M47" s="77"/>
      <c r="N47" s="72"/>
      <c r="O47" s="79" t="s">
        <v>176</v>
      </c>
      <c r="P47" s="81">
        <v>43571.36400462963</v>
      </c>
      <c r="Q47" s="79" t="s">
        <v>468</v>
      </c>
      <c r="R47" s="83" t="s">
        <v>719</v>
      </c>
      <c r="S47" s="79" t="s">
        <v>888</v>
      </c>
      <c r="T47" s="79" t="s">
        <v>949</v>
      </c>
      <c r="U47" s="79"/>
      <c r="V47" s="83" t="s">
        <v>1155</v>
      </c>
      <c r="W47" s="81">
        <v>43571.36400462963</v>
      </c>
      <c r="X47" s="83" t="s">
        <v>1311</v>
      </c>
      <c r="Y47" s="79"/>
      <c r="Z47" s="79"/>
      <c r="AA47" s="85" t="s">
        <v>1622</v>
      </c>
      <c r="AB47" s="79"/>
      <c r="AC47" s="79" t="b">
        <v>0</v>
      </c>
      <c r="AD47" s="79">
        <v>0</v>
      </c>
      <c r="AE47" s="85" t="s">
        <v>1895</v>
      </c>
      <c r="AF47" s="79" t="b">
        <v>0</v>
      </c>
      <c r="AG47" s="79" t="s">
        <v>1903</v>
      </c>
      <c r="AH47" s="79"/>
      <c r="AI47" s="85" t="s">
        <v>1895</v>
      </c>
      <c r="AJ47" s="79" t="b">
        <v>0</v>
      </c>
      <c r="AK47" s="79">
        <v>0</v>
      </c>
      <c r="AL47" s="85" t="s">
        <v>1895</v>
      </c>
      <c r="AM47" s="79" t="s">
        <v>1912</v>
      </c>
      <c r="AN47" s="79" t="b">
        <v>0</v>
      </c>
      <c r="AO47" s="85" t="s">
        <v>1622</v>
      </c>
      <c r="AP47" s="79" t="s">
        <v>176</v>
      </c>
      <c r="AQ47" s="79">
        <v>0</v>
      </c>
      <c r="AR47" s="79">
        <v>0</v>
      </c>
      <c r="AS47" s="79"/>
      <c r="AT47" s="79"/>
      <c r="AU47" s="79"/>
      <c r="AV47" s="79"/>
      <c r="AW47" s="79"/>
      <c r="AX47" s="79"/>
      <c r="AY47" s="79"/>
      <c r="AZ47" s="79"/>
      <c r="BA47">
        <v>1</v>
      </c>
      <c r="BB47" s="78" t="str">
        <f>REPLACE(INDEX(GroupVertices[Group],MATCH(Edges[[#This Row],[Vertex 1]],GroupVertices[Vertex],0)),1,1,"")</f>
        <v>1</v>
      </c>
      <c r="BC47" s="78" t="str">
        <f>REPLACE(INDEX(GroupVertices[Group],MATCH(Edges[[#This Row],[Vertex 2]],GroupVertices[Vertex],0)),1,1,"")</f>
        <v>1</v>
      </c>
      <c r="BD47" s="48">
        <v>2</v>
      </c>
      <c r="BE47" s="49">
        <v>4.761904761904762</v>
      </c>
      <c r="BF47" s="48">
        <v>0</v>
      </c>
      <c r="BG47" s="49">
        <v>0</v>
      </c>
      <c r="BH47" s="48">
        <v>0</v>
      </c>
      <c r="BI47" s="49">
        <v>0</v>
      </c>
      <c r="BJ47" s="48">
        <v>40</v>
      </c>
      <c r="BK47" s="49">
        <v>95.23809523809524</v>
      </c>
      <c r="BL47" s="48">
        <v>42</v>
      </c>
    </row>
    <row r="48" spans="1:64" ht="15">
      <c r="A48" s="64" t="s">
        <v>253</v>
      </c>
      <c r="B48" s="64" t="s">
        <v>254</v>
      </c>
      <c r="C48" s="65" t="s">
        <v>4959</v>
      </c>
      <c r="D48" s="66">
        <v>3</v>
      </c>
      <c r="E48" s="67" t="s">
        <v>132</v>
      </c>
      <c r="F48" s="68">
        <v>32</v>
      </c>
      <c r="G48" s="65"/>
      <c r="H48" s="69"/>
      <c r="I48" s="70"/>
      <c r="J48" s="70"/>
      <c r="K48" s="34" t="s">
        <v>66</v>
      </c>
      <c r="L48" s="77">
        <v>48</v>
      </c>
      <c r="M48" s="77"/>
      <c r="N48" s="72"/>
      <c r="O48" s="79" t="s">
        <v>431</v>
      </c>
      <c r="P48" s="81">
        <v>43570.58460648148</v>
      </c>
      <c r="Q48" s="79" t="s">
        <v>469</v>
      </c>
      <c r="R48" s="83" t="s">
        <v>720</v>
      </c>
      <c r="S48" s="79" t="s">
        <v>892</v>
      </c>
      <c r="T48" s="79" t="s">
        <v>950</v>
      </c>
      <c r="U48" s="83" t="s">
        <v>1067</v>
      </c>
      <c r="V48" s="83" t="s">
        <v>1067</v>
      </c>
      <c r="W48" s="81">
        <v>43570.58460648148</v>
      </c>
      <c r="X48" s="83" t="s">
        <v>1312</v>
      </c>
      <c r="Y48" s="79"/>
      <c r="Z48" s="79"/>
      <c r="AA48" s="85" t="s">
        <v>1623</v>
      </c>
      <c r="AB48" s="79"/>
      <c r="AC48" s="79" t="b">
        <v>0</v>
      </c>
      <c r="AD48" s="79">
        <v>1</v>
      </c>
      <c r="AE48" s="85" t="s">
        <v>1895</v>
      </c>
      <c r="AF48" s="79" t="b">
        <v>0</v>
      </c>
      <c r="AG48" s="79" t="s">
        <v>1903</v>
      </c>
      <c r="AH48" s="79"/>
      <c r="AI48" s="85" t="s">
        <v>1895</v>
      </c>
      <c r="AJ48" s="79" t="b">
        <v>0</v>
      </c>
      <c r="AK48" s="79">
        <v>2</v>
      </c>
      <c r="AL48" s="85" t="s">
        <v>1895</v>
      </c>
      <c r="AM48" s="79" t="s">
        <v>1918</v>
      </c>
      <c r="AN48" s="79" t="b">
        <v>0</v>
      </c>
      <c r="AO48" s="85" t="s">
        <v>1623</v>
      </c>
      <c r="AP48" s="79" t="s">
        <v>176</v>
      </c>
      <c r="AQ48" s="79">
        <v>0</v>
      </c>
      <c r="AR48" s="79">
        <v>0</v>
      </c>
      <c r="AS48" s="79"/>
      <c r="AT48" s="79"/>
      <c r="AU48" s="79"/>
      <c r="AV48" s="79"/>
      <c r="AW48" s="79"/>
      <c r="AX48" s="79"/>
      <c r="AY48" s="79"/>
      <c r="AZ48" s="79"/>
      <c r="BA48">
        <v>1</v>
      </c>
      <c r="BB48" s="78" t="str">
        <f>REPLACE(INDEX(GroupVertices[Group],MATCH(Edges[[#This Row],[Vertex 1]],GroupVertices[Vertex],0)),1,1,"")</f>
        <v>21</v>
      </c>
      <c r="BC48" s="78" t="str">
        <f>REPLACE(INDEX(GroupVertices[Group],MATCH(Edges[[#This Row],[Vertex 2]],GroupVertices[Vertex],0)),1,1,"")</f>
        <v>21</v>
      </c>
      <c r="BD48" s="48">
        <v>1</v>
      </c>
      <c r="BE48" s="49">
        <v>2.6315789473684212</v>
      </c>
      <c r="BF48" s="48">
        <v>0</v>
      </c>
      <c r="BG48" s="49">
        <v>0</v>
      </c>
      <c r="BH48" s="48">
        <v>0</v>
      </c>
      <c r="BI48" s="49">
        <v>0</v>
      </c>
      <c r="BJ48" s="48">
        <v>37</v>
      </c>
      <c r="BK48" s="49">
        <v>97.36842105263158</v>
      </c>
      <c r="BL48" s="48">
        <v>38</v>
      </c>
    </row>
    <row r="49" spans="1:64" ht="15">
      <c r="A49" s="64" t="s">
        <v>254</v>
      </c>
      <c r="B49" s="64" t="s">
        <v>253</v>
      </c>
      <c r="C49" s="65" t="s">
        <v>4959</v>
      </c>
      <c r="D49" s="66">
        <v>3</v>
      </c>
      <c r="E49" s="67" t="s">
        <v>132</v>
      </c>
      <c r="F49" s="68">
        <v>32</v>
      </c>
      <c r="G49" s="65"/>
      <c r="H49" s="69"/>
      <c r="I49" s="70"/>
      <c r="J49" s="70"/>
      <c r="K49" s="34" t="s">
        <v>66</v>
      </c>
      <c r="L49" s="77">
        <v>49</v>
      </c>
      <c r="M49" s="77"/>
      <c r="N49" s="72"/>
      <c r="O49" s="79" t="s">
        <v>431</v>
      </c>
      <c r="P49" s="81">
        <v>43571.385567129626</v>
      </c>
      <c r="Q49" s="79" t="s">
        <v>470</v>
      </c>
      <c r="R49" s="79"/>
      <c r="S49" s="79"/>
      <c r="T49" s="79"/>
      <c r="U49" s="79"/>
      <c r="V49" s="83" t="s">
        <v>1156</v>
      </c>
      <c r="W49" s="81">
        <v>43571.385567129626</v>
      </c>
      <c r="X49" s="83" t="s">
        <v>1313</v>
      </c>
      <c r="Y49" s="79"/>
      <c r="Z49" s="79"/>
      <c r="AA49" s="85" t="s">
        <v>1624</v>
      </c>
      <c r="AB49" s="79"/>
      <c r="AC49" s="79" t="b">
        <v>0</v>
      </c>
      <c r="AD49" s="79">
        <v>0</v>
      </c>
      <c r="AE49" s="85" t="s">
        <v>1895</v>
      </c>
      <c r="AF49" s="79" t="b">
        <v>0</v>
      </c>
      <c r="AG49" s="79" t="s">
        <v>1903</v>
      </c>
      <c r="AH49" s="79"/>
      <c r="AI49" s="85" t="s">
        <v>1895</v>
      </c>
      <c r="AJ49" s="79" t="b">
        <v>0</v>
      </c>
      <c r="AK49" s="79">
        <v>2</v>
      </c>
      <c r="AL49" s="85" t="s">
        <v>1623</v>
      </c>
      <c r="AM49" s="79" t="s">
        <v>1919</v>
      </c>
      <c r="AN49" s="79" t="b">
        <v>0</v>
      </c>
      <c r="AO49" s="85" t="s">
        <v>1623</v>
      </c>
      <c r="AP49" s="79" t="s">
        <v>176</v>
      </c>
      <c r="AQ49" s="79">
        <v>0</v>
      </c>
      <c r="AR49" s="79">
        <v>0</v>
      </c>
      <c r="AS49" s="79"/>
      <c r="AT49" s="79"/>
      <c r="AU49" s="79"/>
      <c r="AV49" s="79"/>
      <c r="AW49" s="79"/>
      <c r="AX49" s="79"/>
      <c r="AY49" s="79"/>
      <c r="AZ49" s="79"/>
      <c r="BA49">
        <v>1</v>
      </c>
      <c r="BB49" s="78" t="str">
        <f>REPLACE(INDEX(GroupVertices[Group],MATCH(Edges[[#This Row],[Vertex 1]],GroupVertices[Vertex],0)),1,1,"")</f>
        <v>21</v>
      </c>
      <c r="BC49" s="78" t="str">
        <f>REPLACE(INDEX(GroupVertices[Group],MATCH(Edges[[#This Row],[Vertex 2]],GroupVertices[Vertex],0)),1,1,"")</f>
        <v>21</v>
      </c>
      <c r="BD49" s="48">
        <v>1</v>
      </c>
      <c r="BE49" s="49">
        <v>5</v>
      </c>
      <c r="BF49" s="48">
        <v>0</v>
      </c>
      <c r="BG49" s="49">
        <v>0</v>
      </c>
      <c r="BH49" s="48">
        <v>0</v>
      </c>
      <c r="BI49" s="49">
        <v>0</v>
      </c>
      <c r="BJ49" s="48">
        <v>19</v>
      </c>
      <c r="BK49" s="49">
        <v>95</v>
      </c>
      <c r="BL49" s="48">
        <v>20</v>
      </c>
    </row>
    <row r="50" spans="1:64" ht="15">
      <c r="A50" s="64" t="s">
        <v>255</v>
      </c>
      <c r="B50" s="64" t="s">
        <v>253</v>
      </c>
      <c r="C50" s="65" t="s">
        <v>4959</v>
      </c>
      <c r="D50" s="66">
        <v>3</v>
      </c>
      <c r="E50" s="67" t="s">
        <v>132</v>
      </c>
      <c r="F50" s="68">
        <v>32</v>
      </c>
      <c r="G50" s="65"/>
      <c r="H50" s="69"/>
      <c r="I50" s="70"/>
      <c r="J50" s="70"/>
      <c r="K50" s="34" t="s">
        <v>65</v>
      </c>
      <c r="L50" s="77">
        <v>50</v>
      </c>
      <c r="M50" s="77"/>
      <c r="N50" s="72"/>
      <c r="O50" s="79" t="s">
        <v>431</v>
      </c>
      <c r="P50" s="81">
        <v>43571.397673611114</v>
      </c>
      <c r="Q50" s="79" t="s">
        <v>470</v>
      </c>
      <c r="R50" s="79"/>
      <c r="S50" s="79"/>
      <c r="T50" s="79"/>
      <c r="U50" s="79"/>
      <c r="V50" s="83" t="s">
        <v>1157</v>
      </c>
      <c r="W50" s="81">
        <v>43571.397673611114</v>
      </c>
      <c r="X50" s="83" t="s">
        <v>1314</v>
      </c>
      <c r="Y50" s="79"/>
      <c r="Z50" s="79"/>
      <c r="AA50" s="85" t="s">
        <v>1625</v>
      </c>
      <c r="AB50" s="79"/>
      <c r="AC50" s="79" t="b">
        <v>0</v>
      </c>
      <c r="AD50" s="79">
        <v>0</v>
      </c>
      <c r="AE50" s="85" t="s">
        <v>1895</v>
      </c>
      <c r="AF50" s="79" t="b">
        <v>0</v>
      </c>
      <c r="AG50" s="79" t="s">
        <v>1903</v>
      </c>
      <c r="AH50" s="79"/>
      <c r="AI50" s="85" t="s">
        <v>1895</v>
      </c>
      <c r="AJ50" s="79" t="b">
        <v>0</v>
      </c>
      <c r="AK50" s="79">
        <v>2</v>
      </c>
      <c r="AL50" s="85" t="s">
        <v>1623</v>
      </c>
      <c r="AM50" s="79" t="s">
        <v>1916</v>
      </c>
      <c r="AN50" s="79" t="b">
        <v>0</v>
      </c>
      <c r="AO50" s="85" t="s">
        <v>1623</v>
      </c>
      <c r="AP50" s="79" t="s">
        <v>176</v>
      </c>
      <c r="AQ50" s="79">
        <v>0</v>
      </c>
      <c r="AR50" s="79">
        <v>0</v>
      </c>
      <c r="AS50" s="79"/>
      <c r="AT50" s="79"/>
      <c r="AU50" s="79"/>
      <c r="AV50" s="79"/>
      <c r="AW50" s="79"/>
      <c r="AX50" s="79"/>
      <c r="AY50" s="79"/>
      <c r="AZ50" s="79"/>
      <c r="BA50">
        <v>1</v>
      </c>
      <c r="BB50" s="78" t="str">
        <f>REPLACE(INDEX(GroupVertices[Group],MATCH(Edges[[#This Row],[Vertex 1]],GroupVertices[Vertex],0)),1,1,"")</f>
        <v>21</v>
      </c>
      <c r="BC50" s="78" t="str">
        <f>REPLACE(INDEX(GroupVertices[Group],MATCH(Edges[[#This Row],[Vertex 2]],GroupVertices[Vertex],0)),1,1,"")</f>
        <v>21</v>
      </c>
      <c r="BD50" s="48">
        <v>1</v>
      </c>
      <c r="BE50" s="49">
        <v>5</v>
      </c>
      <c r="BF50" s="48">
        <v>0</v>
      </c>
      <c r="BG50" s="49">
        <v>0</v>
      </c>
      <c r="BH50" s="48">
        <v>0</v>
      </c>
      <c r="BI50" s="49">
        <v>0</v>
      </c>
      <c r="BJ50" s="48">
        <v>19</v>
      </c>
      <c r="BK50" s="49">
        <v>95</v>
      </c>
      <c r="BL50" s="48">
        <v>20</v>
      </c>
    </row>
    <row r="51" spans="1:64" ht="15">
      <c r="A51" s="64" t="s">
        <v>256</v>
      </c>
      <c r="B51" s="64" t="s">
        <v>392</v>
      </c>
      <c r="C51" s="65" t="s">
        <v>4959</v>
      </c>
      <c r="D51" s="66">
        <v>3</v>
      </c>
      <c r="E51" s="67" t="s">
        <v>132</v>
      </c>
      <c r="F51" s="68">
        <v>32</v>
      </c>
      <c r="G51" s="65"/>
      <c r="H51" s="69"/>
      <c r="I51" s="70"/>
      <c r="J51" s="70"/>
      <c r="K51" s="34" t="s">
        <v>65</v>
      </c>
      <c r="L51" s="77">
        <v>51</v>
      </c>
      <c r="M51" s="77"/>
      <c r="N51" s="72"/>
      <c r="O51" s="79" t="s">
        <v>431</v>
      </c>
      <c r="P51" s="81">
        <v>43571.41875</v>
      </c>
      <c r="Q51" s="79" t="s">
        <v>471</v>
      </c>
      <c r="R51" s="79"/>
      <c r="S51" s="79"/>
      <c r="T51" s="79"/>
      <c r="U51" s="79"/>
      <c r="V51" s="83" t="s">
        <v>1158</v>
      </c>
      <c r="W51" s="81">
        <v>43571.41875</v>
      </c>
      <c r="X51" s="83" t="s">
        <v>1315</v>
      </c>
      <c r="Y51" s="79"/>
      <c r="Z51" s="79"/>
      <c r="AA51" s="85" t="s">
        <v>1626</v>
      </c>
      <c r="AB51" s="79"/>
      <c r="AC51" s="79" t="b">
        <v>0</v>
      </c>
      <c r="AD51" s="79">
        <v>0</v>
      </c>
      <c r="AE51" s="85" t="s">
        <v>1895</v>
      </c>
      <c r="AF51" s="79" t="b">
        <v>0</v>
      </c>
      <c r="AG51" s="79" t="s">
        <v>1903</v>
      </c>
      <c r="AH51" s="79"/>
      <c r="AI51" s="85" t="s">
        <v>1895</v>
      </c>
      <c r="AJ51" s="79" t="b">
        <v>0</v>
      </c>
      <c r="AK51" s="79">
        <v>1</v>
      </c>
      <c r="AL51" s="85" t="s">
        <v>1866</v>
      </c>
      <c r="AM51" s="79" t="s">
        <v>1916</v>
      </c>
      <c r="AN51" s="79" t="b">
        <v>0</v>
      </c>
      <c r="AO51" s="85" t="s">
        <v>1866</v>
      </c>
      <c r="AP51" s="79" t="s">
        <v>176</v>
      </c>
      <c r="AQ51" s="79">
        <v>0</v>
      </c>
      <c r="AR51" s="79">
        <v>0</v>
      </c>
      <c r="AS51" s="79"/>
      <c r="AT51" s="79"/>
      <c r="AU51" s="79"/>
      <c r="AV51" s="79"/>
      <c r="AW51" s="79"/>
      <c r="AX51" s="79"/>
      <c r="AY51" s="79"/>
      <c r="AZ51" s="79"/>
      <c r="BA51">
        <v>1</v>
      </c>
      <c r="BB51" s="78" t="str">
        <f>REPLACE(INDEX(GroupVertices[Group],MATCH(Edges[[#This Row],[Vertex 1]],GroupVertices[Vertex],0)),1,1,"")</f>
        <v>37</v>
      </c>
      <c r="BC51" s="78" t="str">
        <f>REPLACE(INDEX(GroupVertices[Group],MATCH(Edges[[#This Row],[Vertex 2]],GroupVertices[Vertex],0)),1,1,"")</f>
        <v>37</v>
      </c>
      <c r="BD51" s="48">
        <v>1</v>
      </c>
      <c r="BE51" s="49">
        <v>4.761904761904762</v>
      </c>
      <c r="BF51" s="48">
        <v>0</v>
      </c>
      <c r="BG51" s="49">
        <v>0</v>
      </c>
      <c r="BH51" s="48">
        <v>0</v>
      </c>
      <c r="BI51" s="49">
        <v>0</v>
      </c>
      <c r="BJ51" s="48">
        <v>20</v>
      </c>
      <c r="BK51" s="49">
        <v>95.23809523809524</v>
      </c>
      <c r="BL51" s="48">
        <v>21</v>
      </c>
    </row>
    <row r="52" spans="1:64" ht="15">
      <c r="A52" s="64" t="s">
        <v>257</v>
      </c>
      <c r="B52" s="64" t="s">
        <v>407</v>
      </c>
      <c r="C52" s="65" t="s">
        <v>4959</v>
      </c>
      <c r="D52" s="66">
        <v>3</v>
      </c>
      <c r="E52" s="67" t="s">
        <v>132</v>
      </c>
      <c r="F52" s="68">
        <v>32</v>
      </c>
      <c r="G52" s="65"/>
      <c r="H52" s="69"/>
      <c r="I52" s="70"/>
      <c r="J52" s="70"/>
      <c r="K52" s="34" t="s">
        <v>65</v>
      </c>
      <c r="L52" s="77">
        <v>52</v>
      </c>
      <c r="M52" s="77"/>
      <c r="N52" s="72"/>
      <c r="O52" s="79" t="s">
        <v>431</v>
      </c>
      <c r="P52" s="81">
        <v>43571.474178240744</v>
      </c>
      <c r="Q52" s="79" t="s">
        <v>472</v>
      </c>
      <c r="R52" s="79"/>
      <c r="S52" s="79"/>
      <c r="T52" s="79"/>
      <c r="U52" s="79"/>
      <c r="V52" s="83" t="s">
        <v>1159</v>
      </c>
      <c r="W52" s="81">
        <v>43571.474178240744</v>
      </c>
      <c r="X52" s="83" t="s">
        <v>1316</v>
      </c>
      <c r="Y52" s="79"/>
      <c r="Z52" s="79"/>
      <c r="AA52" s="85" t="s">
        <v>1627</v>
      </c>
      <c r="AB52" s="85" t="s">
        <v>1891</v>
      </c>
      <c r="AC52" s="79" t="b">
        <v>0</v>
      </c>
      <c r="AD52" s="79">
        <v>0</v>
      </c>
      <c r="AE52" s="85" t="s">
        <v>1897</v>
      </c>
      <c r="AF52" s="79" t="b">
        <v>0</v>
      </c>
      <c r="AG52" s="79" t="s">
        <v>1903</v>
      </c>
      <c r="AH52" s="79"/>
      <c r="AI52" s="85" t="s">
        <v>1895</v>
      </c>
      <c r="AJ52" s="79" t="b">
        <v>0</v>
      </c>
      <c r="AK52" s="79">
        <v>0</v>
      </c>
      <c r="AL52" s="85" t="s">
        <v>1895</v>
      </c>
      <c r="AM52" s="79" t="s">
        <v>1914</v>
      </c>
      <c r="AN52" s="79" t="b">
        <v>0</v>
      </c>
      <c r="AO52" s="85" t="s">
        <v>1891</v>
      </c>
      <c r="AP52" s="79" t="s">
        <v>176</v>
      </c>
      <c r="AQ52" s="79">
        <v>0</v>
      </c>
      <c r="AR52" s="79">
        <v>0</v>
      </c>
      <c r="AS52" s="79"/>
      <c r="AT52" s="79"/>
      <c r="AU52" s="79"/>
      <c r="AV52" s="79"/>
      <c r="AW52" s="79"/>
      <c r="AX52" s="79"/>
      <c r="AY52" s="79"/>
      <c r="AZ52" s="79"/>
      <c r="BA52">
        <v>1</v>
      </c>
      <c r="BB52" s="78" t="str">
        <f>REPLACE(INDEX(GroupVertices[Group],MATCH(Edges[[#This Row],[Vertex 1]],GroupVertices[Vertex],0)),1,1,"")</f>
        <v>8</v>
      </c>
      <c r="BC52" s="78" t="str">
        <f>REPLACE(INDEX(GroupVertices[Group],MATCH(Edges[[#This Row],[Vertex 2]],GroupVertices[Vertex],0)),1,1,"")</f>
        <v>8</v>
      </c>
      <c r="BD52" s="48"/>
      <c r="BE52" s="49"/>
      <c r="BF52" s="48"/>
      <c r="BG52" s="49"/>
      <c r="BH52" s="48"/>
      <c r="BI52" s="49"/>
      <c r="BJ52" s="48"/>
      <c r="BK52" s="49"/>
      <c r="BL52" s="48"/>
    </row>
    <row r="53" spans="1:64" ht="15">
      <c r="A53" s="64" t="s">
        <v>257</v>
      </c>
      <c r="B53" s="64" t="s">
        <v>408</v>
      </c>
      <c r="C53" s="65" t="s">
        <v>4959</v>
      </c>
      <c r="D53" s="66">
        <v>3</v>
      </c>
      <c r="E53" s="67" t="s">
        <v>132</v>
      </c>
      <c r="F53" s="68">
        <v>32</v>
      </c>
      <c r="G53" s="65"/>
      <c r="H53" s="69"/>
      <c r="I53" s="70"/>
      <c r="J53" s="70"/>
      <c r="K53" s="34" t="s">
        <v>65</v>
      </c>
      <c r="L53" s="77">
        <v>53</v>
      </c>
      <c r="M53" s="77"/>
      <c r="N53" s="72"/>
      <c r="O53" s="79" t="s">
        <v>431</v>
      </c>
      <c r="P53" s="81">
        <v>43571.474178240744</v>
      </c>
      <c r="Q53" s="79" t="s">
        <v>472</v>
      </c>
      <c r="R53" s="79"/>
      <c r="S53" s="79"/>
      <c r="T53" s="79"/>
      <c r="U53" s="79"/>
      <c r="V53" s="83" t="s">
        <v>1159</v>
      </c>
      <c r="W53" s="81">
        <v>43571.474178240744</v>
      </c>
      <c r="X53" s="83" t="s">
        <v>1316</v>
      </c>
      <c r="Y53" s="79"/>
      <c r="Z53" s="79"/>
      <c r="AA53" s="85" t="s">
        <v>1627</v>
      </c>
      <c r="AB53" s="85" t="s">
        <v>1891</v>
      </c>
      <c r="AC53" s="79" t="b">
        <v>0</v>
      </c>
      <c r="AD53" s="79">
        <v>0</v>
      </c>
      <c r="AE53" s="85" t="s">
        <v>1897</v>
      </c>
      <c r="AF53" s="79" t="b">
        <v>0</v>
      </c>
      <c r="AG53" s="79" t="s">
        <v>1903</v>
      </c>
      <c r="AH53" s="79"/>
      <c r="AI53" s="85" t="s">
        <v>1895</v>
      </c>
      <c r="AJ53" s="79" t="b">
        <v>0</v>
      </c>
      <c r="AK53" s="79">
        <v>0</v>
      </c>
      <c r="AL53" s="85" t="s">
        <v>1895</v>
      </c>
      <c r="AM53" s="79" t="s">
        <v>1914</v>
      </c>
      <c r="AN53" s="79" t="b">
        <v>0</v>
      </c>
      <c r="AO53" s="85" t="s">
        <v>1891</v>
      </c>
      <c r="AP53" s="79" t="s">
        <v>176</v>
      </c>
      <c r="AQ53" s="79">
        <v>0</v>
      </c>
      <c r="AR53" s="79">
        <v>0</v>
      </c>
      <c r="AS53" s="79"/>
      <c r="AT53" s="79"/>
      <c r="AU53" s="79"/>
      <c r="AV53" s="79"/>
      <c r="AW53" s="79"/>
      <c r="AX53" s="79"/>
      <c r="AY53" s="79"/>
      <c r="AZ53" s="79"/>
      <c r="BA53">
        <v>1</v>
      </c>
      <c r="BB53" s="78" t="str">
        <f>REPLACE(INDEX(GroupVertices[Group],MATCH(Edges[[#This Row],[Vertex 1]],GroupVertices[Vertex],0)),1,1,"")</f>
        <v>8</v>
      </c>
      <c r="BC53" s="78" t="str">
        <f>REPLACE(INDEX(GroupVertices[Group],MATCH(Edges[[#This Row],[Vertex 2]],GroupVertices[Vertex],0)),1,1,"")</f>
        <v>8</v>
      </c>
      <c r="BD53" s="48"/>
      <c r="BE53" s="49"/>
      <c r="BF53" s="48"/>
      <c r="BG53" s="49"/>
      <c r="BH53" s="48"/>
      <c r="BI53" s="49"/>
      <c r="BJ53" s="48"/>
      <c r="BK53" s="49"/>
      <c r="BL53" s="48"/>
    </row>
    <row r="54" spans="1:64" ht="15">
      <c r="A54" s="64" t="s">
        <v>257</v>
      </c>
      <c r="B54" s="64" t="s">
        <v>409</v>
      </c>
      <c r="C54" s="65" t="s">
        <v>4959</v>
      </c>
      <c r="D54" s="66">
        <v>3</v>
      </c>
      <c r="E54" s="67" t="s">
        <v>132</v>
      </c>
      <c r="F54" s="68">
        <v>32</v>
      </c>
      <c r="G54" s="65"/>
      <c r="H54" s="69"/>
      <c r="I54" s="70"/>
      <c r="J54" s="70"/>
      <c r="K54" s="34" t="s">
        <v>65</v>
      </c>
      <c r="L54" s="77">
        <v>54</v>
      </c>
      <c r="M54" s="77"/>
      <c r="N54" s="72"/>
      <c r="O54" s="79" t="s">
        <v>431</v>
      </c>
      <c r="P54" s="81">
        <v>43571.474178240744</v>
      </c>
      <c r="Q54" s="79" t="s">
        <v>472</v>
      </c>
      <c r="R54" s="79"/>
      <c r="S54" s="79"/>
      <c r="T54" s="79"/>
      <c r="U54" s="79"/>
      <c r="V54" s="83" t="s">
        <v>1159</v>
      </c>
      <c r="W54" s="81">
        <v>43571.474178240744</v>
      </c>
      <c r="X54" s="83" t="s">
        <v>1316</v>
      </c>
      <c r="Y54" s="79"/>
      <c r="Z54" s="79"/>
      <c r="AA54" s="85" t="s">
        <v>1627</v>
      </c>
      <c r="AB54" s="85" t="s">
        <v>1891</v>
      </c>
      <c r="AC54" s="79" t="b">
        <v>0</v>
      </c>
      <c r="AD54" s="79">
        <v>0</v>
      </c>
      <c r="AE54" s="85" t="s">
        <v>1897</v>
      </c>
      <c r="AF54" s="79" t="b">
        <v>0</v>
      </c>
      <c r="AG54" s="79" t="s">
        <v>1903</v>
      </c>
      <c r="AH54" s="79"/>
      <c r="AI54" s="85" t="s">
        <v>1895</v>
      </c>
      <c r="AJ54" s="79" t="b">
        <v>0</v>
      </c>
      <c r="AK54" s="79">
        <v>0</v>
      </c>
      <c r="AL54" s="85" t="s">
        <v>1895</v>
      </c>
      <c r="AM54" s="79" t="s">
        <v>1914</v>
      </c>
      <c r="AN54" s="79" t="b">
        <v>0</v>
      </c>
      <c r="AO54" s="85" t="s">
        <v>1891</v>
      </c>
      <c r="AP54" s="79" t="s">
        <v>176</v>
      </c>
      <c r="AQ54" s="79">
        <v>0</v>
      </c>
      <c r="AR54" s="79">
        <v>0</v>
      </c>
      <c r="AS54" s="79"/>
      <c r="AT54" s="79"/>
      <c r="AU54" s="79"/>
      <c r="AV54" s="79"/>
      <c r="AW54" s="79"/>
      <c r="AX54" s="79"/>
      <c r="AY54" s="79"/>
      <c r="AZ54" s="79"/>
      <c r="BA54">
        <v>1</v>
      </c>
      <c r="BB54" s="78" t="str">
        <f>REPLACE(INDEX(GroupVertices[Group],MATCH(Edges[[#This Row],[Vertex 1]],GroupVertices[Vertex],0)),1,1,"")</f>
        <v>8</v>
      </c>
      <c r="BC54" s="78" t="str">
        <f>REPLACE(INDEX(GroupVertices[Group],MATCH(Edges[[#This Row],[Vertex 2]],GroupVertices[Vertex],0)),1,1,"")</f>
        <v>8</v>
      </c>
      <c r="BD54" s="48"/>
      <c r="BE54" s="49"/>
      <c r="BF54" s="48"/>
      <c r="BG54" s="49"/>
      <c r="BH54" s="48"/>
      <c r="BI54" s="49"/>
      <c r="BJ54" s="48"/>
      <c r="BK54" s="49"/>
      <c r="BL54" s="48"/>
    </row>
    <row r="55" spans="1:64" ht="15">
      <c r="A55" s="64" t="s">
        <v>257</v>
      </c>
      <c r="B55" s="64" t="s">
        <v>410</v>
      </c>
      <c r="C55" s="65" t="s">
        <v>4959</v>
      </c>
      <c r="D55" s="66">
        <v>3</v>
      </c>
      <c r="E55" s="67" t="s">
        <v>132</v>
      </c>
      <c r="F55" s="68">
        <v>32</v>
      </c>
      <c r="G55" s="65"/>
      <c r="H55" s="69"/>
      <c r="I55" s="70"/>
      <c r="J55" s="70"/>
      <c r="K55" s="34" t="s">
        <v>65</v>
      </c>
      <c r="L55" s="77">
        <v>55</v>
      </c>
      <c r="M55" s="77"/>
      <c r="N55" s="72"/>
      <c r="O55" s="79" t="s">
        <v>432</v>
      </c>
      <c r="P55" s="81">
        <v>43571.474178240744</v>
      </c>
      <c r="Q55" s="79" t="s">
        <v>472</v>
      </c>
      <c r="R55" s="79"/>
      <c r="S55" s="79"/>
      <c r="T55" s="79"/>
      <c r="U55" s="79"/>
      <c r="V55" s="83" t="s">
        <v>1159</v>
      </c>
      <c r="W55" s="81">
        <v>43571.474178240744</v>
      </c>
      <c r="X55" s="83" t="s">
        <v>1316</v>
      </c>
      <c r="Y55" s="79"/>
      <c r="Z55" s="79"/>
      <c r="AA55" s="85" t="s">
        <v>1627</v>
      </c>
      <c r="AB55" s="85" t="s">
        <v>1891</v>
      </c>
      <c r="AC55" s="79" t="b">
        <v>0</v>
      </c>
      <c r="AD55" s="79">
        <v>0</v>
      </c>
      <c r="AE55" s="85" t="s">
        <v>1897</v>
      </c>
      <c r="AF55" s="79" t="b">
        <v>0</v>
      </c>
      <c r="AG55" s="79" t="s">
        <v>1903</v>
      </c>
      <c r="AH55" s="79"/>
      <c r="AI55" s="85" t="s">
        <v>1895</v>
      </c>
      <c r="AJ55" s="79" t="b">
        <v>0</v>
      </c>
      <c r="AK55" s="79">
        <v>0</v>
      </c>
      <c r="AL55" s="85" t="s">
        <v>1895</v>
      </c>
      <c r="AM55" s="79" t="s">
        <v>1914</v>
      </c>
      <c r="AN55" s="79" t="b">
        <v>0</v>
      </c>
      <c r="AO55" s="85" t="s">
        <v>1891</v>
      </c>
      <c r="AP55" s="79" t="s">
        <v>176</v>
      </c>
      <c r="AQ55" s="79">
        <v>0</v>
      </c>
      <c r="AR55" s="79">
        <v>0</v>
      </c>
      <c r="AS55" s="79"/>
      <c r="AT55" s="79"/>
      <c r="AU55" s="79"/>
      <c r="AV55" s="79"/>
      <c r="AW55" s="79"/>
      <c r="AX55" s="79"/>
      <c r="AY55" s="79"/>
      <c r="AZ55" s="79"/>
      <c r="BA55">
        <v>1</v>
      </c>
      <c r="BB55" s="78" t="str">
        <f>REPLACE(INDEX(GroupVertices[Group],MATCH(Edges[[#This Row],[Vertex 1]],GroupVertices[Vertex],0)),1,1,"")</f>
        <v>8</v>
      </c>
      <c r="BC55" s="78" t="str">
        <f>REPLACE(INDEX(GroupVertices[Group],MATCH(Edges[[#This Row],[Vertex 2]],GroupVertices[Vertex],0)),1,1,"")</f>
        <v>8</v>
      </c>
      <c r="BD55" s="48">
        <v>0</v>
      </c>
      <c r="BE55" s="49">
        <v>0</v>
      </c>
      <c r="BF55" s="48">
        <v>0</v>
      </c>
      <c r="BG55" s="49">
        <v>0</v>
      </c>
      <c r="BH55" s="48">
        <v>0</v>
      </c>
      <c r="BI55" s="49">
        <v>0</v>
      </c>
      <c r="BJ55" s="48">
        <v>28</v>
      </c>
      <c r="BK55" s="49">
        <v>100</v>
      </c>
      <c r="BL55" s="48">
        <v>28</v>
      </c>
    </row>
    <row r="56" spans="1:64" ht="15">
      <c r="A56" s="64" t="s">
        <v>258</v>
      </c>
      <c r="B56" s="64" t="s">
        <v>258</v>
      </c>
      <c r="C56" s="65" t="s">
        <v>4959</v>
      </c>
      <c r="D56" s="66">
        <v>4</v>
      </c>
      <c r="E56" s="67" t="s">
        <v>136</v>
      </c>
      <c r="F56" s="68">
        <v>31.535714285714285</v>
      </c>
      <c r="G56" s="65"/>
      <c r="H56" s="69"/>
      <c r="I56" s="70"/>
      <c r="J56" s="70"/>
      <c r="K56" s="34" t="s">
        <v>65</v>
      </c>
      <c r="L56" s="77">
        <v>56</v>
      </c>
      <c r="M56" s="77"/>
      <c r="N56" s="72"/>
      <c r="O56" s="79" t="s">
        <v>176</v>
      </c>
      <c r="P56" s="81">
        <v>43571.40969907407</v>
      </c>
      <c r="Q56" s="79" t="s">
        <v>473</v>
      </c>
      <c r="R56" s="83" t="s">
        <v>721</v>
      </c>
      <c r="S56" s="79" t="s">
        <v>882</v>
      </c>
      <c r="T56" s="79"/>
      <c r="U56" s="79"/>
      <c r="V56" s="83" t="s">
        <v>1160</v>
      </c>
      <c r="W56" s="81">
        <v>43571.40969907407</v>
      </c>
      <c r="X56" s="83" t="s">
        <v>1317</v>
      </c>
      <c r="Y56" s="79"/>
      <c r="Z56" s="79"/>
      <c r="AA56" s="85" t="s">
        <v>1628</v>
      </c>
      <c r="AB56" s="79"/>
      <c r="AC56" s="79" t="b">
        <v>0</v>
      </c>
      <c r="AD56" s="79">
        <v>0</v>
      </c>
      <c r="AE56" s="85" t="s">
        <v>1895</v>
      </c>
      <c r="AF56" s="79" t="b">
        <v>0</v>
      </c>
      <c r="AG56" s="79" t="s">
        <v>1903</v>
      </c>
      <c r="AH56" s="79"/>
      <c r="AI56" s="85" t="s">
        <v>1895</v>
      </c>
      <c r="AJ56" s="79" t="b">
        <v>0</v>
      </c>
      <c r="AK56" s="79">
        <v>0</v>
      </c>
      <c r="AL56" s="85" t="s">
        <v>1895</v>
      </c>
      <c r="AM56" s="79" t="s">
        <v>1909</v>
      </c>
      <c r="AN56" s="79" t="b">
        <v>0</v>
      </c>
      <c r="AO56" s="85" t="s">
        <v>1628</v>
      </c>
      <c r="AP56" s="79" t="s">
        <v>176</v>
      </c>
      <c r="AQ56" s="79">
        <v>0</v>
      </c>
      <c r="AR56" s="79">
        <v>0</v>
      </c>
      <c r="AS56" s="79"/>
      <c r="AT56" s="79"/>
      <c r="AU56" s="79"/>
      <c r="AV56" s="79"/>
      <c r="AW56" s="79"/>
      <c r="AX56" s="79"/>
      <c r="AY56" s="79"/>
      <c r="AZ56" s="79"/>
      <c r="BA56">
        <v>2</v>
      </c>
      <c r="BB56" s="78" t="str">
        <f>REPLACE(INDEX(GroupVertices[Group],MATCH(Edges[[#This Row],[Vertex 1]],GroupVertices[Vertex],0)),1,1,"")</f>
        <v>1</v>
      </c>
      <c r="BC56" s="78" t="str">
        <f>REPLACE(INDEX(GroupVertices[Group],MATCH(Edges[[#This Row],[Vertex 2]],GroupVertices[Vertex],0)),1,1,"")</f>
        <v>1</v>
      </c>
      <c r="BD56" s="48">
        <v>0</v>
      </c>
      <c r="BE56" s="49">
        <v>0</v>
      </c>
      <c r="BF56" s="48">
        <v>0</v>
      </c>
      <c r="BG56" s="49">
        <v>0</v>
      </c>
      <c r="BH56" s="48">
        <v>0</v>
      </c>
      <c r="BI56" s="49">
        <v>0</v>
      </c>
      <c r="BJ56" s="48">
        <v>22</v>
      </c>
      <c r="BK56" s="49">
        <v>100</v>
      </c>
      <c r="BL56" s="48">
        <v>22</v>
      </c>
    </row>
    <row r="57" spans="1:64" ht="15">
      <c r="A57" s="64" t="s">
        <v>258</v>
      </c>
      <c r="B57" s="64" t="s">
        <v>258</v>
      </c>
      <c r="C57" s="65" t="s">
        <v>4959</v>
      </c>
      <c r="D57" s="66">
        <v>4</v>
      </c>
      <c r="E57" s="67" t="s">
        <v>136</v>
      </c>
      <c r="F57" s="68">
        <v>31.535714285714285</v>
      </c>
      <c r="G57" s="65"/>
      <c r="H57" s="69"/>
      <c r="I57" s="70"/>
      <c r="J57" s="70"/>
      <c r="K57" s="34" t="s">
        <v>65</v>
      </c>
      <c r="L57" s="77">
        <v>57</v>
      </c>
      <c r="M57" s="77"/>
      <c r="N57" s="72"/>
      <c r="O57" s="79" t="s">
        <v>176</v>
      </c>
      <c r="P57" s="81">
        <v>43571.5</v>
      </c>
      <c r="Q57" s="79" t="s">
        <v>474</v>
      </c>
      <c r="R57" s="83" t="s">
        <v>722</v>
      </c>
      <c r="S57" s="79" t="s">
        <v>882</v>
      </c>
      <c r="T57" s="79"/>
      <c r="U57" s="79"/>
      <c r="V57" s="83" t="s">
        <v>1160</v>
      </c>
      <c r="W57" s="81">
        <v>43571.5</v>
      </c>
      <c r="X57" s="83" t="s">
        <v>1318</v>
      </c>
      <c r="Y57" s="79"/>
      <c r="Z57" s="79"/>
      <c r="AA57" s="85" t="s">
        <v>1629</v>
      </c>
      <c r="AB57" s="79"/>
      <c r="AC57" s="79" t="b">
        <v>0</v>
      </c>
      <c r="AD57" s="79">
        <v>0</v>
      </c>
      <c r="AE57" s="85" t="s">
        <v>1895</v>
      </c>
      <c r="AF57" s="79" t="b">
        <v>0</v>
      </c>
      <c r="AG57" s="79" t="s">
        <v>1903</v>
      </c>
      <c r="AH57" s="79"/>
      <c r="AI57" s="85" t="s">
        <v>1895</v>
      </c>
      <c r="AJ57" s="79" t="b">
        <v>0</v>
      </c>
      <c r="AK57" s="79">
        <v>0</v>
      </c>
      <c r="AL57" s="85" t="s">
        <v>1895</v>
      </c>
      <c r="AM57" s="79" t="s">
        <v>1909</v>
      </c>
      <c r="AN57" s="79" t="b">
        <v>0</v>
      </c>
      <c r="AO57" s="85" t="s">
        <v>1629</v>
      </c>
      <c r="AP57" s="79" t="s">
        <v>176</v>
      </c>
      <c r="AQ57" s="79">
        <v>0</v>
      </c>
      <c r="AR57" s="79">
        <v>0</v>
      </c>
      <c r="AS57" s="79"/>
      <c r="AT57" s="79"/>
      <c r="AU57" s="79"/>
      <c r="AV57" s="79"/>
      <c r="AW57" s="79"/>
      <c r="AX57" s="79"/>
      <c r="AY57" s="79"/>
      <c r="AZ57" s="79"/>
      <c r="BA57">
        <v>2</v>
      </c>
      <c r="BB57" s="78" t="str">
        <f>REPLACE(INDEX(GroupVertices[Group],MATCH(Edges[[#This Row],[Vertex 1]],GroupVertices[Vertex],0)),1,1,"")</f>
        <v>1</v>
      </c>
      <c r="BC57" s="78" t="str">
        <f>REPLACE(INDEX(GroupVertices[Group],MATCH(Edges[[#This Row],[Vertex 2]],GroupVertices[Vertex],0)),1,1,"")</f>
        <v>1</v>
      </c>
      <c r="BD57" s="48">
        <v>0</v>
      </c>
      <c r="BE57" s="49">
        <v>0</v>
      </c>
      <c r="BF57" s="48">
        <v>0</v>
      </c>
      <c r="BG57" s="49">
        <v>0</v>
      </c>
      <c r="BH57" s="48">
        <v>0</v>
      </c>
      <c r="BI57" s="49">
        <v>0</v>
      </c>
      <c r="BJ57" s="48">
        <v>21</v>
      </c>
      <c r="BK57" s="49">
        <v>100</v>
      </c>
      <c r="BL57" s="48">
        <v>21</v>
      </c>
    </row>
    <row r="58" spans="1:64" ht="15">
      <c r="A58" s="64" t="s">
        <v>259</v>
      </c>
      <c r="B58" s="64" t="s">
        <v>267</v>
      </c>
      <c r="C58" s="65" t="s">
        <v>4959</v>
      </c>
      <c r="D58" s="66">
        <v>3</v>
      </c>
      <c r="E58" s="67" t="s">
        <v>132</v>
      </c>
      <c r="F58" s="68">
        <v>32</v>
      </c>
      <c r="G58" s="65"/>
      <c r="H58" s="69"/>
      <c r="I58" s="70"/>
      <c r="J58" s="70"/>
      <c r="K58" s="34" t="s">
        <v>65</v>
      </c>
      <c r="L58" s="77">
        <v>58</v>
      </c>
      <c r="M58" s="77"/>
      <c r="N58" s="72"/>
      <c r="O58" s="79" t="s">
        <v>431</v>
      </c>
      <c r="P58" s="81">
        <v>43571.51180555556</v>
      </c>
      <c r="Q58" s="79" t="s">
        <v>475</v>
      </c>
      <c r="R58" s="79"/>
      <c r="S58" s="79"/>
      <c r="T58" s="79"/>
      <c r="U58" s="79"/>
      <c r="V58" s="83" t="s">
        <v>1161</v>
      </c>
      <c r="W58" s="81">
        <v>43571.51180555556</v>
      </c>
      <c r="X58" s="83" t="s">
        <v>1319</v>
      </c>
      <c r="Y58" s="79"/>
      <c r="Z58" s="79"/>
      <c r="AA58" s="85" t="s">
        <v>1630</v>
      </c>
      <c r="AB58" s="79"/>
      <c r="AC58" s="79" t="b">
        <v>0</v>
      </c>
      <c r="AD58" s="79">
        <v>0</v>
      </c>
      <c r="AE58" s="85" t="s">
        <v>1895</v>
      </c>
      <c r="AF58" s="79" t="b">
        <v>0</v>
      </c>
      <c r="AG58" s="79" t="s">
        <v>1903</v>
      </c>
      <c r="AH58" s="79"/>
      <c r="AI58" s="85" t="s">
        <v>1895</v>
      </c>
      <c r="AJ58" s="79" t="b">
        <v>0</v>
      </c>
      <c r="AK58" s="79">
        <v>3</v>
      </c>
      <c r="AL58" s="85" t="s">
        <v>1639</v>
      </c>
      <c r="AM58" s="79" t="s">
        <v>1906</v>
      </c>
      <c r="AN58" s="79" t="b">
        <v>0</v>
      </c>
      <c r="AO58" s="85" t="s">
        <v>1639</v>
      </c>
      <c r="AP58" s="79" t="s">
        <v>176</v>
      </c>
      <c r="AQ58" s="79">
        <v>0</v>
      </c>
      <c r="AR58" s="79">
        <v>0</v>
      </c>
      <c r="AS58" s="79"/>
      <c r="AT58" s="79"/>
      <c r="AU58" s="79"/>
      <c r="AV58" s="79"/>
      <c r="AW58" s="79"/>
      <c r="AX58" s="79"/>
      <c r="AY58" s="79"/>
      <c r="AZ58" s="79"/>
      <c r="BA58">
        <v>1</v>
      </c>
      <c r="BB58" s="78" t="str">
        <f>REPLACE(INDEX(GroupVertices[Group],MATCH(Edges[[#This Row],[Vertex 1]],GroupVertices[Vertex],0)),1,1,"")</f>
        <v>13</v>
      </c>
      <c r="BC58" s="78" t="str">
        <f>REPLACE(INDEX(GroupVertices[Group],MATCH(Edges[[#This Row],[Vertex 2]],GroupVertices[Vertex],0)),1,1,"")</f>
        <v>13</v>
      </c>
      <c r="BD58" s="48">
        <v>0</v>
      </c>
      <c r="BE58" s="49">
        <v>0</v>
      </c>
      <c r="BF58" s="48">
        <v>0</v>
      </c>
      <c r="BG58" s="49">
        <v>0</v>
      </c>
      <c r="BH58" s="48">
        <v>0</v>
      </c>
      <c r="BI58" s="49">
        <v>0</v>
      </c>
      <c r="BJ58" s="48">
        <v>24</v>
      </c>
      <c r="BK58" s="49">
        <v>100</v>
      </c>
      <c r="BL58" s="48">
        <v>24</v>
      </c>
    </row>
    <row r="59" spans="1:64" ht="15">
      <c r="A59" s="64" t="s">
        <v>260</v>
      </c>
      <c r="B59" s="64" t="s">
        <v>260</v>
      </c>
      <c r="C59" s="65" t="s">
        <v>4959</v>
      </c>
      <c r="D59" s="66">
        <v>3</v>
      </c>
      <c r="E59" s="67" t="s">
        <v>132</v>
      </c>
      <c r="F59" s="68">
        <v>32</v>
      </c>
      <c r="G59" s="65"/>
      <c r="H59" s="69"/>
      <c r="I59" s="70"/>
      <c r="J59" s="70"/>
      <c r="K59" s="34" t="s">
        <v>65</v>
      </c>
      <c r="L59" s="77">
        <v>59</v>
      </c>
      <c r="M59" s="77"/>
      <c r="N59" s="72"/>
      <c r="O59" s="79" t="s">
        <v>176</v>
      </c>
      <c r="P59" s="81">
        <v>43571.517384259256</v>
      </c>
      <c r="Q59" s="79" t="s">
        <v>476</v>
      </c>
      <c r="R59" s="83" t="s">
        <v>723</v>
      </c>
      <c r="S59" s="79" t="s">
        <v>893</v>
      </c>
      <c r="T59" s="79"/>
      <c r="U59" s="79"/>
      <c r="V59" s="83" t="s">
        <v>1162</v>
      </c>
      <c r="W59" s="81">
        <v>43571.517384259256</v>
      </c>
      <c r="X59" s="83" t="s">
        <v>1320</v>
      </c>
      <c r="Y59" s="79"/>
      <c r="Z59" s="79"/>
      <c r="AA59" s="85" t="s">
        <v>1631</v>
      </c>
      <c r="AB59" s="79"/>
      <c r="AC59" s="79" t="b">
        <v>0</v>
      </c>
      <c r="AD59" s="79">
        <v>0</v>
      </c>
      <c r="AE59" s="85" t="s">
        <v>1895</v>
      </c>
      <c r="AF59" s="79" t="b">
        <v>0</v>
      </c>
      <c r="AG59" s="79" t="s">
        <v>1903</v>
      </c>
      <c r="AH59" s="79"/>
      <c r="AI59" s="85" t="s">
        <v>1895</v>
      </c>
      <c r="AJ59" s="79" t="b">
        <v>0</v>
      </c>
      <c r="AK59" s="79">
        <v>0</v>
      </c>
      <c r="AL59" s="85" t="s">
        <v>1895</v>
      </c>
      <c r="AM59" s="79" t="s">
        <v>1905</v>
      </c>
      <c r="AN59" s="79" t="b">
        <v>0</v>
      </c>
      <c r="AO59" s="85" t="s">
        <v>1631</v>
      </c>
      <c r="AP59" s="79" t="s">
        <v>176</v>
      </c>
      <c r="AQ59" s="79">
        <v>0</v>
      </c>
      <c r="AR59" s="79">
        <v>0</v>
      </c>
      <c r="AS59" s="79"/>
      <c r="AT59" s="79"/>
      <c r="AU59" s="79"/>
      <c r="AV59" s="79"/>
      <c r="AW59" s="79"/>
      <c r="AX59" s="79"/>
      <c r="AY59" s="79"/>
      <c r="AZ59" s="79"/>
      <c r="BA59">
        <v>1</v>
      </c>
      <c r="BB59" s="78" t="str">
        <f>REPLACE(INDEX(GroupVertices[Group],MATCH(Edges[[#This Row],[Vertex 1]],GroupVertices[Vertex],0)),1,1,"")</f>
        <v>1</v>
      </c>
      <c r="BC59" s="78" t="str">
        <f>REPLACE(INDEX(GroupVertices[Group],MATCH(Edges[[#This Row],[Vertex 2]],GroupVertices[Vertex],0)),1,1,"")</f>
        <v>1</v>
      </c>
      <c r="BD59" s="48">
        <v>2</v>
      </c>
      <c r="BE59" s="49">
        <v>4.651162790697675</v>
      </c>
      <c r="BF59" s="48">
        <v>0</v>
      </c>
      <c r="BG59" s="49">
        <v>0</v>
      </c>
      <c r="BH59" s="48">
        <v>0</v>
      </c>
      <c r="BI59" s="49">
        <v>0</v>
      </c>
      <c r="BJ59" s="48">
        <v>41</v>
      </c>
      <c r="BK59" s="49">
        <v>95.34883720930233</v>
      </c>
      <c r="BL59" s="48">
        <v>43</v>
      </c>
    </row>
    <row r="60" spans="1:64" ht="15">
      <c r="A60" s="64" t="s">
        <v>261</v>
      </c>
      <c r="B60" s="64" t="s">
        <v>261</v>
      </c>
      <c r="C60" s="65" t="s">
        <v>4959</v>
      </c>
      <c r="D60" s="66">
        <v>3</v>
      </c>
      <c r="E60" s="67" t="s">
        <v>132</v>
      </c>
      <c r="F60" s="68">
        <v>32</v>
      </c>
      <c r="G60" s="65"/>
      <c r="H60" s="69"/>
      <c r="I60" s="70"/>
      <c r="J60" s="70"/>
      <c r="K60" s="34" t="s">
        <v>65</v>
      </c>
      <c r="L60" s="77">
        <v>60</v>
      </c>
      <c r="M60" s="77"/>
      <c r="N60" s="72"/>
      <c r="O60" s="79" t="s">
        <v>176</v>
      </c>
      <c r="P60" s="81">
        <v>43571.53056712963</v>
      </c>
      <c r="Q60" s="79" t="s">
        <v>477</v>
      </c>
      <c r="R60" s="83" t="s">
        <v>724</v>
      </c>
      <c r="S60" s="79" t="s">
        <v>882</v>
      </c>
      <c r="T60" s="79" t="s">
        <v>951</v>
      </c>
      <c r="U60" s="83" t="s">
        <v>1068</v>
      </c>
      <c r="V60" s="83" t="s">
        <v>1068</v>
      </c>
      <c r="W60" s="81">
        <v>43571.53056712963</v>
      </c>
      <c r="X60" s="83" t="s">
        <v>1321</v>
      </c>
      <c r="Y60" s="79"/>
      <c r="Z60" s="79"/>
      <c r="AA60" s="85" t="s">
        <v>1632</v>
      </c>
      <c r="AB60" s="79"/>
      <c r="AC60" s="79" t="b">
        <v>0</v>
      </c>
      <c r="AD60" s="79">
        <v>0</v>
      </c>
      <c r="AE60" s="85" t="s">
        <v>1895</v>
      </c>
      <c r="AF60" s="79" t="b">
        <v>0</v>
      </c>
      <c r="AG60" s="79" t="s">
        <v>1903</v>
      </c>
      <c r="AH60" s="79"/>
      <c r="AI60" s="85" t="s">
        <v>1895</v>
      </c>
      <c r="AJ60" s="79" t="b">
        <v>0</v>
      </c>
      <c r="AK60" s="79">
        <v>0</v>
      </c>
      <c r="AL60" s="85" t="s">
        <v>1895</v>
      </c>
      <c r="AM60" s="79" t="s">
        <v>1920</v>
      </c>
      <c r="AN60" s="79" t="b">
        <v>0</v>
      </c>
      <c r="AO60" s="85" t="s">
        <v>1632</v>
      </c>
      <c r="AP60" s="79" t="s">
        <v>176</v>
      </c>
      <c r="AQ60" s="79">
        <v>0</v>
      </c>
      <c r="AR60" s="79">
        <v>0</v>
      </c>
      <c r="AS60" s="79"/>
      <c r="AT60" s="79"/>
      <c r="AU60" s="79"/>
      <c r="AV60" s="79"/>
      <c r="AW60" s="79"/>
      <c r="AX60" s="79"/>
      <c r="AY60" s="79"/>
      <c r="AZ60" s="79"/>
      <c r="BA60">
        <v>1</v>
      </c>
      <c r="BB60" s="78" t="str">
        <f>REPLACE(INDEX(GroupVertices[Group],MATCH(Edges[[#This Row],[Vertex 1]],GroupVertices[Vertex],0)),1,1,"")</f>
        <v>1</v>
      </c>
      <c r="BC60" s="78" t="str">
        <f>REPLACE(INDEX(GroupVertices[Group],MATCH(Edges[[#This Row],[Vertex 2]],GroupVertices[Vertex],0)),1,1,"")</f>
        <v>1</v>
      </c>
      <c r="BD60" s="48">
        <v>1</v>
      </c>
      <c r="BE60" s="49">
        <v>2.7777777777777777</v>
      </c>
      <c r="BF60" s="48">
        <v>0</v>
      </c>
      <c r="BG60" s="49">
        <v>0</v>
      </c>
      <c r="BH60" s="48">
        <v>0</v>
      </c>
      <c r="BI60" s="49">
        <v>0</v>
      </c>
      <c r="BJ60" s="48">
        <v>35</v>
      </c>
      <c r="BK60" s="49">
        <v>97.22222222222223</v>
      </c>
      <c r="BL60" s="48">
        <v>36</v>
      </c>
    </row>
    <row r="61" spans="1:64" ht="15">
      <c r="A61" s="64" t="s">
        <v>262</v>
      </c>
      <c r="B61" s="64" t="s">
        <v>267</v>
      </c>
      <c r="C61" s="65" t="s">
        <v>4959</v>
      </c>
      <c r="D61" s="66">
        <v>3</v>
      </c>
      <c r="E61" s="67" t="s">
        <v>132</v>
      </c>
      <c r="F61" s="68">
        <v>32</v>
      </c>
      <c r="G61" s="65"/>
      <c r="H61" s="69"/>
      <c r="I61" s="70"/>
      <c r="J61" s="70"/>
      <c r="K61" s="34" t="s">
        <v>65</v>
      </c>
      <c r="L61" s="77">
        <v>61</v>
      </c>
      <c r="M61" s="77"/>
      <c r="N61" s="72"/>
      <c r="O61" s="79" t="s">
        <v>431</v>
      </c>
      <c r="P61" s="81">
        <v>43571.53177083333</v>
      </c>
      <c r="Q61" s="79" t="s">
        <v>475</v>
      </c>
      <c r="R61" s="79"/>
      <c r="S61" s="79"/>
      <c r="T61" s="79"/>
      <c r="U61" s="79"/>
      <c r="V61" s="83" t="s">
        <v>1163</v>
      </c>
      <c r="W61" s="81">
        <v>43571.53177083333</v>
      </c>
      <c r="X61" s="83" t="s">
        <v>1322</v>
      </c>
      <c r="Y61" s="79"/>
      <c r="Z61" s="79"/>
      <c r="AA61" s="85" t="s">
        <v>1633</v>
      </c>
      <c r="AB61" s="79"/>
      <c r="AC61" s="79" t="b">
        <v>0</v>
      </c>
      <c r="AD61" s="79">
        <v>0</v>
      </c>
      <c r="AE61" s="85" t="s">
        <v>1895</v>
      </c>
      <c r="AF61" s="79" t="b">
        <v>0</v>
      </c>
      <c r="AG61" s="79" t="s">
        <v>1903</v>
      </c>
      <c r="AH61" s="79"/>
      <c r="AI61" s="85" t="s">
        <v>1895</v>
      </c>
      <c r="AJ61" s="79" t="b">
        <v>0</v>
      </c>
      <c r="AK61" s="79">
        <v>3</v>
      </c>
      <c r="AL61" s="85" t="s">
        <v>1639</v>
      </c>
      <c r="AM61" s="79" t="s">
        <v>1906</v>
      </c>
      <c r="AN61" s="79" t="b">
        <v>0</v>
      </c>
      <c r="AO61" s="85" t="s">
        <v>1639</v>
      </c>
      <c r="AP61" s="79" t="s">
        <v>176</v>
      </c>
      <c r="AQ61" s="79">
        <v>0</v>
      </c>
      <c r="AR61" s="79">
        <v>0</v>
      </c>
      <c r="AS61" s="79"/>
      <c r="AT61" s="79"/>
      <c r="AU61" s="79"/>
      <c r="AV61" s="79"/>
      <c r="AW61" s="79"/>
      <c r="AX61" s="79"/>
      <c r="AY61" s="79"/>
      <c r="AZ61" s="79"/>
      <c r="BA61">
        <v>1</v>
      </c>
      <c r="BB61" s="78" t="str">
        <f>REPLACE(INDEX(GroupVertices[Group],MATCH(Edges[[#This Row],[Vertex 1]],GroupVertices[Vertex],0)),1,1,"")</f>
        <v>13</v>
      </c>
      <c r="BC61" s="78" t="str">
        <f>REPLACE(INDEX(GroupVertices[Group],MATCH(Edges[[#This Row],[Vertex 2]],GroupVertices[Vertex],0)),1,1,"")</f>
        <v>13</v>
      </c>
      <c r="BD61" s="48">
        <v>0</v>
      </c>
      <c r="BE61" s="49">
        <v>0</v>
      </c>
      <c r="BF61" s="48">
        <v>0</v>
      </c>
      <c r="BG61" s="49">
        <v>0</v>
      </c>
      <c r="BH61" s="48">
        <v>0</v>
      </c>
      <c r="BI61" s="49">
        <v>0</v>
      </c>
      <c r="BJ61" s="48">
        <v>24</v>
      </c>
      <c r="BK61" s="49">
        <v>100</v>
      </c>
      <c r="BL61" s="48">
        <v>24</v>
      </c>
    </row>
    <row r="62" spans="1:64" ht="15">
      <c r="A62" s="64" t="s">
        <v>263</v>
      </c>
      <c r="B62" s="64" t="s">
        <v>263</v>
      </c>
      <c r="C62" s="65" t="s">
        <v>4959</v>
      </c>
      <c r="D62" s="66">
        <v>3</v>
      </c>
      <c r="E62" s="67" t="s">
        <v>132</v>
      </c>
      <c r="F62" s="68">
        <v>32</v>
      </c>
      <c r="G62" s="65"/>
      <c r="H62" s="69"/>
      <c r="I62" s="70"/>
      <c r="J62" s="70"/>
      <c r="K62" s="34" t="s">
        <v>65</v>
      </c>
      <c r="L62" s="77">
        <v>62</v>
      </c>
      <c r="M62" s="77"/>
      <c r="N62" s="72"/>
      <c r="O62" s="79" t="s">
        <v>176</v>
      </c>
      <c r="P62" s="81">
        <v>43571.54019675926</v>
      </c>
      <c r="Q62" s="79" t="s">
        <v>478</v>
      </c>
      <c r="R62" s="79"/>
      <c r="S62" s="79"/>
      <c r="T62" s="79" t="s">
        <v>952</v>
      </c>
      <c r="U62" s="83" t="s">
        <v>1069</v>
      </c>
      <c r="V62" s="83" t="s">
        <v>1069</v>
      </c>
      <c r="W62" s="81">
        <v>43571.54019675926</v>
      </c>
      <c r="X62" s="83" t="s">
        <v>1323</v>
      </c>
      <c r="Y62" s="79"/>
      <c r="Z62" s="79"/>
      <c r="AA62" s="85" t="s">
        <v>1634</v>
      </c>
      <c r="AB62" s="79"/>
      <c r="AC62" s="79" t="b">
        <v>0</v>
      </c>
      <c r="AD62" s="79">
        <v>0</v>
      </c>
      <c r="AE62" s="85" t="s">
        <v>1895</v>
      </c>
      <c r="AF62" s="79" t="b">
        <v>0</v>
      </c>
      <c r="AG62" s="79" t="s">
        <v>1903</v>
      </c>
      <c r="AH62" s="79"/>
      <c r="AI62" s="85" t="s">
        <v>1895</v>
      </c>
      <c r="AJ62" s="79" t="b">
        <v>0</v>
      </c>
      <c r="AK62" s="79">
        <v>0</v>
      </c>
      <c r="AL62" s="85" t="s">
        <v>1895</v>
      </c>
      <c r="AM62" s="79" t="s">
        <v>1916</v>
      </c>
      <c r="AN62" s="79" t="b">
        <v>0</v>
      </c>
      <c r="AO62" s="85" t="s">
        <v>1634</v>
      </c>
      <c r="AP62" s="79" t="s">
        <v>176</v>
      </c>
      <c r="AQ62" s="79">
        <v>0</v>
      </c>
      <c r="AR62" s="79">
        <v>0</v>
      </c>
      <c r="AS62" s="79"/>
      <c r="AT62" s="79"/>
      <c r="AU62" s="79"/>
      <c r="AV62" s="79"/>
      <c r="AW62" s="79"/>
      <c r="AX62" s="79"/>
      <c r="AY62" s="79"/>
      <c r="AZ62" s="79"/>
      <c r="BA62">
        <v>1</v>
      </c>
      <c r="BB62" s="78" t="str">
        <f>REPLACE(INDEX(GroupVertices[Group],MATCH(Edges[[#This Row],[Vertex 1]],GroupVertices[Vertex],0)),1,1,"")</f>
        <v>1</v>
      </c>
      <c r="BC62" s="78" t="str">
        <f>REPLACE(INDEX(GroupVertices[Group],MATCH(Edges[[#This Row],[Vertex 2]],GroupVertices[Vertex],0)),1,1,"")</f>
        <v>1</v>
      </c>
      <c r="BD62" s="48">
        <v>1</v>
      </c>
      <c r="BE62" s="49">
        <v>3.0303030303030303</v>
      </c>
      <c r="BF62" s="48">
        <v>0</v>
      </c>
      <c r="BG62" s="49">
        <v>0</v>
      </c>
      <c r="BH62" s="48">
        <v>0</v>
      </c>
      <c r="BI62" s="49">
        <v>0</v>
      </c>
      <c r="BJ62" s="48">
        <v>32</v>
      </c>
      <c r="BK62" s="49">
        <v>96.96969696969697</v>
      </c>
      <c r="BL62" s="48">
        <v>33</v>
      </c>
    </row>
    <row r="63" spans="1:64" ht="15">
      <c r="A63" s="64" t="s">
        <v>264</v>
      </c>
      <c r="B63" s="64" t="s">
        <v>264</v>
      </c>
      <c r="C63" s="65" t="s">
        <v>4959</v>
      </c>
      <c r="D63" s="66">
        <v>3</v>
      </c>
      <c r="E63" s="67" t="s">
        <v>132</v>
      </c>
      <c r="F63" s="68">
        <v>32</v>
      </c>
      <c r="G63" s="65"/>
      <c r="H63" s="69"/>
      <c r="I63" s="70"/>
      <c r="J63" s="70"/>
      <c r="K63" s="34" t="s">
        <v>65</v>
      </c>
      <c r="L63" s="77">
        <v>63</v>
      </c>
      <c r="M63" s="77"/>
      <c r="N63" s="72"/>
      <c r="O63" s="79" t="s">
        <v>176</v>
      </c>
      <c r="P63" s="81">
        <v>43571.56835648148</v>
      </c>
      <c r="Q63" s="79" t="s">
        <v>479</v>
      </c>
      <c r="R63" s="83" t="s">
        <v>725</v>
      </c>
      <c r="S63" s="79" t="s">
        <v>894</v>
      </c>
      <c r="T63" s="79" t="s">
        <v>953</v>
      </c>
      <c r="U63" s="83" t="s">
        <v>1070</v>
      </c>
      <c r="V63" s="83" t="s">
        <v>1070</v>
      </c>
      <c r="W63" s="81">
        <v>43571.56835648148</v>
      </c>
      <c r="X63" s="83" t="s">
        <v>1324</v>
      </c>
      <c r="Y63" s="79"/>
      <c r="Z63" s="79"/>
      <c r="AA63" s="85" t="s">
        <v>1635</v>
      </c>
      <c r="AB63" s="79"/>
      <c r="AC63" s="79" t="b">
        <v>0</v>
      </c>
      <c r="AD63" s="79">
        <v>0</v>
      </c>
      <c r="AE63" s="85" t="s">
        <v>1895</v>
      </c>
      <c r="AF63" s="79" t="b">
        <v>0</v>
      </c>
      <c r="AG63" s="79" t="s">
        <v>1903</v>
      </c>
      <c r="AH63" s="79"/>
      <c r="AI63" s="85" t="s">
        <v>1895</v>
      </c>
      <c r="AJ63" s="79" t="b">
        <v>0</v>
      </c>
      <c r="AK63" s="79">
        <v>0</v>
      </c>
      <c r="AL63" s="85" t="s">
        <v>1895</v>
      </c>
      <c r="AM63" s="79" t="s">
        <v>1918</v>
      </c>
      <c r="AN63" s="79" t="b">
        <v>0</v>
      </c>
      <c r="AO63" s="85" t="s">
        <v>1635</v>
      </c>
      <c r="AP63" s="79" t="s">
        <v>176</v>
      </c>
      <c r="AQ63" s="79">
        <v>0</v>
      </c>
      <c r="AR63" s="79">
        <v>0</v>
      </c>
      <c r="AS63" s="79"/>
      <c r="AT63" s="79"/>
      <c r="AU63" s="79"/>
      <c r="AV63" s="79"/>
      <c r="AW63" s="79"/>
      <c r="AX63" s="79"/>
      <c r="AY63" s="79"/>
      <c r="AZ63" s="79"/>
      <c r="BA63">
        <v>1</v>
      </c>
      <c r="BB63" s="78" t="str">
        <f>REPLACE(INDEX(GroupVertices[Group],MATCH(Edges[[#This Row],[Vertex 1]],GroupVertices[Vertex],0)),1,1,"")</f>
        <v>1</v>
      </c>
      <c r="BC63" s="78" t="str">
        <f>REPLACE(INDEX(GroupVertices[Group],MATCH(Edges[[#This Row],[Vertex 2]],GroupVertices[Vertex],0)),1,1,"")</f>
        <v>1</v>
      </c>
      <c r="BD63" s="48">
        <v>1</v>
      </c>
      <c r="BE63" s="49">
        <v>2.272727272727273</v>
      </c>
      <c r="BF63" s="48">
        <v>1</v>
      </c>
      <c r="BG63" s="49">
        <v>2.272727272727273</v>
      </c>
      <c r="BH63" s="48">
        <v>0</v>
      </c>
      <c r="BI63" s="49">
        <v>0</v>
      </c>
      <c r="BJ63" s="48">
        <v>42</v>
      </c>
      <c r="BK63" s="49">
        <v>95.45454545454545</v>
      </c>
      <c r="BL63" s="48">
        <v>44</v>
      </c>
    </row>
    <row r="64" spans="1:64" ht="15">
      <c r="A64" s="64" t="s">
        <v>265</v>
      </c>
      <c r="B64" s="64" t="s">
        <v>265</v>
      </c>
      <c r="C64" s="65" t="s">
        <v>4959</v>
      </c>
      <c r="D64" s="66">
        <v>4</v>
      </c>
      <c r="E64" s="67" t="s">
        <v>136</v>
      </c>
      <c r="F64" s="68">
        <v>31.535714285714285</v>
      </c>
      <c r="G64" s="65"/>
      <c r="H64" s="69"/>
      <c r="I64" s="70"/>
      <c r="J64" s="70"/>
      <c r="K64" s="34" t="s">
        <v>65</v>
      </c>
      <c r="L64" s="77">
        <v>64</v>
      </c>
      <c r="M64" s="77"/>
      <c r="N64" s="72"/>
      <c r="O64" s="79" t="s">
        <v>176</v>
      </c>
      <c r="P64" s="81">
        <v>43571.56972222222</v>
      </c>
      <c r="Q64" s="79" t="s">
        <v>480</v>
      </c>
      <c r="R64" s="83" t="s">
        <v>726</v>
      </c>
      <c r="S64" s="79" t="s">
        <v>882</v>
      </c>
      <c r="T64" s="79"/>
      <c r="U64" s="79"/>
      <c r="V64" s="83" t="s">
        <v>1164</v>
      </c>
      <c r="W64" s="81">
        <v>43571.56972222222</v>
      </c>
      <c r="X64" s="83" t="s">
        <v>1325</v>
      </c>
      <c r="Y64" s="79"/>
      <c r="Z64" s="79"/>
      <c r="AA64" s="85" t="s">
        <v>1636</v>
      </c>
      <c r="AB64" s="79"/>
      <c r="AC64" s="79" t="b">
        <v>0</v>
      </c>
      <c r="AD64" s="79">
        <v>0</v>
      </c>
      <c r="AE64" s="85" t="s">
        <v>1895</v>
      </c>
      <c r="AF64" s="79" t="b">
        <v>0</v>
      </c>
      <c r="AG64" s="79" t="s">
        <v>1903</v>
      </c>
      <c r="AH64" s="79"/>
      <c r="AI64" s="85" t="s">
        <v>1895</v>
      </c>
      <c r="AJ64" s="79" t="b">
        <v>0</v>
      </c>
      <c r="AK64" s="79">
        <v>0</v>
      </c>
      <c r="AL64" s="85" t="s">
        <v>1895</v>
      </c>
      <c r="AM64" s="79" t="s">
        <v>1921</v>
      </c>
      <c r="AN64" s="79" t="b">
        <v>0</v>
      </c>
      <c r="AO64" s="85" t="s">
        <v>1636</v>
      </c>
      <c r="AP64" s="79" t="s">
        <v>176</v>
      </c>
      <c r="AQ64" s="79">
        <v>0</v>
      </c>
      <c r="AR64" s="79">
        <v>0</v>
      </c>
      <c r="AS64" s="79"/>
      <c r="AT64" s="79"/>
      <c r="AU64" s="79"/>
      <c r="AV64" s="79"/>
      <c r="AW64" s="79"/>
      <c r="AX64" s="79"/>
      <c r="AY64" s="79"/>
      <c r="AZ64" s="79"/>
      <c r="BA64">
        <v>2</v>
      </c>
      <c r="BB64" s="78" t="str">
        <f>REPLACE(INDEX(GroupVertices[Group],MATCH(Edges[[#This Row],[Vertex 1]],GroupVertices[Vertex],0)),1,1,"")</f>
        <v>1</v>
      </c>
      <c r="BC64" s="78" t="str">
        <f>REPLACE(INDEX(GroupVertices[Group],MATCH(Edges[[#This Row],[Vertex 2]],GroupVertices[Vertex],0)),1,1,"")</f>
        <v>1</v>
      </c>
      <c r="BD64" s="48">
        <v>0</v>
      </c>
      <c r="BE64" s="49">
        <v>0</v>
      </c>
      <c r="BF64" s="48">
        <v>1</v>
      </c>
      <c r="BG64" s="49">
        <v>12.5</v>
      </c>
      <c r="BH64" s="48">
        <v>0</v>
      </c>
      <c r="BI64" s="49">
        <v>0</v>
      </c>
      <c r="BJ64" s="48">
        <v>7</v>
      </c>
      <c r="BK64" s="49">
        <v>87.5</v>
      </c>
      <c r="BL64" s="48">
        <v>8</v>
      </c>
    </row>
    <row r="65" spans="1:64" ht="15">
      <c r="A65" s="64" t="s">
        <v>265</v>
      </c>
      <c r="B65" s="64" t="s">
        <v>265</v>
      </c>
      <c r="C65" s="65" t="s">
        <v>4959</v>
      </c>
      <c r="D65" s="66">
        <v>4</v>
      </c>
      <c r="E65" s="67" t="s">
        <v>136</v>
      </c>
      <c r="F65" s="68">
        <v>31.535714285714285</v>
      </c>
      <c r="G65" s="65"/>
      <c r="H65" s="69"/>
      <c r="I65" s="70"/>
      <c r="J65" s="70"/>
      <c r="K65" s="34" t="s">
        <v>65</v>
      </c>
      <c r="L65" s="77">
        <v>65</v>
      </c>
      <c r="M65" s="77"/>
      <c r="N65" s="72"/>
      <c r="O65" s="79" t="s">
        <v>176</v>
      </c>
      <c r="P65" s="81">
        <v>43571.5697337963</v>
      </c>
      <c r="Q65" s="79" t="s">
        <v>481</v>
      </c>
      <c r="R65" s="83" t="s">
        <v>727</v>
      </c>
      <c r="S65" s="79" t="s">
        <v>882</v>
      </c>
      <c r="T65" s="79"/>
      <c r="U65" s="79"/>
      <c r="V65" s="83" t="s">
        <v>1164</v>
      </c>
      <c r="W65" s="81">
        <v>43571.5697337963</v>
      </c>
      <c r="X65" s="83" t="s">
        <v>1326</v>
      </c>
      <c r="Y65" s="79"/>
      <c r="Z65" s="79"/>
      <c r="AA65" s="85" t="s">
        <v>1637</v>
      </c>
      <c r="AB65" s="79"/>
      <c r="AC65" s="79" t="b">
        <v>0</v>
      </c>
      <c r="AD65" s="79">
        <v>0</v>
      </c>
      <c r="AE65" s="85" t="s">
        <v>1895</v>
      </c>
      <c r="AF65" s="79" t="b">
        <v>0</v>
      </c>
      <c r="AG65" s="79" t="s">
        <v>1903</v>
      </c>
      <c r="AH65" s="79"/>
      <c r="AI65" s="85" t="s">
        <v>1895</v>
      </c>
      <c r="AJ65" s="79" t="b">
        <v>0</v>
      </c>
      <c r="AK65" s="79">
        <v>0</v>
      </c>
      <c r="AL65" s="85" t="s">
        <v>1895</v>
      </c>
      <c r="AM65" s="79" t="s">
        <v>1921</v>
      </c>
      <c r="AN65" s="79" t="b">
        <v>0</v>
      </c>
      <c r="AO65" s="85" t="s">
        <v>1637</v>
      </c>
      <c r="AP65" s="79" t="s">
        <v>176</v>
      </c>
      <c r="AQ65" s="79">
        <v>0</v>
      </c>
      <c r="AR65" s="79">
        <v>0</v>
      </c>
      <c r="AS65" s="79"/>
      <c r="AT65" s="79"/>
      <c r="AU65" s="79"/>
      <c r="AV65" s="79"/>
      <c r="AW65" s="79"/>
      <c r="AX65" s="79"/>
      <c r="AY65" s="79"/>
      <c r="AZ65" s="79"/>
      <c r="BA65">
        <v>2</v>
      </c>
      <c r="BB65" s="78" t="str">
        <f>REPLACE(INDEX(GroupVertices[Group],MATCH(Edges[[#This Row],[Vertex 1]],GroupVertices[Vertex],0)),1,1,"")</f>
        <v>1</v>
      </c>
      <c r="BC65" s="78" t="str">
        <f>REPLACE(INDEX(GroupVertices[Group],MATCH(Edges[[#This Row],[Vertex 2]],GroupVertices[Vertex],0)),1,1,"")</f>
        <v>1</v>
      </c>
      <c r="BD65" s="48">
        <v>0</v>
      </c>
      <c r="BE65" s="49">
        <v>0</v>
      </c>
      <c r="BF65" s="48">
        <v>1</v>
      </c>
      <c r="BG65" s="49">
        <v>12.5</v>
      </c>
      <c r="BH65" s="48">
        <v>0</v>
      </c>
      <c r="BI65" s="49">
        <v>0</v>
      </c>
      <c r="BJ65" s="48">
        <v>7</v>
      </c>
      <c r="BK65" s="49">
        <v>87.5</v>
      </c>
      <c r="BL65" s="48">
        <v>8</v>
      </c>
    </row>
    <row r="66" spans="1:64" ht="15">
      <c r="A66" s="64" t="s">
        <v>266</v>
      </c>
      <c r="B66" s="64" t="s">
        <v>274</v>
      </c>
      <c r="C66" s="65" t="s">
        <v>4959</v>
      </c>
      <c r="D66" s="66">
        <v>3</v>
      </c>
      <c r="E66" s="67" t="s">
        <v>132</v>
      </c>
      <c r="F66" s="68">
        <v>32</v>
      </c>
      <c r="G66" s="65"/>
      <c r="H66" s="69"/>
      <c r="I66" s="70"/>
      <c r="J66" s="70"/>
      <c r="K66" s="34" t="s">
        <v>65</v>
      </c>
      <c r="L66" s="77">
        <v>66</v>
      </c>
      <c r="M66" s="77"/>
      <c r="N66" s="72"/>
      <c r="O66" s="79" t="s">
        <v>431</v>
      </c>
      <c r="P66" s="81">
        <v>43571.5769212963</v>
      </c>
      <c r="Q66" s="79" t="s">
        <v>482</v>
      </c>
      <c r="R66" s="79"/>
      <c r="S66" s="79"/>
      <c r="T66" s="79"/>
      <c r="U66" s="79"/>
      <c r="V66" s="83" t="s">
        <v>1165</v>
      </c>
      <c r="W66" s="81">
        <v>43571.5769212963</v>
      </c>
      <c r="X66" s="83" t="s">
        <v>1327</v>
      </c>
      <c r="Y66" s="79"/>
      <c r="Z66" s="79"/>
      <c r="AA66" s="85" t="s">
        <v>1638</v>
      </c>
      <c r="AB66" s="79"/>
      <c r="AC66" s="79" t="b">
        <v>0</v>
      </c>
      <c r="AD66" s="79">
        <v>0</v>
      </c>
      <c r="AE66" s="85" t="s">
        <v>1895</v>
      </c>
      <c r="AF66" s="79" t="b">
        <v>0</v>
      </c>
      <c r="AG66" s="79" t="s">
        <v>1903</v>
      </c>
      <c r="AH66" s="79"/>
      <c r="AI66" s="85" t="s">
        <v>1895</v>
      </c>
      <c r="AJ66" s="79" t="b">
        <v>0</v>
      </c>
      <c r="AK66" s="79">
        <v>2</v>
      </c>
      <c r="AL66" s="85" t="s">
        <v>1646</v>
      </c>
      <c r="AM66" s="79" t="s">
        <v>1916</v>
      </c>
      <c r="AN66" s="79" t="b">
        <v>0</v>
      </c>
      <c r="AO66" s="85" t="s">
        <v>1646</v>
      </c>
      <c r="AP66" s="79" t="s">
        <v>176</v>
      </c>
      <c r="AQ66" s="79">
        <v>0</v>
      </c>
      <c r="AR66" s="79">
        <v>0</v>
      </c>
      <c r="AS66" s="79"/>
      <c r="AT66" s="79"/>
      <c r="AU66" s="79"/>
      <c r="AV66" s="79"/>
      <c r="AW66" s="79"/>
      <c r="AX66" s="79"/>
      <c r="AY66" s="79"/>
      <c r="AZ66" s="79"/>
      <c r="BA66">
        <v>1</v>
      </c>
      <c r="BB66" s="78" t="str">
        <f>REPLACE(INDEX(GroupVertices[Group],MATCH(Edges[[#This Row],[Vertex 1]],GroupVertices[Vertex],0)),1,1,"")</f>
        <v>20</v>
      </c>
      <c r="BC66" s="78" t="str">
        <f>REPLACE(INDEX(GroupVertices[Group],MATCH(Edges[[#This Row],[Vertex 2]],GroupVertices[Vertex],0)),1,1,"")</f>
        <v>20</v>
      </c>
      <c r="BD66" s="48">
        <v>1</v>
      </c>
      <c r="BE66" s="49">
        <v>4.761904761904762</v>
      </c>
      <c r="BF66" s="48">
        <v>0</v>
      </c>
      <c r="BG66" s="49">
        <v>0</v>
      </c>
      <c r="BH66" s="48">
        <v>0</v>
      </c>
      <c r="BI66" s="49">
        <v>0</v>
      </c>
      <c r="BJ66" s="48">
        <v>20</v>
      </c>
      <c r="BK66" s="49">
        <v>95.23809523809524</v>
      </c>
      <c r="BL66" s="48">
        <v>21</v>
      </c>
    </row>
    <row r="67" spans="1:64" ht="15">
      <c r="A67" s="64" t="s">
        <v>267</v>
      </c>
      <c r="B67" s="64" t="s">
        <v>267</v>
      </c>
      <c r="C67" s="65" t="s">
        <v>4959</v>
      </c>
      <c r="D67" s="66">
        <v>3</v>
      </c>
      <c r="E67" s="67" t="s">
        <v>132</v>
      </c>
      <c r="F67" s="68">
        <v>32</v>
      </c>
      <c r="G67" s="65"/>
      <c r="H67" s="69"/>
      <c r="I67" s="70"/>
      <c r="J67" s="70"/>
      <c r="K67" s="34" t="s">
        <v>65</v>
      </c>
      <c r="L67" s="77">
        <v>67</v>
      </c>
      <c r="M67" s="77"/>
      <c r="N67" s="72"/>
      <c r="O67" s="79" t="s">
        <v>176</v>
      </c>
      <c r="P67" s="81">
        <v>43571.51155092593</v>
      </c>
      <c r="Q67" s="79" t="s">
        <v>483</v>
      </c>
      <c r="R67" s="79"/>
      <c r="S67" s="79"/>
      <c r="T67" s="79"/>
      <c r="U67" s="79"/>
      <c r="V67" s="83" t="s">
        <v>1166</v>
      </c>
      <c r="W67" s="81">
        <v>43571.51155092593</v>
      </c>
      <c r="X67" s="83" t="s">
        <v>1328</v>
      </c>
      <c r="Y67" s="79"/>
      <c r="Z67" s="79"/>
      <c r="AA67" s="85" t="s">
        <v>1639</v>
      </c>
      <c r="AB67" s="79"/>
      <c r="AC67" s="79" t="b">
        <v>0</v>
      </c>
      <c r="AD67" s="79">
        <v>2</v>
      </c>
      <c r="AE67" s="85" t="s">
        <v>1895</v>
      </c>
      <c r="AF67" s="79" t="b">
        <v>0</v>
      </c>
      <c r="AG67" s="79" t="s">
        <v>1903</v>
      </c>
      <c r="AH67" s="79"/>
      <c r="AI67" s="85" t="s">
        <v>1895</v>
      </c>
      <c r="AJ67" s="79" t="b">
        <v>0</v>
      </c>
      <c r="AK67" s="79">
        <v>3</v>
      </c>
      <c r="AL67" s="85" t="s">
        <v>1895</v>
      </c>
      <c r="AM67" s="79" t="s">
        <v>1906</v>
      </c>
      <c r="AN67" s="79" t="b">
        <v>0</v>
      </c>
      <c r="AO67" s="85" t="s">
        <v>1639</v>
      </c>
      <c r="AP67" s="79" t="s">
        <v>176</v>
      </c>
      <c r="AQ67" s="79">
        <v>0</v>
      </c>
      <c r="AR67" s="79">
        <v>0</v>
      </c>
      <c r="AS67" s="79"/>
      <c r="AT67" s="79"/>
      <c r="AU67" s="79"/>
      <c r="AV67" s="79"/>
      <c r="AW67" s="79"/>
      <c r="AX67" s="79"/>
      <c r="AY67" s="79"/>
      <c r="AZ67" s="79"/>
      <c r="BA67">
        <v>1</v>
      </c>
      <c r="BB67" s="78" t="str">
        <f>REPLACE(INDEX(GroupVertices[Group],MATCH(Edges[[#This Row],[Vertex 1]],GroupVertices[Vertex],0)),1,1,"")</f>
        <v>13</v>
      </c>
      <c r="BC67" s="78" t="str">
        <f>REPLACE(INDEX(GroupVertices[Group],MATCH(Edges[[#This Row],[Vertex 2]],GroupVertices[Vertex],0)),1,1,"")</f>
        <v>13</v>
      </c>
      <c r="BD67" s="48">
        <v>0</v>
      </c>
      <c r="BE67" s="49">
        <v>0</v>
      </c>
      <c r="BF67" s="48">
        <v>0</v>
      </c>
      <c r="BG67" s="49">
        <v>0</v>
      </c>
      <c r="BH67" s="48">
        <v>0</v>
      </c>
      <c r="BI67" s="49">
        <v>0</v>
      </c>
      <c r="BJ67" s="48">
        <v>28</v>
      </c>
      <c r="BK67" s="49">
        <v>100</v>
      </c>
      <c r="BL67" s="48">
        <v>28</v>
      </c>
    </row>
    <row r="68" spans="1:64" ht="15">
      <c r="A68" s="64" t="s">
        <v>268</v>
      </c>
      <c r="B68" s="64" t="s">
        <v>267</v>
      </c>
      <c r="C68" s="65" t="s">
        <v>4959</v>
      </c>
      <c r="D68" s="66">
        <v>3</v>
      </c>
      <c r="E68" s="67" t="s">
        <v>132</v>
      </c>
      <c r="F68" s="68">
        <v>32</v>
      </c>
      <c r="G68" s="65"/>
      <c r="H68" s="69"/>
      <c r="I68" s="70"/>
      <c r="J68" s="70"/>
      <c r="K68" s="34" t="s">
        <v>65</v>
      </c>
      <c r="L68" s="77">
        <v>68</v>
      </c>
      <c r="M68" s="77"/>
      <c r="N68" s="72"/>
      <c r="O68" s="79" t="s">
        <v>431</v>
      </c>
      <c r="P68" s="81">
        <v>43571.62420138889</v>
      </c>
      <c r="Q68" s="79" t="s">
        <v>475</v>
      </c>
      <c r="R68" s="79"/>
      <c r="S68" s="79"/>
      <c r="T68" s="79"/>
      <c r="U68" s="79"/>
      <c r="V68" s="83" t="s">
        <v>1167</v>
      </c>
      <c r="W68" s="81">
        <v>43571.62420138889</v>
      </c>
      <c r="X68" s="83" t="s">
        <v>1329</v>
      </c>
      <c r="Y68" s="79"/>
      <c r="Z68" s="79"/>
      <c r="AA68" s="85" t="s">
        <v>1640</v>
      </c>
      <c r="AB68" s="79"/>
      <c r="AC68" s="79" t="b">
        <v>0</v>
      </c>
      <c r="AD68" s="79">
        <v>0</v>
      </c>
      <c r="AE68" s="85" t="s">
        <v>1895</v>
      </c>
      <c r="AF68" s="79" t="b">
        <v>0</v>
      </c>
      <c r="AG68" s="79" t="s">
        <v>1903</v>
      </c>
      <c r="AH68" s="79"/>
      <c r="AI68" s="85" t="s">
        <v>1895</v>
      </c>
      <c r="AJ68" s="79" t="b">
        <v>0</v>
      </c>
      <c r="AK68" s="79">
        <v>3</v>
      </c>
      <c r="AL68" s="85" t="s">
        <v>1639</v>
      </c>
      <c r="AM68" s="79" t="s">
        <v>1906</v>
      </c>
      <c r="AN68" s="79" t="b">
        <v>0</v>
      </c>
      <c r="AO68" s="85" t="s">
        <v>1639</v>
      </c>
      <c r="AP68" s="79" t="s">
        <v>176</v>
      </c>
      <c r="AQ68" s="79">
        <v>0</v>
      </c>
      <c r="AR68" s="79">
        <v>0</v>
      </c>
      <c r="AS68" s="79"/>
      <c r="AT68" s="79"/>
      <c r="AU68" s="79"/>
      <c r="AV68" s="79"/>
      <c r="AW68" s="79"/>
      <c r="AX68" s="79"/>
      <c r="AY68" s="79"/>
      <c r="AZ68" s="79"/>
      <c r="BA68">
        <v>1</v>
      </c>
      <c r="BB68" s="78" t="str">
        <f>REPLACE(INDEX(GroupVertices[Group],MATCH(Edges[[#This Row],[Vertex 1]],GroupVertices[Vertex],0)),1,1,"")</f>
        <v>13</v>
      </c>
      <c r="BC68" s="78" t="str">
        <f>REPLACE(INDEX(GroupVertices[Group],MATCH(Edges[[#This Row],[Vertex 2]],GroupVertices[Vertex],0)),1,1,"")</f>
        <v>13</v>
      </c>
      <c r="BD68" s="48">
        <v>0</v>
      </c>
      <c r="BE68" s="49">
        <v>0</v>
      </c>
      <c r="BF68" s="48">
        <v>0</v>
      </c>
      <c r="BG68" s="49">
        <v>0</v>
      </c>
      <c r="BH68" s="48">
        <v>0</v>
      </c>
      <c r="BI68" s="49">
        <v>0</v>
      </c>
      <c r="BJ68" s="48">
        <v>24</v>
      </c>
      <c r="BK68" s="49">
        <v>100</v>
      </c>
      <c r="BL68" s="48">
        <v>24</v>
      </c>
    </row>
    <row r="69" spans="1:64" ht="15">
      <c r="A69" s="64" t="s">
        <v>269</v>
      </c>
      <c r="B69" s="64" t="s">
        <v>411</v>
      </c>
      <c r="C69" s="65" t="s">
        <v>4959</v>
      </c>
      <c r="D69" s="66">
        <v>3</v>
      </c>
      <c r="E69" s="67" t="s">
        <v>132</v>
      </c>
      <c r="F69" s="68">
        <v>32</v>
      </c>
      <c r="G69" s="65"/>
      <c r="H69" s="69"/>
      <c r="I69" s="70"/>
      <c r="J69" s="70"/>
      <c r="K69" s="34" t="s">
        <v>65</v>
      </c>
      <c r="L69" s="77">
        <v>69</v>
      </c>
      <c r="M69" s="77"/>
      <c r="N69" s="72"/>
      <c r="O69" s="79" t="s">
        <v>432</v>
      </c>
      <c r="P69" s="81">
        <v>43571.690520833334</v>
      </c>
      <c r="Q69" s="79" t="s">
        <v>484</v>
      </c>
      <c r="R69" s="79"/>
      <c r="S69" s="79"/>
      <c r="T69" s="79"/>
      <c r="U69" s="79"/>
      <c r="V69" s="83" t="s">
        <v>1168</v>
      </c>
      <c r="W69" s="81">
        <v>43571.690520833334</v>
      </c>
      <c r="X69" s="83" t="s">
        <v>1330</v>
      </c>
      <c r="Y69" s="79"/>
      <c r="Z69" s="79"/>
      <c r="AA69" s="85" t="s">
        <v>1641</v>
      </c>
      <c r="AB69" s="85" t="s">
        <v>1892</v>
      </c>
      <c r="AC69" s="79" t="b">
        <v>0</v>
      </c>
      <c r="AD69" s="79">
        <v>0</v>
      </c>
      <c r="AE69" s="85" t="s">
        <v>1898</v>
      </c>
      <c r="AF69" s="79" t="b">
        <v>0</v>
      </c>
      <c r="AG69" s="79" t="s">
        <v>1903</v>
      </c>
      <c r="AH69" s="79"/>
      <c r="AI69" s="85" t="s">
        <v>1895</v>
      </c>
      <c r="AJ69" s="79" t="b">
        <v>0</v>
      </c>
      <c r="AK69" s="79">
        <v>0</v>
      </c>
      <c r="AL69" s="85" t="s">
        <v>1895</v>
      </c>
      <c r="AM69" s="79" t="s">
        <v>1906</v>
      </c>
      <c r="AN69" s="79" t="b">
        <v>0</v>
      </c>
      <c r="AO69" s="85" t="s">
        <v>1892</v>
      </c>
      <c r="AP69" s="79" t="s">
        <v>176</v>
      </c>
      <c r="AQ69" s="79">
        <v>0</v>
      </c>
      <c r="AR69" s="79">
        <v>0</v>
      </c>
      <c r="AS69" s="79"/>
      <c r="AT69" s="79"/>
      <c r="AU69" s="79"/>
      <c r="AV69" s="79"/>
      <c r="AW69" s="79"/>
      <c r="AX69" s="79"/>
      <c r="AY69" s="79"/>
      <c r="AZ69" s="79"/>
      <c r="BA69">
        <v>1</v>
      </c>
      <c r="BB69" s="78" t="str">
        <f>REPLACE(INDEX(GroupVertices[Group],MATCH(Edges[[#This Row],[Vertex 1]],GroupVertices[Vertex],0)),1,1,"")</f>
        <v>36</v>
      </c>
      <c r="BC69" s="78" t="str">
        <f>REPLACE(INDEX(GroupVertices[Group],MATCH(Edges[[#This Row],[Vertex 2]],GroupVertices[Vertex],0)),1,1,"")</f>
        <v>36</v>
      </c>
      <c r="BD69" s="48">
        <v>5</v>
      </c>
      <c r="BE69" s="49">
        <v>16.129032258064516</v>
      </c>
      <c r="BF69" s="48">
        <v>0</v>
      </c>
      <c r="BG69" s="49">
        <v>0</v>
      </c>
      <c r="BH69" s="48">
        <v>0</v>
      </c>
      <c r="BI69" s="49">
        <v>0</v>
      </c>
      <c r="BJ69" s="48">
        <v>26</v>
      </c>
      <c r="BK69" s="49">
        <v>83.87096774193549</v>
      </c>
      <c r="BL69" s="48">
        <v>31</v>
      </c>
    </row>
    <row r="70" spans="1:64" ht="15">
      <c r="A70" s="64" t="s">
        <v>270</v>
      </c>
      <c r="B70" s="64" t="s">
        <v>406</v>
      </c>
      <c r="C70" s="65" t="s">
        <v>4959</v>
      </c>
      <c r="D70" s="66">
        <v>3</v>
      </c>
      <c r="E70" s="67" t="s">
        <v>132</v>
      </c>
      <c r="F70" s="68">
        <v>32</v>
      </c>
      <c r="G70" s="65"/>
      <c r="H70" s="69"/>
      <c r="I70" s="70"/>
      <c r="J70" s="70"/>
      <c r="K70" s="34" t="s">
        <v>65</v>
      </c>
      <c r="L70" s="77">
        <v>70</v>
      </c>
      <c r="M70" s="77"/>
      <c r="N70" s="72"/>
      <c r="O70" s="79" t="s">
        <v>431</v>
      </c>
      <c r="P70" s="81">
        <v>43571.72122685185</v>
      </c>
      <c r="Q70" s="79" t="s">
        <v>467</v>
      </c>
      <c r="R70" s="79"/>
      <c r="S70" s="79"/>
      <c r="T70" s="79"/>
      <c r="U70" s="79"/>
      <c r="V70" s="83" t="s">
        <v>1169</v>
      </c>
      <c r="W70" s="81">
        <v>43571.72122685185</v>
      </c>
      <c r="X70" s="83" t="s">
        <v>1331</v>
      </c>
      <c r="Y70" s="79"/>
      <c r="Z70" s="79"/>
      <c r="AA70" s="85" t="s">
        <v>1642</v>
      </c>
      <c r="AB70" s="79"/>
      <c r="AC70" s="79" t="b">
        <v>0</v>
      </c>
      <c r="AD70" s="79">
        <v>0</v>
      </c>
      <c r="AE70" s="85" t="s">
        <v>1895</v>
      </c>
      <c r="AF70" s="79" t="b">
        <v>0</v>
      </c>
      <c r="AG70" s="79" t="s">
        <v>1903</v>
      </c>
      <c r="AH70" s="79"/>
      <c r="AI70" s="85" t="s">
        <v>1895</v>
      </c>
      <c r="AJ70" s="79" t="b">
        <v>0</v>
      </c>
      <c r="AK70" s="79">
        <v>5</v>
      </c>
      <c r="AL70" s="85" t="s">
        <v>1666</v>
      </c>
      <c r="AM70" s="79" t="s">
        <v>1914</v>
      </c>
      <c r="AN70" s="79" t="b">
        <v>0</v>
      </c>
      <c r="AO70" s="85" t="s">
        <v>1666</v>
      </c>
      <c r="AP70" s="79" t="s">
        <v>176</v>
      </c>
      <c r="AQ70" s="79">
        <v>0</v>
      </c>
      <c r="AR70" s="79">
        <v>0</v>
      </c>
      <c r="AS70" s="79"/>
      <c r="AT70" s="79"/>
      <c r="AU70" s="79"/>
      <c r="AV70" s="79"/>
      <c r="AW70" s="79"/>
      <c r="AX70" s="79"/>
      <c r="AY70" s="79"/>
      <c r="AZ70" s="79"/>
      <c r="BA70">
        <v>1</v>
      </c>
      <c r="BB70" s="78" t="str">
        <f>REPLACE(INDEX(GroupVertices[Group],MATCH(Edges[[#This Row],[Vertex 1]],GroupVertices[Vertex],0)),1,1,"")</f>
        <v>6</v>
      </c>
      <c r="BC70" s="78" t="str">
        <f>REPLACE(INDEX(GroupVertices[Group],MATCH(Edges[[#This Row],[Vertex 2]],GroupVertices[Vertex],0)),1,1,"")</f>
        <v>6</v>
      </c>
      <c r="BD70" s="48"/>
      <c r="BE70" s="49"/>
      <c r="BF70" s="48"/>
      <c r="BG70" s="49"/>
      <c r="BH70" s="48"/>
      <c r="BI70" s="49"/>
      <c r="BJ70" s="48"/>
      <c r="BK70" s="49"/>
      <c r="BL70" s="48"/>
    </row>
    <row r="71" spans="1:64" ht="15">
      <c r="A71" s="64" t="s">
        <v>270</v>
      </c>
      <c r="B71" s="64" t="s">
        <v>292</v>
      </c>
      <c r="C71" s="65" t="s">
        <v>4959</v>
      </c>
      <c r="D71" s="66">
        <v>3</v>
      </c>
      <c r="E71" s="67" t="s">
        <v>132</v>
      </c>
      <c r="F71" s="68">
        <v>32</v>
      </c>
      <c r="G71" s="65"/>
      <c r="H71" s="69"/>
      <c r="I71" s="70"/>
      <c r="J71" s="70"/>
      <c r="K71" s="34" t="s">
        <v>65</v>
      </c>
      <c r="L71" s="77">
        <v>71</v>
      </c>
      <c r="M71" s="77"/>
      <c r="N71" s="72"/>
      <c r="O71" s="79" t="s">
        <v>431</v>
      </c>
      <c r="P71" s="81">
        <v>43571.72122685185</v>
      </c>
      <c r="Q71" s="79" t="s">
        <v>467</v>
      </c>
      <c r="R71" s="79"/>
      <c r="S71" s="79"/>
      <c r="T71" s="79"/>
      <c r="U71" s="79"/>
      <c r="V71" s="83" t="s">
        <v>1169</v>
      </c>
      <c r="W71" s="81">
        <v>43571.72122685185</v>
      </c>
      <c r="X71" s="83" t="s">
        <v>1331</v>
      </c>
      <c r="Y71" s="79"/>
      <c r="Z71" s="79"/>
      <c r="AA71" s="85" t="s">
        <v>1642</v>
      </c>
      <c r="AB71" s="79"/>
      <c r="AC71" s="79" t="b">
        <v>0</v>
      </c>
      <c r="AD71" s="79">
        <v>0</v>
      </c>
      <c r="AE71" s="85" t="s">
        <v>1895</v>
      </c>
      <c r="AF71" s="79" t="b">
        <v>0</v>
      </c>
      <c r="AG71" s="79" t="s">
        <v>1903</v>
      </c>
      <c r="AH71" s="79"/>
      <c r="AI71" s="85" t="s">
        <v>1895</v>
      </c>
      <c r="AJ71" s="79" t="b">
        <v>0</v>
      </c>
      <c r="AK71" s="79">
        <v>5</v>
      </c>
      <c r="AL71" s="85" t="s">
        <v>1666</v>
      </c>
      <c r="AM71" s="79" t="s">
        <v>1914</v>
      </c>
      <c r="AN71" s="79" t="b">
        <v>0</v>
      </c>
      <c r="AO71" s="85" t="s">
        <v>1666</v>
      </c>
      <c r="AP71" s="79" t="s">
        <v>176</v>
      </c>
      <c r="AQ71" s="79">
        <v>0</v>
      </c>
      <c r="AR71" s="79">
        <v>0</v>
      </c>
      <c r="AS71" s="79"/>
      <c r="AT71" s="79"/>
      <c r="AU71" s="79"/>
      <c r="AV71" s="79"/>
      <c r="AW71" s="79"/>
      <c r="AX71" s="79"/>
      <c r="AY71" s="79"/>
      <c r="AZ71" s="79"/>
      <c r="BA71">
        <v>1</v>
      </c>
      <c r="BB71" s="78" t="str">
        <f>REPLACE(INDEX(GroupVertices[Group],MATCH(Edges[[#This Row],[Vertex 1]],GroupVertices[Vertex],0)),1,1,"")</f>
        <v>6</v>
      </c>
      <c r="BC71" s="78" t="str">
        <f>REPLACE(INDEX(GroupVertices[Group],MATCH(Edges[[#This Row],[Vertex 2]],GroupVertices[Vertex],0)),1,1,"")</f>
        <v>6</v>
      </c>
      <c r="BD71" s="48">
        <v>0</v>
      </c>
      <c r="BE71" s="49">
        <v>0</v>
      </c>
      <c r="BF71" s="48">
        <v>0</v>
      </c>
      <c r="BG71" s="49">
        <v>0</v>
      </c>
      <c r="BH71" s="48">
        <v>0</v>
      </c>
      <c r="BI71" s="49">
        <v>0</v>
      </c>
      <c r="BJ71" s="48">
        <v>20</v>
      </c>
      <c r="BK71" s="49">
        <v>100</v>
      </c>
      <c r="BL71" s="48">
        <v>20</v>
      </c>
    </row>
    <row r="72" spans="1:64" ht="15">
      <c r="A72" s="64" t="s">
        <v>271</v>
      </c>
      <c r="B72" s="64" t="s">
        <v>271</v>
      </c>
      <c r="C72" s="65" t="s">
        <v>4959</v>
      </c>
      <c r="D72" s="66">
        <v>3</v>
      </c>
      <c r="E72" s="67" t="s">
        <v>132</v>
      </c>
      <c r="F72" s="68">
        <v>32</v>
      </c>
      <c r="G72" s="65"/>
      <c r="H72" s="69"/>
      <c r="I72" s="70"/>
      <c r="J72" s="70"/>
      <c r="K72" s="34" t="s">
        <v>65</v>
      </c>
      <c r="L72" s="77">
        <v>72</v>
      </c>
      <c r="M72" s="77"/>
      <c r="N72" s="72"/>
      <c r="O72" s="79" t="s">
        <v>176</v>
      </c>
      <c r="P72" s="81">
        <v>43571.73118055556</v>
      </c>
      <c r="Q72" s="79" t="s">
        <v>485</v>
      </c>
      <c r="R72" s="79"/>
      <c r="S72" s="79"/>
      <c r="T72" s="79" t="s">
        <v>954</v>
      </c>
      <c r="U72" s="79"/>
      <c r="V72" s="83" t="s">
        <v>1170</v>
      </c>
      <c r="W72" s="81">
        <v>43571.73118055556</v>
      </c>
      <c r="X72" s="83" t="s">
        <v>1332</v>
      </c>
      <c r="Y72" s="79">
        <v>34.8542647</v>
      </c>
      <c r="Z72" s="79">
        <v>-82.1931149</v>
      </c>
      <c r="AA72" s="85" t="s">
        <v>1643</v>
      </c>
      <c r="AB72" s="79"/>
      <c r="AC72" s="79" t="b">
        <v>0</v>
      </c>
      <c r="AD72" s="79">
        <v>0</v>
      </c>
      <c r="AE72" s="85" t="s">
        <v>1895</v>
      </c>
      <c r="AF72" s="79" t="b">
        <v>0</v>
      </c>
      <c r="AG72" s="79" t="s">
        <v>1903</v>
      </c>
      <c r="AH72" s="79"/>
      <c r="AI72" s="85" t="s">
        <v>1895</v>
      </c>
      <c r="AJ72" s="79" t="b">
        <v>0</v>
      </c>
      <c r="AK72" s="79">
        <v>0</v>
      </c>
      <c r="AL72" s="85" t="s">
        <v>1895</v>
      </c>
      <c r="AM72" s="79" t="s">
        <v>1922</v>
      </c>
      <c r="AN72" s="79" t="b">
        <v>0</v>
      </c>
      <c r="AO72" s="85" t="s">
        <v>1643</v>
      </c>
      <c r="AP72" s="79" t="s">
        <v>176</v>
      </c>
      <c r="AQ72" s="79">
        <v>0</v>
      </c>
      <c r="AR72" s="79">
        <v>0</v>
      </c>
      <c r="AS72" s="79" t="s">
        <v>1939</v>
      </c>
      <c r="AT72" s="79" t="s">
        <v>1941</v>
      </c>
      <c r="AU72" s="79" t="s">
        <v>1942</v>
      </c>
      <c r="AV72" s="79" t="s">
        <v>1943</v>
      </c>
      <c r="AW72" s="79" t="s">
        <v>1945</v>
      </c>
      <c r="AX72" s="79" t="s">
        <v>1947</v>
      </c>
      <c r="AY72" s="79" t="s">
        <v>1949</v>
      </c>
      <c r="AZ72" s="83" t="s">
        <v>1951</v>
      </c>
      <c r="BA72">
        <v>1</v>
      </c>
      <c r="BB72" s="78" t="str">
        <f>REPLACE(INDEX(GroupVertices[Group],MATCH(Edges[[#This Row],[Vertex 1]],GroupVertices[Vertex],0)),1,1,"")</f>
        <v>1</v>
      </c>
      <c r="BC72" s="78" t="str">
        <f>REPLACE(INDEX(GroupVertices[Group],MATCH(Edges[[#This Row],[Vertex 2]],GroupVertices[Vertex],0)),1,1,"")</f>
        <v>1</v>
      </c>
      <c r="BD72" s="48">
        <v>2</v>
      </c>
      <c r="BE72" s="49">
        <v>10</v>
      </c>
      <c r="BF72" s="48">
        <v>0</v>
      </c>
      <c r="BG72" s="49">
        <v>0</v>
      </c>
      <c r="BH72" s="48">
        <v>0</v>
      </c>
      <c r="BI72" s="49">
        <v>0</v>
      </c>
      <c r="BJ72" s="48">
        <v>18</v>
      </c>
      <c r="BK72" s="49">
        <v>90</v>
      </c>
      <c r="BL72" s="48">
        <v>20</v>
      </c>
    </row>
    <row r="73" spans="1:64" ht="15">
      <c r="A73" s="64" t="s">
        <v>272</v>
      </c>
      <c r="B73" s="64" t="s">
        <v>412</v>
      </c>
      <c r="C73" s="65" t="s">
        <v>4959</v>
      </c>
      <c r="D73" s="66">
        <v>3</v>
      </c>
      <c r="E73" s="67" t="s">
        <v>132</v>
      </c>
      <c r="F73" s="68">
        <v>32</v>
      </c>
      <c r="G73" s="65"/>
      <c r="H73" s="69"/>
      <c r="I73" s="70"/>
      <c r="J73" s="70"/>
      <c r="K73" s="34" t="s">
        <v>65</v>
      </c>
      <c r="L73" s="77">
        <v>73</v>
      </c>
      <c r="M73" s="77"/>
      <c r="N73" s="72"/>
      <c r="O73" s="79" t="s">
        <v>432</v>
      </c>
      <c r="P73" s="81">
        <v>43571.77484953704</v>
      </c>
      <c r="Q73" s="79" t="s">
        <v>486</v>
      </c>
      <c r="R73" s="83" t="s">
        <v>728</v>
      </c>
      <c r="S73" s="79" t="s">
        <v>883</v>
      </c>
      <c r="T73" s="79"/>
      <c r="U73" s="79"/>
      <c r="V73" s="83" t="s">
        <v>1171</v>
      </c>
      <c r="W73" s="81">
        <v>43571.77484953704</v>
      </c>
      <c r="X73" s="83" t="s">
        <v>1333</v>
      </c>
      <c r="Y73" s="79"/>
      <c r="Z73" s="79"/>
      <c r="AA73" s="85" t="s">
        <v>1644</v>
      </c>
      <c r="AB73" s="85" t="s">
        <v>1893</v>
      </c>
      <c r="AC73" s="79" t="b">
        <v>0</v>
      </c>
      <c r="AD73" s="79">
        <v>0</v>
      </c>
      <c r="AE73" s="85" t="s">
        <v>1899</v>
      </c>
      <c r="AF73" s="79" t="b">
        <v>0</v>
      </c>
      <c r="AG73" s="79" t="s">
        <v>1903</v>
      </c>
      <c r="AH73" s="79"/>
      <c r="AI73" s="85" t="s">
        <v>1895</v>
      </c>
      <c r="AJ73" s="79" t="b">
        <v>0</v>
      </c>
      <c r="AK73" s="79">
        <v>0</v>
      </c>
      <c r="AL73" s="85" t="s">
        <v>1895</v>
      </c>
      <c r="AM73" s="79" t="s">
        <v>1916</v>
      </c>
      <c r="AN73" s="79" t="b">
        <v>0</v>
      </c>
      <c r="AO73" s="85" t="s">
        <v>1893</v>
      </c>
      <c r="AP73" s="79" t="s">
        <v>176</v>
      </c>
      <c r="AQ73" s="79">
        <v>0</v>
      </c>
      <c r="AR73" s="79">
        <v>0</v>
      </c>
      <c r="AS73" s="79"/>
      <c r="AT73" s="79"/>
      <c r="AU73" s="79"/>
      <c r="AV73" s="79"/>
      <c r="AW73" s="79"/>
      <c r="AX73" s="79"/>
      <c r="AY73" s="79"/>
      <c r="AZ73" s="79"/>
      <c r="BA73">
        <v>1</v>
      </c>
      <c r="BB73" s="78" t="str">
        <f>REPLACE(INDEX(GroupVertices[Group],MATCH(Edges[[#This Row],[Vertex 1]],GroupVertices[Vertex],0)),1,1,"")</f>
        <v>35</v>
      </c>
      <c r="BC73" s="78" t="str">
        <f>REPLACE(INDEX(GroupVertices[Group],MATCH(Edges[[#This Row],[Vertex 2]],GroupVertices[Vertex],0)),1,1,"")</f>
        <v>35</v>
      </c>
      <c r="BD73" s="48">
        <v>0</v>
      </c>
      <c r="BE73" s="49">
        <v>0</v>
      </c>
      <c r="BF73" s="48">
        <v>0</v>
      </c>
      <c r="BG73" s="49">
        <v>0</v>
      </c>
      <c r="BH73" s="48">
        <v>0</v>
      </c>
      <c r="BI73" s="49">
        <v>0</v>
      </c>
      <c r="BJ73" s="48">
        <v>47</v>
      </c>
      <c r="BK73" s="49">
        <v>100</v>
      </c>
      <c r="BL73" s="48">
        <v>47</v>
      </c>
    </row>
    <row r="74" spans="1:64" ht="15">
      <c r="A74" s="64" t="s">
        <v>273</v>
      </c>
      <c r="B74" s="64" t="s">
        <v>273</v>
      </c>
      <c r="C74" s="65" t="s">
        <v>4959</v>
      </c>
      <c r="D74" s="66">
        <v>3</v>
      </c>
      <c r="E74" s="67" t="s">
        <v>132</v>
      </c>
      <c r="F74" s="68">
        <v>32</v>
      </c>
      <c r="G74" s="65"/>
      <c r="H74" s="69"/>
      <c r="I74" s="70"/>
      <c r="J74" s="70"/>
      <c r="K74" s="34" t="s">
        <v>65</v>
      </c>
      <c r="L74" s="77">
        <v>74</v>
      </c>
      <c r="M74" s="77"/>
      <c r="N74" s="72"/>
      <c r="O74" s="79" t="s">
        <v>176</v>
      </c>
      <c r="P74" s="81">
        <v>43571.80465277778</v>
      </c>
      <c r="Q74" s="79" t="s">
        <v>487</v>
      </c>
      <c r="R74" s="79"/>
      <c r="S74" s="79"/>
      <c r="T74" s="79" t="s">
        <v>955</v>
      </c>
      <c r="U74" s="79"/>
      <c r="V74" s="83" t="s">
        <v>1172</v>
      </c>
      <c r="W74" s="81">
        <v>43571.80465277778</v>
      </c>
      <c r="X74" s="83" t="s">
        <v>1334</v>
      </c>
      <c r="Y74" s="79"/>
      <c r="Z74" s="79"/>
      <c r="AA74" s="85" t="s">
        <v>1645</v>
      </c>
      <c r="AB74" s="79"/>
      <c r="AC74" s="79" t="b">
        <v>0</v>
      </c>
      <c r="AD74" s="79">
        <v>1</v>
      </c>
      <c r="AE74" s="85" t="s">
        <v>1895</v>
      </c>
      <c r="AF74" s="79" t="b">
        <v>0</v>
      </c>
      <c r="AG74" s="79" t="s">
        <v>1903</v>
      </c>
      <c r="AH74" s="79"/>
      <c r="AI74" s="85" t="s">
        <v>1895</v>
      </c>
      <c r="AJ74" s="79" t="b">
        <v>0</v>
      </c>
      <c r="AK74" s="79">
        <v>0</v>
      </c>
      <c r="AL74" s="85" t="s">
        <v>1895</v>
      </c>
      <c r="AM74" s="79" t="s">
        <v>1906</v>
      </c>
      <c r="AN74" s="79" t="b">
        <v>0</v>
      </c>
      <c r="AO74" s="85" t="s">
        <v>1645</v>
      </c>
      <c r="AP74" s="79" t="s">
        <v>176</v>
      </c>
      <c r="AQ74" s="79">
        <v>0</v>
      </c>
      <c r="AR74" s="79">
        <v>0</v>
      </c>
      <c r="AS74" s="79"/>
      <c r="AT74" s="79"/>
      <c r="AU74" s="79"/>
      <c r="AV74" s="79"/>
      <c r="AW74" s="79"/>
      <c r="AX74" s="79"/>
      <c r="AY74" s="79"/>
      <c r="AZ74" s="79"/>
      <c r="BA74">
        <v>1</v>
      </c>
      <c r="BB74" s="78" t="str">
        <f>REPLACE(INDEX(GroupVertices[Group],MATCH(Edges[[#This Row],[Vertex 1]],GroupVertices[Vertex],0)),1,1,"")</f>
        <v>1</v>
      </c>
      <c r="BC74" s="78" t="str">
        <f>REPLACE(INDEX(GroupVertices[Group],MATCH(Edges[[#This Row],[Vertex 2]],GroupVertices[Vertex],0)),1,1,"")</f>
        <v>1</v>
      </c>
      <c r="BD74" s="48">
        <v>1</v>
      </c>
      <c r="BE74" s="49">
        <v>4.761904761904762</v>
      </c>
      <c r="BF74" s="48">
        <v>0</v>
      </c>
      <c r="BG74" s="49">
        <v>0</v>
      </c>
      <c r="BH74" s="48">
        <v>0</v>
      </c>
      <c r="BI74" s="49">
        <v>0</v>
      </c>
      <c r="BJ74" s="48">
        <v>20</v>
      </c>
      <c r="BK74" s="49">
        <v>95.23809523809524</v>
      </c>
      <c r="BL74" s="48">
        <v>21</v>
      </c>
    </row>
    <row r="75" spans="1:64" ht="15">
      <c r="A75" s="64" t="s">
        <v>274</v>
      </c>
      <c r="B75" s="64" t="s">
        <v>274</v>
      </c>
      <c r="C75" s="65" t="s">
        <v>4959</v>
      </c>
      <c r="D75" s="66">
        <v>3</v>
      </c>
      <c r="E75" s="67" t="s">
        <v>132</v>
      </c>
      <c r="F75" s="68">
        <v>32</v>
      </c>
      <c r="G75" s="65"/>
      <c r="H75" s="69"/>
      <c r="I75" s="70"/>
      <c r="J75" s="70"/>
      <c r="K75" s="34" t="s">
        <v>65</v>
      </c>
      <c r="L75" s="77">
        <v>75</v>
      </c>
      <c r="M75" s="77"/>
      <c r="N75" s="72"/>
      <c r="O75" s="79" t="s">
        <v>176</v>
      </c>
      <c r="P75" s="81">
        <v>43571.489699074074</v>
      </c>
      <c r="Q75" s="79" t="s">
        <v>488</v>
      </c>
      <c r="R75" s="83" t="s">
        <v>729</v>
      </c>
      <c r="S75" s="79" t="s">
        <v>882</v>
      </c>
      <c r="T75" s="79"/>
      <c r="U75" s="83" t="s">
        <v>1071</v>
      </c>
      <c r="V75" s="83" t="s">
        <v>1071</v>
      </c>
      <c r="W75" s="81">
        <v>43571.489699074074</v>
      </c>
      <c r="X75" s="83" t="s">
        <v>1335</v>
      </c>
      <c r="Y75" s="79"/>
      <c r="Z75" s="79"/>
      <c r="AA75" s="85" t="s">
        <v>1646</v>
      </c>
      <c r="AB75" s="79"/>
      <c r="AC75" s="79" t="b">
        <v>0</v>
      </c>
      <c r="AD75" s="79">
        <v>3</v>
      </c>
      <c r="AE75" s="85" t="s">
        <v>1895</v>
      </c>
      <c r="AF75" s="79" t="b">
        <v>0</v>
      </c>
      <c r="AG75" s="79" t="s">
        <v>1903</v>
      </c>
      <c r="AH75" s="79"/>
      <c r="AI75" s="85" t="s">
        <v>1895</v>
      </c>
      <c r="AJ75" s="79" t="b">
        <v>0</v>
      </c>
      <c r="AK75" s="79">
        <v>2</v>
      </c>
      <c r="AL75" s="85" t="s">
        <v>1895</v>
      </c>
      <c r="AM75" s="79" t="s">
        <v>1916</v>
      </c>
      <c r="AN75" s="79" t="b">
        <v>0</v>
      </c>
      <c r="AO75" s="85" t="s">
        <v>1646</v>
      </c>
      <c r="AP75" s="79" t="s">
        <v>176</v>
      </c>
      <c r="AQ75" s="79">
        <v>0</v>
      </c>
      <c r="AR75" s="79">
        <v>0</v>
      </c>
      <c r="AS75" s="79"/>
      <c r="AT75" s="79"/>
      <c r="AU75" s="79"/>
      <c r="AV75" s="79"/>
      <c r="AW75" s="79"/>
      <c r="AX75" s="79"/>
      <c r="AY75" s="79"/>
      <c r="AZ75" s="79"/>
      <c r="BA75">
        <v>1</v>
      </c>
      <c r="BB75" s="78" t="str">
        <f>REPLACE(INDEX(GroupVertices[Group],MATCH(Edges[[#This Row],[Vertex 1]],GroupVertices[Vertex],0)),1,1,"")</f>
        <v>20</v>
      </c>
      <c r="BC75" s="78" t="str">
        <f>REPLACE(INDEX(GroupVertices[Group],MATCH(Edges[[#This Row],[Vertex 2]],GroupVertices[Vertex],0)),1,1,"")</f>
        <v>20</v>
      </c>
      <c r="BD75" s="48">
        <v>1</v>
      </c>
      <c r="BE75" s="49">
        <v>2.4390243902439024</v>
      </c>
      <c r="BF75" s="48">
        <v>0</v>
      </c>
      <c r="BG75" s="49">
        <v>0</v>
      </c>
      <c r="BH75" s="48">
        <v>0</v>
      </c>
      <c r="BI75" s="49">
        <v>0</v>
      </c>
      <c r="BJ75" s="48">
        <v>40</v>
      </c>
      <c r="BK75" s="49">
        <v>97.5609756097561</v>
      </c>
      <c r="BL75" s="48">
        <v>41</v>
      </c>
    </row>
    <row r="76" spans="1:64" ht="15">
      <c r="A76" s="64" t="s">
        <v>275</v>
      </c>
      <c r="B76" s="64" t="s">
        <v>274</v>
      </c>
      <c r="C76" s="65" t="s">
        <v>4959</v>
      </c>
      <c r="D76" s="66">
        <v>3</v>
      </c>
      <c r="E76" s="67" t="s">
        <v>132</v>
      </c>
      <c r="F76" s="68">
        <v>32</v>
      </c>
      <c r="G76" s="65"/>
      <c r="H76" s="69"/>
      <c r="I76" s="70"/>
      <c r="J76" s="70"/>
      <c r="K76" s="34" t="s">
        <v>65</v>
      </c>
      <c r="L76" s="77">
        <v>76</v>
      </c>
      <c r="M76" s="77"/>
      <c r="N76" s="72"/>
      <c r="O76" s="79" t="s">
        <v>431</v>
      </c>
      <c r="P76" s="81">
        <v>43571.827997685185</v>
      </c>
      <c r="Q76" s="79" t="s">
        <v>482</v>
      </c>
      <c r="R76" s="79"/>
      <c r="S76" s="79"/>
      <c r="T76" s="79"/>
      <c r="U76" s="79"/>
      <c r="V76" s="83" t="s">
        <v>1173</v>
      </c>
      <c r="W76" s="81">
        <v>43571.827997685185</v>
      </c>
      <c r="X76" s="83" t="s">
        <v>1336</v>
      </c>
      <c r="Y76" s="79"/>
      <c r="Z76" s="79"/>
      <c r="AA76" s="85" t="s">
        <v>1647</v>
      </c>
      <c r="AB76" s="79"/>
      <c r="AC76" s="79" t="b">
        <v>0</v>
      </c>
      <c r="AD76" s="79">
        <v>0</v>
      </c>
      <c r="AE76" s="85" t="s">
        <v>1895</v>
      </c>
      <c r="AF76" s="79" t="b">
        <v>0</v>
      </c>
      <c r="AG76" s="79" t="s">
        <v>1903</v>
      </c>
      <c r="AH76" s="79"/>
      <c r="AI76" s="85" t="s">
        <v>1895</v>
      </c>
      <c r="AJ76" s="79" t="b">
        <v>0</v>
      </c>
      <c r="AK76" s="79">
        <v>2</v>
      </c>
      <c r="AL76" s="85" t="s">
        <v>1646</v>
      </c>
      <c r="AM76" s="79" t="s">
        <v>1906</v>
      </c>
      <c r="AN76" s="79" t="b">
        <v>0</v>
      </c>
      <c r="AO76" s="85" t="s">
        <v>1646</v>
      </c>
      <c r="AP76" s="79" t="s">
        <v>176</v>
      </c>
      <c r="AQ76" s="79">
        <v>0</v>
      </c>
      <c r="AR76" s="79">
        <v>0</v>
      </c>
      <c r="AS76" s="79"/>
      <c r="AT76" s="79"/>
      <c r="AU76" s="79"/>
      <c r="AV76" s="79"/>
      <c r="AW76" s="79"/>
      <c r="AX76" s="79"/>
      <c r="AY76" s="79"/>
      <c r="AZ76" s="79"/>
      <c r="BA76">
        <v>1</v>
      </c>
      <c r="BB76" s="78" t="str">
        <f>REPLACE(INDEX(GroupVertices[Group],MATCH(Edges[[#This Row],[Vertex 1]],GroupVertices[Vertex],0)),1,1,"")</f>
        <v>20</v>
      </c>
      <c r="BC76" s="78" t="str">
        <f>REPLACE(INDEX(GroupVertices[Group],MATCH(Edges[[#This Row],[Vertex 2]],GroupVertices[Vertex],0)),1,1,"")</f>
        <v>20</v>
      </c>
      <c r="BD76" s="48">
        <v>1</v>
      </c>
      <c r="BE76" s="49">
        <v>4.761904761904762</v>
      </c>
      <c r="BF76" s="48">
        <v>0</v>
      </c>
      <c r="BG76" s="49">
        <v>0</v>
      </c>
      <c r="BH76" s="48">
        <v>0</v>
      </c>
      <c r="BI76" s="49">
        <v>0</v>
      </c>
      <c r="BJ76" s="48">
        <v>20</v>
      </c>
      <c r="BK76" s="49">
        <v>95.23809523809524</v>
      </c>
      <c r="BL76" s="48">
        <v>21</v>
      </c>
    </row>
    <row r="77" spans="1:64" ht="15">
      <c r="A77" s="64" t="s">
        <v>276</v>
      </c>
      <c r="B77" s="64" t="s">
        <v>276</v>
      </c>
      <c r="C77" s="65" t="s">
        <v>4959</v>
      </c>
      <c r="D77" s="66">
        <v>3</v>
      </c>
      <c r="E77" s="67" t="s">
        <v>132</v>
      </c>
      <c r="F77" s="68">
        <v>32</v>
      </c>
      <c r="G77" s="65"/>
      <c r="H77" s="69"/>
      <c r="I77" s="70"/>
      <c r="J77" s="70"/>
      <c r="K77" s="34" t="s">
        <v>65</v>
      </c>
      <c r="L77" s="77">
        <v>77</v>
      </c>
      <c r="M77" s="77"/>
      <c r="N77" s="72"/>
      <c r="O77" s="79" t="s">
        <v>176</v>
      </c>
      <c r="P77" s="81">
        <v>43571.875185185185</v>
      </c>
      <c r="Q77" s="79" t="s">
        <v>489</v>
      </c>
      <c r="R77" s="83" t="s">
        <v>730</v>
      </c>
      <c r="S77" s="79" t="s">
        <v>895</v>
      </c>
      <c r="T77" s="79" t="s">
        <v>956</v>
      </c>
      <c r="U77" s="83" t="s">
        <v>1072</v>
      </c>
      <c r="V77" s="83" t="s">
        <v>1072</v>
      </c>
      <c r="W77" s="81">
        <v>43571.875185185185</v>
      </c>
      <c r="X77" s="83" t="s">
        <v>1337</v>
      </c>
      <c r="Y77" s="79"/>
      <c r="Z77" s="79"/>
      <c r="AA77" s="85" t="s">
        <v>1648</v>
      </c>
      <c r="AB77" s="79"/>
      <c r="AC77" s="79" t="b">
        <v>0</v>
      </c>
      <c r="AD77" s="79">
        <v>0</v>
      </c>
      <c r="AE77" s="85" t="s">
        <v>1895</v>
      </c>
      <c r="AF77" s="79" t="b">
        <v>0</v>
      </c>
      <c r="AG77" s="79" t="s">
        <v>1903</v>
      </c>
      <c r="AH77" s="79"/>
      <c r="AI77" s="85" t="s">
        <v>1895</v>
      </c>
      <c r="AJ77" s="79" t="b">
        <v>0</v>
      </c>
      <c r="AK77" s="79">
        <v>0</v>
      </c>
      <c r="AL77" s="85" t="s">
        <v>1895</v>
      </c>
      <c r="AM77" s="79" t="s">
        <v>1923</v>
      </c>
      <c r="AN77" s="79" t="b">
        <v>0</v>
      </c>
      <c r="AO77" s="85" t="s">
        <v>1648</v>
      </c>
      <c r="AP77" s="79" t="s">
        <v>176</v>
      </c>
      <c r="AQ77" s="79">
        <v>0</v>
      </c>
      <c r="AR77" s="79">
        <v>0</v>
      </c>
      <c r="AS77" s="79"/>
      <c r="AT77" s="79"/>
      <c r="AU77" s="79"/>
      <c r="AV77" s="79"/>
      <c r="AW77" s="79"/>
      <c r="AX77" s="79"/>
      <c r="AY77" s="79"/>
      <c r="AZ77" s="79"/>
      <c r="BA77">
        <v>1</v>
      </c>
      <c r="BB77" s="78" t="str">
        <f>REPLACE(INDEX(GroupVertices[Group],MATCH(Edges[[#This Row],[Vertex 1]],GroupVertices[Vertex],0)),1,1,"")</f>
        <v>1</v>
      </c>
      <c r="BC77" s="78" t="str">
        <f>REPLACE(INDEX(GroupVertices[Group],MATCH(Edges[[#This Row],[Vertex 2]],GroupVertices[Vertex],0)),1,1,"")</f>
        <v>1</v>
      </c>
      <c r="BD77" s="48">
        <v>0</v>
      </c>
      <c r="BE77" s="49">
        <v>0</v>
      </c>
      <c r="BF77" s="48">
        <v>0</v>
      </c>
      <c r="BG77" s="49">
        <v>0</v>
      </c>
      <c r="BH77" s="48">
        <v>0</v>
      </c>
      <c r="BI77" s="49">
        <v>0</v>
      </c>
      <c r="BJ77" s="48">
        <v>16</v>
      </c>
      <c r="BK77" s="49">
        <v>100</v>
      </c>
      <c r="BL77" s="48">
        <v>16</v>
      </c>
    </row>
    <row r="78" spans="1:64" ht="15">
      <c r="A78" s="64" t="s">
        <v>277</v>
      </c>
      <c r="B78" s="64" t="s">
        <v>277</v>
      </c>
      <c r="C78" s="65" t="s">
        <v>4959</v>
      </c>
      <c r="D78" s="66">
        <v>3</v>
      </c>
      <c r="E78" s="67" t="s">
        <v>132</v>
      </c>
      <c r="F78" s="68">
        <v>32</v>
      </c>
      <c r="G78" s="65"/>
      <c r="H78" s="69"/>
      <c r="I78" s="70"/>
      <c r="J78" s="70"/>
      <c r="K78" s="34" t="s">
        <v>65</v>
      </c>
      <c r="L78" s="77">
        <v>78</v>
      </c>
      <c r="M78" s="77"/>
      <c r="N78" s="72"/>
      <c r="O78" s="79" t="s">
        <v>176</v>
      </c>
      <c r="P78" s="81">
        <v>43572.0700462963</v>
      </c>
      <c r="Q78" s="79" t="s">
        <v>490</v>
      </c>
      <c r="R78" s="83" t="s">
        <v>731</v>
      </c>
      <c r="S78" s="79" t="s">
        <v>896</v>
      </c>
      <c r="T78" s="79"/>
      <c r="U78" s="79"/>
      <c r="V78" s="83" t="s">
        <v>1174</v>
      </c>
      <c r="W78" s="81">
        <v>43572.0700462963</v>
      </c>
      <c r="X78" s="83" t="s">
        <v>1338</v>
      </c>
      <c r="Y78" s="79"/>
      <c r="Z78" s="79"/>
      <c r="AA78" s="85" t="s">
        <v>1649</v>
      </c>
      <c r="AB78" s="79"/>
      <c r="AC78" s="79" t="b">
        <v>0</v>
      </c>
      <c r="AD78" s="79">
        <v>0</v>
      </c>
      <c r="AE78" s="85" t="s">
        <v>1895</v>
      </c>
      <c r="AF78" s="79" t="b">
        <v>0</v>
      </c>
      <c r="AG78" s="79" t="s">
        <v>1903</v>
      </c>
      <c r="AH78" s="79"/>
      <c r="AI78" s="85" t="s">
        <v>1895</v>
      </c>
      <c r="AJ78" s="79" t="b">
        <v>0</v>
      </c>
      <c r="AK78" s="79">
        <v>0</v>
      </c>
      <c r="AL78" s="85" t="s">
        <v>1895</v>
      </c>
      <c r="AM78" s="79" t="s">
        <v>1913</v>
      </c>
      <c r="AN78" s="79" t="b">
        <v>0</v>
      </c>
      <c r="AO78" s="85" t="s">
        <v>1649</v>
      </c>
      <c r="AP78" s="79" t="s">
        <v>176</v>
      </c>
      <c r="AQ78" s="79">
        <v>0</v>
      </c>
      <c r="AR78" s="79">
        <v>0</v>
      </c>
      <c r="AS78" s="79"/>
      <c r="AT78" s="79"/>
      <c r="AU78" s="79"/>
      <c r="AV78" s="79"/>
      <c r="AW78" s="79"/>
      <c r="AX78" s="79"/>
      <c r="AY78" s="79"/>
      <c r="AZ78" s="79"/>
      <c r="BA78">
        <v>1</v>
      </c>
      <c r="BB78" s="78" t="str">
        <f>REPLACE(INDEX(GroupVertices[Group],MATCH(Edges[[#This Row],[Vertex 1]],GroupVertices[Vertex],0)),1,1,"")</f>
        <v>1</v>
      </c>
      <c r="BC78" s="78" t="str">
        <f>REPLACE(INDEX(GroupVertices[Group],MATCH(Edges[[#This Row],[Vertex 2]],GroupVertices[Vertex],0)),1,1,"")</f>
        <v>1</v>
      </c>
      <c r="BD78" s="48">
        <v>2</v>
      </c>
      <c r="BE78" s="49">
        <v>5.2631578947368425</v>
      </c>
      <c r="BF78" s="48">
        <v>0</v>
      </c>
      <c r="BG78" s="49">
        <v>0</v>
      </c>
      <c r="BH78" s="48">
        <v>0</v>
      </c>
      <c r="BI78" s="49">
        <v>0</v>
      </c>
      <c r="BJ78" s="48">
        <v>36</v>
      </c>
      <c r="BK78" s="49">
        <v>94.73684210526316</v>
      </c>
      <c r="BL78" s="48">
        <v>38</v>
      </c>
    </row>
    <row r="79" spans="1:64" ht="15">
      <c r="A79" s="64" t="s">
        <v>278</v>
      </c>
      <c r="B79" s="64" t="s">
        <v>349</v>
      </c>
      <c r="C79" s="65" t="s">
        <v>4959</v>
      </c>
      <c r="D79" s="66">
        <v>4</v>
      </c>
      <c r="E79" s="67" t="s">
        <v>136</v>
      </c>
      <c r="F79" s="68">
        <v>31.535714285714285</v>
      </c>
      <c r="G79" s="65"/>
      <c r="H79" s="69"/>
      <c r="I79" s="70"/>
      <c r="J79" s="70"/>
      <c r="K79" s="34" t="s">
        <v>65</v>
      </c>
      <c r="L79" s="77">
        <v>79</v>
      </c>
      <c r="M79" s="77"/>
      <c r="N79" s="72"/>
      <c r="O79" s="79" t="s">
        <v>431</v>
      </c>
      <c r="P79" s="81">
        <v>43572.33980324074</v>
      </c>
      <c r="Q79" s="79" t="s">
        <v>491</v>
      </c>
      <c r="R79" s="79"/>
      <c r="S79" s="79"/>
      <c r="T79" s="79" t="s">
        <v>957</v>
      </c>
      <c r="U79" s="79"/>
      <c r="V79" s="83" t="s">
        <v>1175</v>
      </c>
      <c r="W79" s="81">
        <v>43572.33980324074</v>
      </c>
      <c r="X79" s="83" t="s">
        <v>1339</v>
      </c>
      <c r="Y79" s="79"/>
      <c r="Z79" s="79"/>
      <c r="AA79" s="85" t="s">
        <v>1650</v>
      </c>
      <c r="AB79" s="79"/>
      <c r="AC79" s="79" t="b">
        <v>0</v>
      </c>
      <c r="AD79" s="79">
        <v>0</v>
      </c>
      <c r="AE79" s="85" t="s">
        <v>1895</v>
      </c>
      <c r="AF79" s="79" t="b">
        <v>0</v>
      </c>
      <c r="AG79" s="79" t="s">
        <v>1903</v>
      </c>
      <c r="AH79" s="79"/>
      <c r="AI79" s="85" t="s">
        <v>1895</v>
      </c>
      <c r="AJ79" s="79" t="b">
        <v>0</v>
      </c>
      <c r="AK79" s="79">
        <v>1</v>
      </c>
      <c r="AL79" s="85" t="s">
        <v>1738</v>
      </c>
      <c r="AM79" s="79" t="s">
        <v>1914</v>
      </c>
      <c r="AN79" s="79" t="b">
        <v>0</v>
      </c>
      <c r="AO79" s="85" t="s">
        <v>1738</v>
      </c>
      <c r="AP79" s="79" t="s">
        <v>176</v>
      </c>
      <c r="AQ79" s="79">
        <v>0</v>
      </c>
      <c r="AR79" s="79">
        <v>0</v>
      </c>
      <c r="AS79" s="79"/>
      <c r="AT79" s="79"/>
      <c r="AU79" s="79"/>
      <c r="AV79" s="79"/>
      <c r="AW79" s="79"/>
      <c r="AX79" s="79"/>
      <c r="AY79" s="79"/>
      <c r="AZ79" s="79"/>
      <c r="BA79">
        <v>2</v>
      </c>
      <c r="BB79" s="78" t="str">
        <f>REPLACE(INDEX(GroupVertices[Group],MATCH(Edges[[#This Row],[Vertex 1]],GroupVertices[Vertex],0)),1,1,"")</f>
        <v>34</v>
      </c>
      <c r="BC79" s="78" t="str">
        <f>REPLACE(INDEX(GroupVertices[Group],MATCH(Edges[[#This Row],[Vertex 2]],GroupVertices[Vertex],0)),1,1,"")</f>
        <v>34</v>
      </c>
      <c r="BD79" s="48">
        <v>0</v>
      </c>
      <c r="BE79" s="49">
        <v>0</v>
      </c>
      <c r="BF79" s="48">
        <v>0</v>
      </c>
      <c r="BG79" s="49">
        <v>0</v>
      </c>
      <c r="BH79" s="48">
        <v>0</v>
      </c>
      <c r="BI79" s="49">
        <v>0</v>
      </c>
      <c r="BJ79" s="48">
        <v>21</v>
      </c>
      <c r="BK79" s="49">
        <v>100</v>
      </c>
      <c r="BL79" s="48">
        <v>21</v>
      </c>
    </row>
    <row r="80" spans="1:64" ht="15">
      <c r="A80" s="64" t="s">
        <v>278</v>
      </c>
      <c r="B80" s="64" t="s">
        <v>349</v>
      </c>
      <c r="C80" s="65" t="s">
        <v>4959</v>
      </c>
      <c r="D80" s="66">
        <v>4</v>
      </c>
      <c r="E80" s="67" t="s">
        <v>136</v>
      </c>
      <c r="F80" s="68">
        <v>31.535714285714285</v>
      </c>
      <c r="G80" s="65"/>
      <c r="H80" s="69"/>
      <c r="I80" s="70"/>
      <c r="J80" s="70"/>
      <c r="K80" s="34" t="s">
        <v>65</v>
      </c>
      <c r="L80" s="77">
        <v>80</v>
      </c>
      <c r="M80" s="77"/>
      <c r="N80" s="72"/>
      <c r="O80" s="79" t="s">
        <v>431</v>
      </c>
      <c r="P80" s="81">
        <v>43572.34104166667</v>
      </c>
      <c r="Q80" s="79" t="s">
        <v>492</v>
      </c>
      <c r="R80" s="79"/>
      <c r="S80" s="79"/>
      <c r="T80" s="79" t="s">
        <v>958</v>
      </c>
      <c r="U80" s="79"/>
      <c r="V80" s="83" t="s">
        <v>1175</v>
      </c>
      <c r="W80" s="81">
        <v>43572.34104166667</v>
      </c>
      <c r="X80" s="83" t="s">
        <v>1340</v>
      </c>
      <c r="Y80" s="79"/>
      <c r="Z80" s="79"/>
      <c r="AA80" s="85" t="s">
        <v>1651</v>
      </c>
      <c r="AB80" s="79"/>
      <c r="AC80" s="79" t="b">
        <v>0</v>
      </c>
      <c r="AD80" s="79">
        <v>0</v>
      </c>
      <c r="AE80" s="85" t="s">
        <v>1895</v>
      </c>
      <c r="AF80" s="79" t="b">
        <v>0</v>
      </c>
      <c r="AG80" s="79" t="s">
        <v>1903</v>
      </c>
      <c r="AH80" s="79"/>
      <c r="AI80" s="85" t="s">
        <v>1895</v>
      </c>
      <c r="AJ80" s="79" t="b">
        <v>0</v>
      </c>
      <c r="AK80" s="79">
        <v>2</v>
      </c>
      <c r="AL80" s="85" t="s">
        <v>1739</v>
      </c>
      <c r="AM80" s="79" t="s">
        <v>1914</v>
      </c>
      <c r="AN80" s="79" t="b">
        <v>0</v>
      </c>
      <c r="AO80" s="85" t="s">
        <v>1739</v>
      </c>
      <c r="AP80" s="79" t="s">
        <v>176</v>
      </c>
      <c r="AQ80" s="79">
        <v>0</v>
      </c>
      <c r="AR80" s="79">
        <v>0</v>
      </c>
      <c r="AS80" s="79"/>
      <c r="AT80" s="79"/>
      <c r="AU80" s="79"/>
      <c r="AV80" s="79"/>
      <c r="AW80" s="79"/>
      <c r="AX80" s="79"/>
      <c r="AY80" s="79"/>
      <c r="AZ80" s="79"/>
      <c r="BA80">
        <v>2</v>
      </c>
      <c r="BB80" s="78" t="str">
        <f>REPLACE(INDEX(GroupVertices[Group],MATCH(Edges[[#This Row],[Vertex 1]],GroupVertices[Vertex],0)),1,1,"")</f>
        <v>34</v>
      </c>
      <c r="BC80" s="78" t="str">
        <f>REPLACE(INDEX(GroupVertices[Group],MATCH(Edges[[#This Row],[Vertex 2]],GroupVertices[Vertex],0)),1,1,"")</f>
        <v>34</v>
      </c>
      <c r="BD80" s="48">
        <v>0</v>
      </c>
      <c r="BE80" s="49">
        <v>0</v>
      </c>
      <c r="BF80" s="48">
        <v>0</v>
      </c>
      <c r="BG80" s="49">
        <v>0</v>
      </c>
      <c r="BH80" s="48">
        <v>0</v>
      </c>
      <c r="BI80" s="49">
        <v>0</v>
      </c>
      <c r="BJ80" s="48">
        <v>22</v>
      </c>
      <c r="BK80" s="49">
        <v>100</v>
      </c>
      <c r="BL80" s="48">
        <v>22</v>
      </c>
    </row>
    <row r="81" spans="1:64" ht="15">
      <c r="A81" s="64" t="s">
        <v>279</v>
      </c>
      <c r="B81" s="64" t="s">
        <v>279</v>
      </c>
      <c r="C81" s="65" t="s">
        <v>4959</v>
      </c>
      <c r="D81" s="66">
        <v>3</v>
      </c>
      <c r="E81" s="67" t="s">
        <v>132</v>
      </c>
      <c r="F81" s="68">
        <v>32</v>
      </c>
      <c r="G81" s="65"/>
      <c r="H81" s="69"/>
      <c r="I81" s="70"/>
      <c r="J81" s="70"/>
      <c r="K81" s="34" t="s">
        <v>65</v>
      </c>
      <c r="L81" s="77">
        <v>81</v>
      </c>
      <c r="M81" s="77"/>
      <c r="N81" s="72"/>
      <c r="O81" s="79" t="s">
        <v>176</v>
      </c>
      <c r="P81" s="81">
        <v>43571.83613425926</v>
      </c>
      <c r="Q81" s="79" t="s">
        <v>493</v>
      </c>
      <c r="R81" s="83" t="s">
        <v>732</v>
      </c>
      <c r="S81" s="79" t="s">
        <v>882</v>
      </c>
      <c r="T81" s="79"/>
      <c r="U81" s="79"/>
      <c r="V81" s="83" t="s">
        <v>1176</v>
      </c>
      <c r="W81" s="81">
        <v>43571.83613425926</v>
      </c>
      <c r="X81" s="83" t="s">
        <v>1341</v>
      </c>
      <c r="Y81" s="79"/>
      <c r="Z81" s="79"/>
      <c r="AA81" s="85" t="s">
        <v>1652</v>
      </c>
      <c r="AB81" s="79"/>
      <c r="AC81" s="79" t="b">
        <v>0</v>
      </c>
      <c r="AD81" s="79">
        <v>0</v>
      </c>
      <c r="AE81" s="85" t="s">
        <v>1895</v>
      </c>
      <c r="AF81" s="79" t="b">
        <v>0</v>
      </c>
      <c r="AG81" s="79" t="s">
        <v>1903</v>
      </c>
      <c r="AH81" s="79"/>
      <c r="AI81" s="85" t="s">
        <v>1895</v>
      </c>
      <c r="AJ81" s="79" t="b">
        <v>0</v>
      </c>
      <c r="AK81" s="79">
        <v>1</v>
      </c>
      <c r="AL81" s="85" t="s">
        <v>1895</v>
      </c>
      <c r="AM81" s="79" t="s">
        <v>1905</v>
      </c>
      <c r="AN81" s="79" t="b">
        <v>0</v>
      </c>
      <c r="AO81" s="85" t="s">
        <v>1652</v>
      </c>
      <c r="AP81" s="79" t="s">
        <v>176</v>
      </c>
      <c r="AQ81" s="79">
        <v>0</v>
      </c>
      <c r="AR81" s="79">
        <v>0</v>
      </c>
      <c r="AS81" s="79"/>
      <c r="AT81" s="79"/>
      <c r="AU81" s="79"/>
      <c r="AV81" s="79"/>
      <c r="AW81" s="79"/>
      <c r="AX81" s="79"/>
      <c r="AY81" s="79"/>
      <c r="AZ81" s="79"/>
      <c r="BA81">
        <v>1</v>
      </c>
      <c r="BB81" s="78" t="str">
        <f>REPLACE(INDEX(GroupVertices[Group],MATCH(Edges[[#This Row],[Vertex 1]],GroupVertices[Vertex],0)),1,1,"")</f>
        <v>33</v>
      </c>
      <c r="BC81" s="78" t="str">
        <f>REPLACE(INDEX(GroupVertices[Group],MATCH(Edges[[#This Row],[Vertex 2]],GroupVertices[Vertex],0)),1,1,"")</f>
        <v>33</v>
      </c>
      <c r="BD81" s="48">
        <v>1</v>
      </c>
      <c r="BE81" s="49">
        <v>2.0833333333333335</v>
      </c>
      <c r="BF81" s="48">
        <v>0</v>
      </c>
      <c r="BG81" s="49">
        <v>0</v>
      </c>
      <c r="BH81" s="48">
        <v>0</v>
      </c>
      <c r="BI81" s="49">
        <v>0</v>
      </c>
      <c r="BJ81" s="48">
        <v>47</v>
      </c>
      <c r="BK81" s="49">
        <v>97.91666666666667</v>
      </c>
      <c r="BL81" s="48">
        <v>48</v>
      </c>
    </row>
    <row r="82" spans="1:64" ht="15">
      <c r="A82" s="64" t="s">
        <v>280</v>
      </c>
      <c r="B82" s="64" t="s">
        <v>279</v>
      </c>
      <c r="C82" s="65" t="s">
        <v>4959</v>
      </c>
      <c r="D82" s="66">
        <v>3</v>
      </c>
      <c r="E82" s="67" t="s">
        <v>132</v>
      </c>
      <c r="F82" s="68">
        <v>32</v>
      </c>
      <c r="G82" s="65"/>
      <c r="H82" s="69"/>
      <c r="I82" s="70"/>
      <c r="J82" s="70"/>
      <c r="K82" s="34" t="s">
        <v>65</v>
      </c>
      <c r="L82" s="77">
        <v>82</v>
      </c>
      <c r="M82" s="77"/>
      <c r="N82" s="72"/>
      <c r="O82" s="79" t="s">
        <v>431</v>
      </c>
      <c r="P82" s="81">
        <v>43572.396840277775</v>
      </c>
      <c r="Q82" s="79" t="s">
        <v>494</v>
      </c>
      <c r="R82" s="79"/>
      <c r="S82" s="79"/>
      <c r="T82" s="79"/>
      <c r="U82" s="79"/>
      <c r="V82" s="83" t="s">
        <v>1177</v>
      </c>
      <c r="W82" s="81">
        <v>43572.396840277775</v>
      </c>
      <c r="X82" s="83" t="s">
        <v>1342</v>
      </c>
      <c r="Y82" s="79"/>
      <c r="Z82" s="79"/>
      <c r="AA82" s="85" t="s">
        <v>1653</v>
      </c>
      <c r="AB82" s="79"/>
      <c r="AC82" s="79" t="b">
        <v>0</v>
      </c>
      <c r="AD82" s="79">
        <v>0</v>
      </c>
      <c r="AE82" s="85" t="s">
        <v>1895</v>
      </c>
      <c r="AF82" s="79" t="b">
        <v>0</v>
      </c>
      <c r="AG82" s="79" t="s">
        <v>1903</v>
      </c>
      <c r="AH82" s="79"/>
      <c r="AI82" s="85" t="s">
        <v>1895</v>
      </c>
      <c r="AJ82" s="79" t="b">
        <v>0</v>
      </c>
      <c r="AK82" s="79">
        <v>1</v>
      </c>
      <c r="AL82" s="85" t="s">
        <v>1652</v>
      </c>
      <c r="AM82" s="79" t="s">
        <v>1916</v>
      </c>
      <c r="AN82" s="79" t="b">
        <v>0</v>
      </c>
      <c r="AO82" s="85" t="s">
        <v>1652</v>
      </c>
      <c r="AP82" s="79" t="s">
        <v>176</v>
      </c>
      <c r="AQ82" s="79">
        <v>0</v>
      </c>
      <c r="AR82" s="79">
        <v>0</v>
      </c>
      <c r="AS82" s="79"/>
      <c r="AT82" s="79"/>
      <c r="AU82" s="79"/>
      <c r="AV82" s="79"/>
      <c r="AW82" s="79"/>
      <c r="AX82" s="79"/>
      <c r="AY82" s="79"/>
      <c r="AZ82" s="79"/>
      <c r="BA82">
        <v>1</v>
      </c>
      <c r="BB82" s="78" t="str">
        <f>REPLACE(INDEX(GroupVertices[Group],MATCH(Edges[[#This Row],[Vertex 1]],GroupVertices[Vertex],0)),1,1,"")</f>
        <v>33</v>
      </c>
      <c r="BC82" s="78" t="str">
        <f>REPLACE(INDEX(GroupVertices[Group],MATCH(Edges[[#This Row],[Vertex 2]],GroupVertices[Vertex],0)),1,1,"")</f>
        <v>33</v>
      </c>
      <c r="BD82" s="48">
        <v>1</v>
      </c>
      <c r="BE82" s="49">
        <v>4.166666666666667</v>
      </c>
      <c r="BF82" s="48">
        <v>0</v>
      </c>
      <c r="BG82" s="49">
        <v>0</v>
      </c>
      <c r="BH82" s="48">
        <v>0</v>
      </c>
      <c r="BI82" s="49">
        <v>0</v>
      </c>
      <c r="BJ82" s="48">
        <v>23</v>
      </c>
      <c r="BK82" s="49">
        <v>95.83333333333333</v>
      </c>
      <c r="BL82" s="48">
        <v>24</v>
      </c>
    </row>
    <row r="83" spans="1:64" ht="15">
      <c r="A83" s="64" t="s">
        <v>281</v>
      </c>
      <c r="B83" s="64" t="s">
        <v>281</v>
      </c>
      <c r="C83" s="65" t="s">
        <v>4959</v>
      </c>
      <c r="D83" s="66">
        <v>3</v>
      </c>
      <c r="E83" s="67" t="s">
        <v>132</v>
      </c>
      <c r="F83" s="68">
        <v>32</v>
      </c>
      <c r="G83" s="65"/>
      <c r="H83" s="69"/>
      <c r="I83" s="70"/>
      <c r="J83" s="70"/>
      <c r="K83" s="34" t="s">
        <v>65</v>
      </c>
      <c r="L83" s="77">
        <v>83</v>
      </c>
      <c r="M83" s="77"/>
      <c r="N83" s="72"/>
      <c r="O83" s="79" t="s">
        <v>176</v>
      </c>
      <c r="P83" s="81">
        <v>43572.39618055556</v>
      </c>
      <c r="Q83" s="79" t="s">
        <v>495</v>
      </c>
      <c r="R83" s="83" t="s">
        <v>733</v>
      </c>
      <c r="S83" s="79" t="s">
        <v>897</v>
      </c>
      <c r="T83" s="79"/>
      <c r="U83" s="83" t="s">
        <v>1073</v>
      </c>
      <c r="V83" s="83" t="s">
        <v>1073</v>
      </c>
      <c r="W83" s="81">
        <v>43572.39618055556</v>
      </c>
      <c r="X83" s="83" t="s">
        <v>1343</v>
      </c>
      <c r="Y83" s="79"/>
      <c r="Z83" s="79"/>
      <c r="AA83" s="85" t="s">
        <v>1654</v>
      </c>
      <c r="AB83" s="79"/>
      <c r="AC83" s="79" t="b">
        <v>0</v>
      </c>
      <c r="AD83" s="79">
        <v>0</v>
      </c>
      <c r="AE83" s="85" t="s">
        <v>1895</v>
      </c>
      <c r="AF83" s="79" t="b">
        <v>0</v>
      </c>
      <c r="AG83" s="79" t="s">
        <v>1903</v>
      </c>
      <c r="AH83" s="79"/>
      <c r="AI83" s="85" t="s">
        <v>1895</v>
      </c>
      <c r="AJ83" s="79" t="b">
        <v>0</v>
      </c>
      <c r="AK83" s="79">
        <v>1</v>
      </c>
      <c r="AL83" s="85" t="s">
        <v>1895</v>
      </c>
      <c r="AM83" s="79" t="s">
        <v>1918</v>
      </c>
      <c r="AN83" s="79" t="b">
        <v>0</v>
      </c>
      <c r="AO83" s="85" t="s">
        <v>1654</v>
      </c>
      <c r="AP83" s="79" t="s">
        <v>176</v>
      </c>
      <c r="AQ83" s="79">
        <v>0</v>
      </c>
      <c r="AR83" s="79">
        <v>0</v>
      </c>
      <c r="AS83" s="79"/>
      <c r="AT83" s="79"/>
      <c r="AU83" s="79"/>
      <c r="AV83" s="79"/>
      <c r="AW83" s="79"/>
      <c r="AX83" s="79"/>
      <c r="AY83" s="79"/>
      <c r="AZ83" s="79"/>
      <c r="BA83">
        <v>1</v>
      </c>
      <c r="BB83" s="78" t="str">
        <f>REPLACE(INDEX(GroupVertices[Group],MATCH(Edges[[#This Row],[Vertex 1]],GroupVertices[Vertex],0)),1,1,"")</f>
        <v>32</v>
      </c>
      <c r="BC83" s="78" t="str">
        <f>REPLACE(INDEX(GroupVertices[Group],MATCH(Edges[[#This Row],[Vertex 2]],GroupVertices[Vertex],0)),1,1,"")</f>
        <v>32</v>
      </c>
      <c r="BD83" s="48">
        <v>0</v>
      </c>
      <c r="BE83" s="49">
        <v>0</v>
      </c>
      <c r="BF83" s="48">
        <v>0</v>
      </c>
      <c r="BG83" s="49">
        <v>0</v>
      </c>
      <c r="BH83" s="48">
        <v>0</v>
      </c>
      <c r="BI83" s="49">
        <v>0</v>
      </c>
      <c r="BJ83" s="48">
        <v>21</v>
      </c>
      <c r="BK83" s="49">
        <v>100</v>
      </c>
      <c r="BL83" s="48">
        <v>21</v>
      </c>
    </row>
    <row r="84" spans="1:64" ht="15">
      <c r="A84" s="64" t="s">
        <v>282</v>
      </c>
      <c r="B84" s="64" t="s">
        <v>281</v>
      </c>
      <c r="C84" s="65" t="s">
        <v>4959</v>
      </c>
      <c r="D84" s="66">
        <v>3</v>
      </c>
      <c r="E84" s="67" t="s">
        <v>132</v>
      </c>
      <c r="F84" s="68">
        <v>32</v>
      </c>
      <c r="G84" s="65"/>
      <c r="H84" s="69"/>
      <c r="I84" s="70"/>
      <c r="J84" s="70"/>
      <c r="K84" s="34" t="s">
        <v>65</v>
      </c>
      <c r="L84" s="77">
        <v>84</v>
      </c>
      <c r="M84" s="77"/>
      <c r="N84" s="72"/>
      <c r="O84" s="79" t="s">
        <v>431</v>
      </c>
      <c r="P84" s="81">
        <v>43572.39873842592</v>
      </c>
      <c r="Q84" s="79" t="s">
        <v>496</v>
      </c>
      <c r="R84" s="79"/>
      <c r="S84" s="79"/>
      <c r="T84" s="79"/>
      <c r="U84" s="79"/>
      <c r="V84" s="83" t="s">
        <v>1178</v>
      </c>
      <c r="W84" s="81">
        <v>43572.39873842592</v>
      </c>
      <c r="X84" s="83" t="s">
        <v>1344</v>
      </c>
      <c r="Y84" s="79"/>
      <c r="Z84" s="79"/>
      <c r="AA84" s="85" t="s">
        <v>1655</v>
      </c>
      <c r="AB84" s="79"/>
      <c r="AC84" s="79" t="b">
        <v>0</v>
      </c>
      <c r="AD84" s="79">
        <v>0</v>
      </c>
      <c r="AE84" s="85" t="s">
        <v>1895</v>
      </c>
      <c r="AF84" s="79" t="b">
        <v>0</v>
      </c>
      <c r="AG84" s="79" t="s">
        <v>1903</v>
      </c>
      <c r="AH84" s="79"/>
      <c r="AI84" s="85" t="s">
        <v>1895</v>
      </c>
      <c r="AJ84" s="79" t="b">
        <v>0</v>
      </c>
      <c r="AK84" s="79">
        <v>1</v>
      </c>
      <c r="AL84" s="85" t="s">
        <v>1654</v>
      </c>
      <c r="AM84" s="79" t="s">
        <v>1914</v>
      </c>
      <c r="AN84" s="79" t="b">
        <v>0</v>
      </c>
      <c r="AO84" s="85" t="s">
        <v>1654</v>
      </c>
      <c r="AP84" s="79" t="s">
        <v>176</v>
      </c>
      <c r="AQ84" s="79">
        <v>0</v>
      </c>
      <c r="AR84" s="79">
        <v>0</v>
      </c>
      <c r="AS84" s="79"/>
      <c r="AT84" s="79"/>
      <c r="AU84" s="79"/>
      <c r="AV84" s="79"/>
      <c r="AW84" s="79"/>
      <c r="AX84" s="79"/>
      <c r="AY84" s="79"/>
      <c r="AZ84" s="79"/>
      <c r="BA84">
        <v>1</v>
      </c>
      <c r="BB84" s="78" t="str">
        <f>REPLACE(INDEX(GroupVertices[Group],MATCH(Edges[[#This Row],[Vertex 1]],GroupVertices[Vertex],0)),1,1,"")</f>
        <v>32</v>
      </c>
      <c r="BC84" s="78" t="str">
        <f>REPLACE(INDEX(GroupVertices[Group],MATCH(Edges[[#This Row],[Vertex 2]],GroupVertices[Vertex],0)),1,1,"")</f>
        <v>32</v>
      </c>
      <c r="BD84" s="48">
        <v>0</v>
      </c>
      <c r="BE84" s="49">
        <v>0</v>
      </c>
      <c r="BF84" s="48">
        <v>0</v>
      </c>
      <c r="BG84" s="49">
        <v>0</v>
      </c>
      <c r="BH84" s="48">
        <v>0</v>
      </c>
      <c r="BI84" s="49">
        <v>0</v>
      </c>
      <c r="BJ84" s="48">
        <v>22</v>
      </c>
      <c r="BK84" s="49">
        <v>100</v>
      </c>
      <c r="BL84" s="48">
        <v>22</v>
      </c>
    </row>
    <row r="85" spans="1:64" ht="15">
      <c r="A85" s="64" t="s">
        <v>283</v>
      </c>
      <c r="B85" s="64" t="s">
        <v>283</v>
      </c>
      <c r="C85" s="65" t="s">
        <v>4959</v>
      </c>
      <c r="D85" s="66">
        <v>3</v>
      </c>
      <c r="E85" s="67" t="s">
        <v>132</v>
      </c>
      <c r="F85" s="68">
        <v>32</v>
      </c>
      <c r="G85" s="65"/>
      <c r="H85" s="69"/>
      <c r="I85" s="70"/>
      <c r="J85" s="70"/>
      <c r="K85" s="34" t="s">
        <v>65</v>
      </c>
      <c r="L85" s="77">
        <v>85</v>
      </c>
      <c r="M85" s="77"/>
      <c r="N85" s="72"/>
      <c r="O85" s="79" t="s">
        <v>176</v>
      </c>
      <c r="P85" s="81">
        <v>43572.41943287037</v>
      </c>
      <c r="Q85" s="79" t="s">
        <v>497</v>
      </c>
      <c r="R85" s="83" t="s">
        <v>734</v>
      </c>
      <c r="S85" s="79" t="s">
        <v>898</v>
      </c>
      <c r="T85" s="79" t="s">
        <v>959</v>
      </c>
      <c r="U85" s="79"/>
      <c r="V85" s="83" t="s">
        <v>1179</v>
      </c>
      <c r="W85" s="81">
        <v>43572.41943287037</v>
      </c>
      <c r="X85" s="83" t="s">
        <v>1345</v>
      </c>
      <c r="Y85" s="79"/>
      <c r="Z85" s="79"/>
      <c r="AA85" s="85" t="s">
        <v>1656</v>
      </c>
      <c r="AB85" s="79"/>
      <c r="AC85" s="79" t="b">
        <v>0</v>
      </c>
      <c r="AD85" s="79">
        <v>1</v>
      </c>
      <c r="AE85" s="85" t="s">
        <v>1895</v>
      </c>
      <c r="AF85" s="79" t="b">
        <v>0</v>
      </c>
      <c r="AG85" s="79" t="s">
        <v>1903</v>
      </c>
      <c r="AH85" s="79"/>
      <c r="AI85" s="85" t="s">
        <v>1895</v>
      </c>
      <c r="AJ85" s="79" t="b">
        <v>0</v>
      </c>
      <c r="AK85" s="79">
        <v>0</v>
      </c>
      <c r="AL85" s="85" t="s">
        <v>1895</v>
      </c>
      <c r="AM85" s="79" t="s">
        <v>1916</v>
      </c>
      <c r="AN85" s="79" t="b">
        <v>0</v>
      </c>
      <c r="AO85" s="85" t="s">
        <v>1656</v>
      </c>
      <c r="AP85" s="79" t="s">
        <v>176</v>
      </c>
      <c r="AQ85" s="79">
        <v>0</v>
      </c>
      <c r="AR85" s="79">
        <v>0</v>
      </c>
      <c r="AS85" s="79"/>
      <c r="AT85" s="79"/>
      <c r="AU85" s="79"/>
      <c r="AV85" s="79"/>
      <c r="AW85" s="79"/>
      <c r="AX85" s="79"/>
      <c r="AY85" s="79"/>
      <c r="AZ85" s="79"/>
      <c r="BA85">
        <v>1</v>
      </c>
      <c r="BB85" s="78" t="str">
        <f>REPLACE(INDEX(GroupVertices[Group],MATCH(Edges[[#This Row],[Vertex 1]],GroupVertices[Vertex],0)),1,1,"")</f>
        <v>1</v>
      </c>
      <c r="BC85" s="78" t="str">
        <f>REPLACE(INDEX(GroupVertices[Group],MATCH(Edges[[#This Row],[Vertex 2]],GroupVertices[Vertex],0)),1,1,"")</f>
        <v>1</v>
      </c>
      <c r="BD85" s="48">
        <v>1</v>
      </c>
      <c r="BE85" s="49">
        <v>2.7027027027027026</v>
      </c>
      <c r="BF85" s="48">
        <v>0</v>
      </c>
      <c r="BG85" s="49">
        <v>0</v>
      </c>
      <c r="BH85" s="48">
        <v>0</v>
      </c>
      <c r="BI85" s="49">
        <v>0</v>
      </c>
      <c r="BJ85" s="48">
        <v>36</v>
      </c>
      <c r="BK85" s="49">
        <v>97.29729729729729</v>
      </c>
      <c r="BL85" s="48">
        <v>37</v>
      </c>
    </row>
    <row r="86" spans="1:64" ht="15">
      <c r="A86" s="64" t="s">
        <v>284</v>
      </c>
      <c r="B86" s="64" t="s">
        <v>284</v>
      </c>
      <c r="C86" s="65" t="s">
        <v>4959</v>
      </c>
      <c r="D86" s="66">
        <v>3</v>
      </c>
      <c r="E86" s="67" t="s">
        <v>132</v>
      </c>
      <c r="F86" s="68">
        <v>32</v>
      </c>
      <c r="G86" s="65"/>
      <c r="H86" s="69"/>
      <c r="I86" s="70"/>
      <c r="J86" s="70"/>
      <c r="K86" s="34" t="s">
        <v>65</v>
      </c>
      <c r="L86" s="77">
        <v>86</v>
      </c>
      <c r="M86" s="77"/>
      <c r="N86" s="72"/>
      <c r="O86" s="79" t="s">
        <v>176</v>
      </c>
      <c r="P86" s="81">
        <v>43572.57246527778</v>
      </c>
      <c r="Q86" s="79" t="s">
        <v>498</v>
      </c>
      <c r="R86" s="83" t="s">
        <v>735</v>
      </c>
      <c r="S86" s="79" t="s">
        <v>882</v>
      </c>
      <c r="T86" s="79" t="s">
        <v>960</v>
      </c>
      <c r="U86" s="79"/>
      <c r="V86" s="83" t="s">
        <v>1180</v>
      </c>
      <c r="W86" s="81">
        <v>43572.57246527778</v>
      </c>
      <c r="X86" s="83" t="s">
        <v>1346</v>
      </c>
      <c r="Y86" s="79"/>
      <c r="Z86" s="79"/>
      <c r="AA86" s="85" t="s">
        <v>1657</v>
      </c>
      <c r="AB86" s="79"/>
      <c r="AC86" s="79" t="b">
        <v>0</v>
      </c>
      <c r="AD86" s="79">
        <v>0</v>
      </c>
      <c r="AE86" s="85" t="s">
        <v>1895</v>
      </c>
      <c r="AF86" s="79" t="b">
        <v>0</v>
      </c>
      <c r="AG86" s="79" t="s">
        <v>1903</v>
      </c>
      <c r="AH86" s="79"/>
      <c r="AI86" s="85" t="s">
        <v>1895</v>
      </c>
      <c r="AJ86" s="79" t="b">
        <v>0</v>
      </c>
      <c r="AK86" s="79">
        <v>0</v>
      </c>
      <c r="AL86" s="85" t="s">
        <v>1895</v>
      </c>
      <c r="AM86" s="79" t="s">
        <v>1924</v>
      </c>
      <c r="AN86" s="79" t="b">
        <v>0</v>
      </c>
      <c r="AO86" s="85" t="s">
        <v>1657</v>
      </c>
      <c r="AP86" s="79" t="s">
        <v>176</v>
      </c>
      <c r="AQ86" s="79">
        <v>0</v>
      </c>
      <c r="AR86" s="79">
        <v>0</v>
      </c>
      <c r="AS86" s="79"/>
      <c r="AT86" s="79"/>
      <c r="AU86" s="79"/>
      <c r="AV86" s="79"/>
      <c r="AW86" s="79"/>
      <c r="AX86" s="79"/>
      <c r="AY86" s="79"/>
      <c r="AZ86" s="79"/>
      <c r="BA86">
        <v>1</v>
      </c>
      <c r="BB86" s="78" t="str">
        <f>REPLACE(INDEX(GroupVertices[Group],MATCH(Edges[[#This Row],[Vertex 1]],GroupVertices[Vertex],0)),1,1,"")</f>
        <v>1</v>
      </c>
      <c r="BC86" s="78" t="str">
        <f>REPLACE(INDEX(GroupVertices[Group],MATCH(Edges[[#This Row],[Vertex 2]],GroupVertices[Vertex],0)),1,1,"")</f>
        <v>1</v>
      </c>
      <c r="BD86" s="48">
        <v>1</v>
      </c>
      <c r="BE86" s="49">
        <v>2.7027027027027026</v>
      </c>
      <c r="BF86" s="48">
        <v>0</v>
      </c>
      <c r="BG86" s="49">
        <v>0</v>
      </c>
      <c r="BH86" s="48">
        <v>0</v>
      </c>
      <c r="BI86" s="49">
        <v>0</v>
      </c>
      <c r="BJ86" s="48">
        <v>36</v>
      </c>
      <c r="BK86" s="49">
        <v>97.29729729729729</v>
      </c>
      <c r="BL86" s="48">
        <v>37</v>
      </c>
    </row>
    <row r="87" spans="1:64" ht="15">
      <c r="A87" s="64" t="s">
        <v>285</v>
      </c>
      <c r="B87" s="64" t="s">
        <v>285</v>
      </c>
      <c r="C87" s="65" t="s">
        <v>4959</v>
      </c>
      <c r="D87" s="66">
        <v>3</v>
      </c>
      <c r="E87" s="67" t="s">
        <v>132</v>
      </c>
      <c r="F87" s="68">
        <v>32</v>
      </c>
      <c r="G87" s="65"/>
      <c r="H87" s="69"/>
      <c r="I87" s="70"/>
      <c r="J87" s="70"/>
      <c r="K87" s="34" t="s">
        <v>65</v>
      </c>
      <c r="L87" s="77">
        <v>87</v>
      </c>
      <c r="M87" s="77"/>
      <c r="N87" s="72"/>
      <c r="O87" s="79" t="s">
        <v>176</v>
      </c>
      <c r="P87" s="81">
        <v>43572.599444444444</v>
      </c>
      <c r="Q87" s="79" t="s">
        <v>499</v>
      </c>
      <c r="R87" s="79"/>
      <c r="S87" s="79"/>
      <c r="T87" s="79"/>
      <c r="U87" s="83" t="s">
        <v>1074</v>
      </c>
      <c r="V87" s="83" t="s">
        <v>1074</v>
      </c>
      <c r="W87" s="81">
        <v>43572.599444444444</v>
      </c>
      <c r="X87" s="83" t="s">
        <v>1347</v>
      </c>
      <c r="Y87" s="79"/>
      <c r="Z87" s="79"/>
      <c r="AA87" s="85" t="s">
        <v>1658</v>
      </c>
      <c r="AB87" s="79"/>
      <c r="AC87" s="79" t="b">
        <v>0</v>
      </c>
      <c r="AD87" s="79">
        <v>0</v>
      </c>
      <c r="AE87" s="85" t="s">
        <v>1895</v>
      </c>
      <c r="AF87" s="79" t="b">
        <v>0</v>
      </c>
      <c r="AG87" s="79" t="s">
        <v>1903</v>
      </c>
      <c r="AH87" s="79"/>
      <c r="AI87" s="85" t="s">
        <v>1895</v>
      </c>
      <c r="AJ87" s="79" t="b">
        <v>0</v>
      </c>
      <c r="AK87" s="79">
        <v>0</v>
      </c>
      <c r="AL87" s="85" t="s">
        <v>1895</v>
      </c>
      <c r="AM87" s="79" t="s">
        <v>1925</v>
      </c>
      <c r="AN87" s="79" t="b">
        <v>0</v>
      </c>
      <c r="AO87" s="85" t="s">
        <v>1658</v>
      </c>
      <c r="AP87" s="79" t="s">
        <v>176</v>
      </c>
      <c r="AQ87" s="79">
        <v>0</v>
      </c>
      <c r="AR87" s="79">
        <v>0</v>
      </c>
      <c r="AS87" s="79"/>
      <c r="AT87" s="79"/>
      <c r="AU87" s="79"/>
      <c r="AV87" s="79"/>
      <c r="AW87" s="79"/>
      <c r="AX87" s="79"/>
      <c r="AY87" s="79"/>
      <c r="AZ87" s="79"/>
      <c r="BA87">
        <v>1</v>
      </c>
      <c r="BB87" s="78" t="str">
        <f>REPLACE(INDEX(GroupVertices[Group],MATCH(Edges[[#This Row],[Vertex 1]],GroupVertices[Vertex],0)),1,1,"")</f>
        <v>1</v>
      </c>
      <c r="BC87" s="78" t="str">
        <f>REPLACE(INDEX(GroupVertices[Group],MATCH(Edges[[#This Row],[Vertex 2]],GroupVertices[Vertex],0)),1,1,"")</f>
        <v>1</v>
      </c>
      <c r="BD87" s="48">
        <v>1</v>
      </c>
      <c r="BE87" s="49">
        <v>2.272727272727273</v>
      </c>
      <c r="BF87" s="48">
        <v>0</v>
      </c>
      <c r="BG87" s="49">
        <v>0</v>
      </c>
      <c r="BH87" s="48">
        <v>0</v>
      </c>
      <c r="BI87" s="49">
        <v>0</v>
      </c>
      <c r="BJ87" s="48">
        <v>43</v>
      </c>
      <c r="BK87" s="49">
        <v>97.72727272727273</v>
      </c>
      <c r="BL87" s="48">
        <v>44</v>
      </c>
    </row>
    <row r="88" spans="1:64" ht="15">
      <c r="A88" s="64" t="s">
        <v>286</v>
      </c>
      <c r="B88" s="64" t="s">
        <v>286</v>
      </c>
      <c r="C88" s="65" t="s">
        <v>4959</v>
      </c>
      <c r="D88" s="66">
        <v>3</v>
      </c>
      <c r="E88" s="67" t="s">
        <v>132</v>
      </c>
      <c r="F88" s="68">
        <v>32</v>
      </c>
      <c r="G88" s="65"/>
      <c r="H88" s="69"/>
      <c r="I88" s="70"/>
      <c r="J88" s="70"/>
      <c r="K88" s="34" t="s">
        <v>65</v>
      </c>
      <c r="L88" s="77">
        <v>88</v>
      </c>
      <c r="M88" s="77"/>
      <c r="N88" s="72"/>
      <c r="O88" s="79" t="s">
        <v>176</v>
      </c>
      <c r="P88" s="81">
        <v>43572.6009837963</v>
      </c>
      <c r="Q88" s="79" t="s">
        <v>500</v>
      </c>
      <c r="R88" s="83" t="s">
        <v>736</v>
      </c>
      <c r="S88" s="79" t="s">
        <v>899</v>
      </c>
      <c r="T88" s="79" t="s">
        <v>961</v>
      </c>
      <c r="U88" s="79"/>
      <c r="V88" s="83" t="s">
        <v>1181</v>
      </c>
      <c r="W88" s="81">
        <v>43572.6009837963</v>
      </c>
      <c r="X88" s="83" t="s">
        <v>1348</v>
      </c>
      <c r="Y88" s="79"/>
      <c r="Z88" s="79"/>
      <c r="AA88" s="85" t="s">
        <v>1659</v>
      </c>
      <c r="AB88" s="79"/>
      <c r="AC88" s="79" t="b">
        <v>0</v>
      </c>
      <c r="AD88" s="79">
        <v>1</v>
      </c>
      <c r="AE88" s="85" t="s">
        <v>1895</v>
      </c>
      <c r="AF88" s="79" t="b">
        <v>0</v>
      </c>
      <c r="AG88" s="79" t="s">
        <v>1903</v>
      </c>
      <c r="AH88" s="79"/>
      <c r="AI88" s="85" t="s">
        <v>1895</v>
      </c>
      <c r="AJ88" s="79" t="b">
        <v>0</v>
      </c>
      <c r="AK88" s="79">
        <v>1</v>
      </c>
      <c r="AL88" s="85" t="s">
        <v>1895</v>
      </c>
      <c r="AM88" s="79" t="s">
        <v>1926</v>
      </c>
      <c r="AN88" s="79" t="b">
        <v>0</v>
      </c>
      <c r="AO88" s="85" t="s">
        <v>1659</v>
      </c>
      <c r="AP88" s="79" t="s">
        <v>176</v>
      </c>
      <c r="AQ88" s="79">
        <v>0</v>
      </c>
      <c r="AR88" s="79">
        <v>0</v>
      </c>
      <c r="AS88" s="79"/>
      <c r="AT88" s="79"/>
      <c r="AU88" s="79"/>
      <c r="AV88" s="79"/>
      <c r="AW88" s="79"/>
      <c r="AX88" s="79"/>
      <c r="AY88" s="79"/>
      <c r="AZ88" s="79"/>
      <c r="BA88">
        <v>1</v>
      </c>
      <c r="BB88" s="78" t="str">
        <f>REPLACE(INDEX(GroupVertices[Group],MATCH(Edges[[#This Row],[Vertex 1]],GroupVertices[Vertex],0)),1,1,"")</f>
        <v>1</v>
      </c>
      <c r="BC88" s="78" t="str">
        <f>REPLACE(INDEX(GroupVertices[Group],MATCH(Edges[[#This Row],[Vertex 2]],GroupVertices[Vertex],0)),1,1,"")</f>
        <v>1</v>
      </c>
      <c r="BD88" s="48">
        <v>0</v>
      </c>
      <c r="BE88" s="49">
        <v>0</v>
      </c>
      <c r="BF88" s="48">
        <v>0</v>
      </c>
      <c r="BG88" s="49">
        <v>0</v>
      </c>
      <c r="BH88" s="48">
        <v>0</v>
      </c>
      <c r="BI88" s="49">
        <v>0</v>
      </c>
      <c r="BJ88" s="48">
        <v>14</v>
      </c>
      <c r="BK88" s="49">
        <v>100</v>
      </c>
      <c r="BL88" s="48">
        <v>14</v>
      </c>
    </row>
    <row r="89" spans="1:64" ht="15">
      <c r="A89" s="64" t="s">
        <v>287</v>
      </c>
      <c r="B89" s="64" t="s">
        <v>287</v>
      </c>
      <c r="C89" s="65" t="s">
        <v>4959</v>
      </c>
      <c r="D89" s="66">
        <v>4</v>
      </c>
      <c r="E89" s="67" t="s">
        <v>136</v>
      </c>
      <c r="F89" s="68">
        <v>31.535714285714285</v>
      </c>
      <c r="G89" s="65"/>
      <c r="H89" s="69"/>
      <c r="I89" s="70"/>
      <c r="J89" s="70"/>
      <c r="K89" s="34" t="s">
        <v>65</v>
      </c>
      <c r="L89" s="77">
        <v>89</v>
      </c>
      <c r="M89" s="77"/>
      <c r="N89" s="72"/>
      <c r="O89" s="79" t="s">
        <v>176</v>
      </c>
      <c r="P89" s="81">
        <v>43571.370150462964</v>
      </c>
      <c r="Q89" s="79" t="s">
        <v>501</v>
      </c>
      <c r="R89" s="83" t="s">
        <v>737</v>
      </c>
      <c r="S89" s="79" t="s">
        <v>888</v>
      </c>
      <c r="T89" s="79" t="s">
        <v>962</v>
      </c>
      <c r="U89" s="79"/>
      <c r="V89" s="83" t="s">
        <v>1182</v>
      </c>
      <c r="W89" s="81">
        <v>43571.370150462964</v>
      </c>
      <c r="X89" s="83" t="s">
        <v>1349</v>
      </c>
      <c r="Y89" s="79"/>
      <c r="Z89" s="79"/>
      <c r="AA89" s="85" t="s">
        <v>1660</v>
      </c>
      <c r="AB89" s="79"/>
      <c r="AC89" s="79" t="b">
        <v>0</v>
      </c>
      <c r="AD89" s="79">
        <v>0</v>
      </c>
      <c r="AE89" s="85" t="s">
        <v>1895</v>
      </c>
      <c r="AF89" s="79" t="b">
        <v>0</v>
      </c>
      <c r="AG89" s="79" t="s">
        <v>1903</v>
      </c>
      <c r="AH89" s="79"/>
      <c r="AI89" s="85" t="s">
        <v>1895</v>
      </c>
      <c r="AJ89" s="79" t="b">
        <v>0</v>
      </c>
      <c r="AK89" s="79">
        <v>0</v>
      </c>
      <c r="AL89" s="85" t="s">
        <v>1895</v>
      </c>
      <c r="AM89" s="79" t="s">
        <v>1912</v>
      </c>
      <c r="AN89" s="79" t="b">
        <v>0</v>
      </c>
      <c r="AO89" s="85" t="s">
        <v>1660</v>
      </c>
      <c r="AP89" s="79" t="s">
        <v>176</v>
      </c>
      <c r="AQ89" s="79">
        <v>0</v>
      </c>
      <c r="AR89" s="79">
        <v>0</v>
      </c>
      <c r="AS89" s="79"/>
      <c r="AT89" s="79"/>
      <c r="AU89" s="79"/>
      <c r="AV89" s="79"/>
      <c r="AW89" s="79"/>
      <c r="AX89" s="79"/>
      <c r="AY89" s="79"/>
      <c r="AZ89" s="79"/>
      <c r="BA89">
        <v>2</v>
      </c>
      <c r="BB89" s="78" t="str">
        <f>REPLACE(INDEX(GroupVertices[Group],MATCH(Edges[[#This Row],[Vertex 1]],GroupVertices[Vertex],0)),1,1,"")</f>
        <v>1</v>
      </c>
      <c r="BC89" s="78" t="str">
        <f>REPLACE(INDEX(GroupVertices[Group],MATCH(Edges[[#This Row],[Vertex 2]],GroupVertices[Vertex],0)),1,1,"")</f>
        <v>1</v>
      </c>
      <c r="BD89" s="48">
        <v>1</v>
      </c>
      <c r="BE89" s="49">
        <v>2.9411764705882355</v>
      </c>
      <c r="BF89" s="48">
        <v>0</v>
      </c>
      <c r="BG89" s="49">
        <v>0</v>
      </c>
      <c r="BH89" s="48">
        <v>0</v>
      </c>
      <c r="BI89" s="49">
        <v>0</v>
      </c>
      <c r="BJ89" s="48">
        <v>33</v>
      </c>
      <c r="BK89" s="49">
        <v>97.05882352941177</v>
      </c>
      <c r="BL89" s="48">
        <v>34</v>
      </c>
    </row>
    <row r="90" spans="1:64" ht="15">
      <c r="A90" s="64" t="s">
        <v>287</v>
      </c>
      <c r="B90" s="64" t="s">
        <v>287</v>
      </c>
      <c r="C90" s="65" t="s">
        <v>4959</v>
      </c>
      <c r="D90" s="66">
        <v>4</v>
      </c>
      <c r="E90" s="67" t="s">
        <v>136</v>
      </c>
      <c r="F90" s="68">
        <v>31.535714285714285</v>
      </c>
      <c r="G90" s="65"/>
      <c r="H90" s="69"/>
      <c r="I90" s="70"/>
      <c r="J90" s="70"/>
      <c r="K90" s="34" t="s">
        <v>65</v>
      </c>
      <c r="L90" s="77">
        <v>90</v>
      </c>
      <c r="M90" s="77"/>
      <c r="N90" s="72"/>
      <c r="O90" s="79" t="s">
        <v>176</v>
      </c>
      <c r="P90" s="81">
        <v>43572.64230324074</v>
      </c>
      <c r="Q90" s="79" t="s">
        <v>502</v>
      </c>
      <c r="R90" s="83" t="s">
        <v>738</v>
      </c>
      <c r="S90" s="79" t="s">
        <v>888</v>
      </c>
      <c r="T90" s="79" t="s">
        <v>962</v>
      </c>
      <c r="U90" s="79"/>
      <c r="V90" s="83" t="s">
        <v>1182</v>
      </c>
      <c r="W90" s="81">
        <v>43572.64230324074</v>
      </c>
      <c r="X90" s="83" t="s">
        <v>1350</v>
      </c>
      <c r="Y90" s="79"/>
      <c r="Z90" s="79"/>
      <c r="AA90" s="85" t="s">
        <v>1661</v>
      </c>
      <c r="AB90" s="79"/>
      <c r="AC90" s="79" t="b">
        <v>0</v>
      </c>
      <c r="AD90" s="79">
        <v>0</v>
      </c>
      <c r="AE90" s="85" t="s">
        <v>1895</v>
      </c>
      <c r="AF90" s="79" t="b">
        <v>0</v>
      </c>
      <c r="AG90" s="79" t="s">
        <v>1903</v>
      </c>
      <c r="AH90" s="79"/>
      <c r="AI90" s="85" t="s">
        <v>1895</v>
      </c>
      <c r="AJ90" s="79" t="b">
        <v>0</v>
      </c>
      <c r="AK90" s="79">
        <v>0</v>
      </c>
      <c r="AL90" s="85" t="s">
        <v>1895</v>
      </c>
      <c r="AM90" s="79" t="s">
        <v>1912</v>
      </c>
      <c r="AN90" s="79" t="b">
        <v>0</v>
      </c>
      <c r="AO90" s="85" t="s">
        <v>1661</v>
      </c>
      <c r="AP90" s="79" t="s">
        <v>176</v>
      </c>
      <c r="AQ90" s="79">
        <v>0</v>
      </c>
      <c r="AR90" s="79">
        <v>0</v>
      </c>
      <c r="AS90" s="79"/>
      <c r="AT90" s="79"/>
      <c r="AU90" s="79"/>
      <c r="AV90" s="79"/>
      <c r="AW90" s="79"/>
      <c r="AX90" s="79"/>
      <c r="AY90" s="79"/>
      <c r="AZ90" s="79"/>
      <c r="BA90">
        <v>2</v>
      </c>
      <c r="BB90" s="78" t="str">
        <f>REPLACE(INDEX(GroupVertices[Group],MATCH(Edges[[#This Row],[Vertex 1]],GroupVertices[Vertex],0)),1,1,"")</f>
        <v>1</v>
      </c>
      <c r="BC90" s="78" t="str">
        <f>REPLACE(INDEX(GroupVertices[Group],MATCH(Edges[[#This Row],[Vertex 2]],GroupVertices[Vertex],0)),1,1,"")</f>
        <v>1</v>
      </c>
      <c r="BD90" s="48">
        <v>1</v>
      </c>
      <c r="BE90" s="49">
        <v>2.4390243902439024</v>
      </c>
      <c r="BF90" s="48">
        <v>0</v>
      </c>
      <c r="BG90" s="49">
        <v>0</v>
      </c>
      <c r="BH90" s="48">
        <v>0</v>
      </c>
      <c r="BI90" s="49">
        <v>0</v>
      </c>
      <c r="BJ90" s="48">
        <v>40</v>
      </c>
      <c r="BK90" s="49">
        <v>97.5609756097561</v>
      </c>
      <c r="BL90" s="48">
        <v>41</v>
      </c>
    </row>
    <row r="91" spans="1:64" ht="15">
      <c r="A91" s="64" t="s">
        <v>288</v>
      </c>
      <c r="B91" s="64" t="s">
        <v>288</v>
      </c>
      <c r="C91" s="65" t="s">
        <v>4959</v>
      </c>
      <c r="D91" s="66">
        <v>3</v>
      </c>
      <c r="E91" s="67" t="s">
        <v>132</v>
      </c>
      <c r="F91" s="68">
        <v>32</v>
      </c>
      <c r="G91" s="65"/>
      <c r="H91" s="69"/>
      <c r="I91" s="70"/>
      <c r="J91" s="70"/>
      <c r="K91" s="34" t="s">
        <v>65</v>
      </c>
      <c r="L91" s="77">
        <v>91</v>
      </c>
      <c r="M91" s="77"/>
      <c r="N91" s="72"/>
      <c r="O91" s="79" t="s">
        <v>176</v>
      </c>
      <c r="P91" s="81">
        <v>43572.725023148145</v>
      </c>
      <c r="Q91" s="79" t="s">
        <v>503</v>
      </c>
      <c r="R91" s="83" t="s">
        <v>739</v>
      </c>
      <c r="S91" s="79" t="s">
        <v>882</v>
      </c>
      <c r="T91" s="79"/>
      <c r="U91" s="79"/>
      <c r="V91" s="83" t="s">
        <v>1183</v>
      </c>
      <c r="W91" s="81">
        <v>43572.725023148145</v>
      </c>
      <c r="X91" s="83" t="s">
        <v>1351</v>
      </c>
      <c r="Y91" s="79"/>
      <c r="Z91" s="79"/>
      <c r="AA91" s="85" t="s">
        <v>1662</v>
      </c>
      <c r="AB91" s="79"/>
      <c r="AC91" s="79" t="b">
        <v>0</v>
      </c>
      <c r="AD91" s="79">
        <v>0</v>
      </c>
      <c r="AE91" s="85" t="s">
        <v>1895</v>
      </c>
      <c r="AF91" s="79" t="b">
        <v>0</v>
      </c>
      <c r="AG91" s="79" t="s">
        <v>1903</v>
      </c>
      <c r="AH91" s="79"/>
      <c r="AI91" s="85" t="s">
        <v>1895</v>
      </c>
      <c r="AJ91" s="79" t="b">
        <v>0</v>
      </c>
      <c r="AK91" s="79">
        <v>0</v>
      </c>
      <c r="AL91" s="85" t="s">
        <v>1895</v>
      </c>
      <c r="AM91" s="79" t="s">
        <v>1905</v>
      </c>
      <c r="AN91" s="79" t="b">
        <v>0</v>
      </c>
      <c r="AO91" s="85" t="s">
        <v>1662</v>
      </c>
      <c r="AP91" s="79" t="s">
        <v>176</v>
      </c>
      <c r="AQ91" s="79">
        <v>0</v>
      </c>
      <c r="AR91" s="79">
        <v>0</v>
      </c>
      <c r="AS91" s="79"/>
      <c r="AT91" s="79"/>
      <c r="AU91" s="79"/>
      <c r="AV91" s="79"/>
      <c r="AW91" s="79"/>
      <c r="AX91" s="79"/>
      <c r="AY91" s="79"/>
      <c r="AZ91" s="79"/>
      <c r="BA91">
        <v>1</v>
      </c>
      <c r="BB91" s="78" t="str">
        <f>REPLACE(INDEX(GroupVertices[Group],MATCH(Edges[[#This Row],[Vertex 1]],GroupVertices[Vertex],0)),1,1,"")</f>
        <v>1</v>
      </c>
      <c r="BC91" s="78" t="str">
        <f>REPLACE(INDEX(GroupVertices[Group],MATCH(Edges[[#This Row],[Vertex 2]],GroupVertices[Vertex],0)),1,1,"")</f>
        <v>1</v>
      </c>
      <c r="BD91" s="48">
        <v>1</v>
      </c>
      <c r="BE91" s="49">
        <v>2.127659574468085</v>
      </c>
      <c r="BF91" s="48">
        <v>0</v>
      </c>
      <c r="BG91" s="49">
        <v>0</v>
      </c>
      <c r="BH91" s="48">
        <v>0</v>
      </c>
      <c r="BI91" s="49">
        <v>0</v>
      </c>
      <c r="BJ91" s="48">
        <v>46</v>
      </c>
      <c r="BK91" s="49">
        <v>97.87234042553192</v>
      </c>
      <c r="BL91" s="48">
        <v>47</v>
      </c>
    </row>
    <row r="92" spans="1:64" ht="15">
      <c r="A92" s="64" t="s">
        <v>289</v>
      </c>
      <c r="B92" s="64" t="s">
        <v>406</v>
      </c>
      <c r="C92" s="65" t="s">
        <v>4959</v>
      </c>
      <c r="D92" s="66">
        <v>3</v>
      </c>
      <c r="E92" s="67" t="s">
        <v>132</v>
      </c>
      <c r="F92" s="68">
        <v>32</v>
      </c>
      <c r="G92" s="65"/>
      <c r="H92" s="69"/>
      <c r="I92" s="70"/>
      <c r="J92" s="70"/>
      <c r="K92" s="34" t="s">
        <v>65</v>
      </c>
      <c r="L92" s="77">
        <v>92</v>
      </c>
      <c r="M92" s="77"/>
      <c r="N92" s="72"/>
      <c r="O92" s="79" t="s">
        <v>431</v>
      </c>
      <c r="P92" s="81">
        <v>43572.754525462966</v>
      </c>
      <c r="Q92" s="79" t="s">
        <v>467</v>
      </c>
      <c r="R92" s="79"/>
      <c r="S92" s="79"/>
      <c r="T92" s="79"/>
      <c r="U92" s="79"/>
      <c r="V92" s="83" t="s">
        <v>1184</v>
      </c>
      <c r="W92" s="81">
        <v>43572.754525462966</v>
      </c>
      <c r="X92" s="83" t="s">
        <v>1352</v>
      </c>
      <c r="Y92" s="79"/>
      <c r="Z92" s="79"/>
      <c r="AA92" s="85" t="s">
        <v>1663</v>
      </c>
      <c r="AB92" s="79"/>
      <c r="AC92" s="79" t="b">
        <v>0</v>
      </c>
      <c r="AD92" s="79">
        <v>0</v>
      </c>
      <c r="AE92" s="85" t="s">
        <v>1895</v>
      </c>
      <c r="AF92" s="79" t="b">
        <v>0</v>
      </c>
      <c r="AG92" s="79" t="s">
        <v>1903</v>
      </c>
      <c r="AH92" s="79"/>
      <c r="AI92" s="85" t="s">
        <v>1895</v>
      </c>
      <c r="AJ92" s="79" t="b">
        <v>0</v>
      </c>
      <c r="AK92" s="79">
        <v>5</v>
      </c>
      <c r="AL92" s="85" t="s">
        <v>1666</v>
      </c>
      <c r="AM92" s="79" t="s">
        <v>1914</v>
      </c>
      <c r="AN92" s="79" t="b">
        <v>0</v>
      </c>
      <c r="AO92" s="85" t="s">
        <v>1666</v>
      </c>
      <c r="AP92" s="79" t="s">
        <v>176</v>
      </c>
      <c r="AQ92" s="79">
        <v>0</v>
      </c>
      <c r="AR92" s="79">
        <v>0</v>
      </c>
      <c r="AS92" s="79"/>
      <c r="AT92" s="79"/>
      <c r="AU92" s="79"/>
      <c r="AV92" s="79"/>
      <c r="AW92" s="79"/>
      <c r="AX92" s="79"/>
      <c r="AY92" s="79"/>
      <c r="AZ92" s="79"/>
      <c r="BA92">
        <v>1</v>
      </c>
      <c r="BB92" s="78" t="str">
        <f>REPLACE(INDEX(GroupVertices[Group],MATCH(Edges[[#This Row],[Vertex 1]],GroupVertices[Vertex],0)),1,1,"")</f>
        <v>6</v>
      </c>
      <c r="BC92" s="78" t="str">
        <f>REPLACE(INDEX(GroupVertices[Group],MATCH(Edges[[#This Row],[Vertex 2]],GroupVertices[Vertex],0)),1,1,"")</f>
        <v>6</v>
      </c>
      <c r="BD92" s="48"/>
      <c r="BE92" s="49"/>
      <c r="BF92" s="48"/>
      <c r="BG92" s="49"/>
      <c r="BH92" s="48"/>
      <c r="BI92" s="49"/>
      <c r="BJ92" s="48"/>
      <c r="BK92" s="49"/>
      <c r="BL92" s="48"/>
    </row>
    <row r="93" spans="1:64" ht="15">
      <c r="A93" s="64" t="s">
        <v>289</v>
      </c>
      <c r="B93" s="64" t="s">
        <v>292</v>
      </c>
      <c r="C93" s="65" t="s">
        <v>4959</v>
      </c>
      <c r="D93" s="66">
        <v>3</v>
      </c>
      <c r="E93" s="67" t="s">
        <v>132</v>
      </c>
      <c r="F93" s="68">
        <v>32</v>
      </c>
      <c r="G93" s="65"/>
      <c r="H93" s="69"/>
      <c r="I93" s="70"/>
      <c r="J93" s="70"/>
      <c r="K93" s="34" t="s">
        <v>65</v>
      </c>
      <c r="L93" s="77">
        <v>93</v>
      </c>
      <c r="M93" s="77"/>
      <c r="N93" s="72"/>
      <c r="O93" s="79" t="s">
        <v>431</v>
      </c>
      <c r="P93" s="81">
        <v>43572.754525462966</v>
      </c>
      <c r="Q93" s="79" t="s">
        <v>467</v>
      </c>
      <c r="R93" s="79"/>
      <c r="S93" s="79"/>
      <c r="T93" s="79"/>
      <c r="U93" s="79"/>
      <c r="V93" s="83" t="s">
        <v>1184</v>
      </c>
      <c r="W93" s="81">
        <v>43572.754525462966</v>
      </c>
      <c r="X93" s="83" t="s">
        <v>1352</v>
      </c>
      <c r="Y93" s="79"/>
      <c r="Z93" s="79"/>
      <c r="AA93" s="85" t="s">
        <v>1663</v>
      </c>
      <c r="AB93" s="79"/>
      <c r="AC93" s="79" t="b">
        <v>0</v>
      </c>
      <c r="AD93" s="79">
        <v>0</v>
      </c>
      <c r="AE93" s="85" t="s">
        <v>1895</v>
      </c>
      <c r="AF93" s="79" t="b">
        <v>0</v>
      </c>
      <c r="AG93" s="79" t="s">
        <v>1903</v>
      </c>
      <c r="AH93" s="79"/>
      <c r="AI93" s="85" t="s">
        <v>1895</v>
      </c>
      <c r="AJ93" s="79" t="b">
        <v>0</v>
      </c>
      <c r="AK93" s="79">
        <v>5</v>
      </c>
      <c r="AL93" s="85" t="s">
        <v>1666</v>
      </c>
      <c r="AM93" s="79" t="s">
        <v>1914</v>
      </c>
      <c r="AN93" s="79" t="b">
        <v>0</v>
      </c>
      <c r="AO93" s="85" t="s">
        <v>1666</v>
      </c>
      <c r="AP93" s="79" t="s">
        <v>176</v>
      </c>
      <c r="AQ93" s="79">
        <v>0</v>
      </c>
      <c r="AR93" s="79">
        <v>0</v>
      </c>
      <c r="AS93" s="79"/>
      <c r="AT93" s="79"/>
      <c r="AU93" s="79"/>
      <c r="AV93" s="79"/>
      <c r="AW93" s="79"/>
      <c r="AX93" s="79"/>
      <c r="AY93" s="79"/>
      <c r="AZ93" s="79"/>
      <c r="BA93">
        <v>1</v>
      </c>
      <c r="BB93" s="78" t="str">
        <f>REPLACE(INDEX(GroupVertices[Group],MATCH(Edges[[#This Row],[Vertex 1]],GroupVertices[Vertex],0)),1,1,"")</f>
        <v>6</v>
      </c>
      <c r="BC93" s="78" t="str">
        <f>REPLACE(INDEX(GroupVertices[Group],MATCH(Edges[[#This Row],[Vertex 2]],GroupVertices[Vertex],0)),1,1,"")</f>
        <v>6</v>
      </c>
      <c r="BD93" s="48">
        <v>0</v>
      </c>
      <c r="BE93" s="49">
        <v>0</v>
      </c>
      <c r="BF93" s="48">
        <v>0</v>
      </c>
      <c r="BG93" s="49">
        <v>0</v>
      </c>
      <c r="BH93" s="48">
        <v>0</v>
      </c>
      <c r="BI93" s="49">
        <v>0</v>
      </c>
      <c r="BJ93" s="48">
        <v>20</v>
      </c>
      <c r="BK93" s="49">
        <v>100</v>
      </c>
      <c r="BL93" s="48">
        <v>20</v>
      </c>
    </row>
    <row r="94" spans="1:64" ht="15">
      <c r="A94" s="64" t="s">
        <v>290</v>
      </c>
      <c r="B94" s="64" t="s">
        <v>290</v>
      </c>
      <c r="C94" s="65" t="s">
        <v>4959</v>
      </c>
      <c r="D94" s="66">
        <v>3</v>
      </c>
      <c r="E94" s="67" t="s">
        <v>132</v>
      </c>
      <c r="F94" s="68">
        <v>32</v>
      </c>
      <c r="G94" s="65"/>
      <c r="H94" s="69"/>
      <c r="I94" s="70"/>
      <c r="J94" s="70"/>
      <c r="K94" s="34" t="s">
        <v>65</v>
      </c>
      <c r="L94" s="77">
        <v>94</v>
      </c>
      <c r="M94" s="77"/>
      <c r="N94" s="72"/>
      <c r="O94" s="79" t="s">
        <v>176</v>
      </c>
      <c r="P94" s="81">
        <v>43572.78439814815</v>
      </c>
      <c r="Q94" s="79" t="s">
        <v>504</v>
      </c>
      <c r="R94" s="83" t="s">
        <v>740</v>
      </c>
      <c r="S94" s="79" t="s">
        <v>898</v>
      </c>
      <c r="T94" s="79"/>
      <c r="U94" s="79"/>
      <c r="V94" s="83" t="s">
        <v>1185</v>
      </c>
      <c r="W94" s="81">
        <v>43572.78439814815</v>
      </c>
      <c r="X94" s="83" t="s">
        <v>1353</v>
      </c>
      <c r="Y94" s="79"/>
      <c r="Z94" s="79"/>
      <c r="AA94" s="85" t="s">
        <v>1664</v>
      </c>
      <c r="AB94" s="79"/>
      <c r="AC94" s="79" t="b">
        <v>0</v>
      </c>
      <c r="AD94" s="79">
        <v>0</v>
      </c>
      <c r="AE94" s="85" t="s">
        <v>1895</v>
      </c>
      <c r="AF94" s="79" t="b">
        <v>0</v>
      </c>
      <c r="AG94" s="79" t="s">
        <v>1903</v>
      </c>
      <c r="AH94" s="79"/>
      <c r="AI94" s="85" t="s">
        <v>1895</v>
      </c>
      <c r="AJ94" s="79" t="b">
        <v>0</v>
      </c>
      <c r="AK94" s="79">
        <v>0</v>
      </c>
      <c r="AL94" s="85" t="s">
        <v>1895</v>
      </c>
      <c r="AM94" s="79" t="s">
        <v>1907</v>
      </c>
      <c r="AN94" s="79" t="b">
        <v>0</v>
      </c>
      <c r="AO94" s="85" t="s">
        <v>1664</v>
      </c>
      <c r="AP94" s="79" t="s">
        <v>176</v>
      </c>
      <c r="AQ94" s="79">
        <v>0</v>
      </c>
      <c r="AR94" s="79">
        <v>0</v>
      </c>
      <c r="AS94" s="79"/>
      <c r="AT94" s="79"/>
      <c r="AU94" s="79"/>
      <c r="AV94" s="79"/>
      <c r="AW94" s="79"/>
      <c r="AX94" s="79"/>
      <c r="AY94" s="79"/>
      <c r="AZ94" s="79"/>
      <c r="BA94">
        <v>1</v>
      </c>
      <c r="BB94" s="78" t="str">
        <f>REPLACE(INDEX(GroupVertices[Group],MATCH(Edges[[#This Row],[Vertex 1]],GroupVertices[Vertex],0)),1,1,"")</f>
        <v>1</v>
      </c>
      <c r="BC94" s="78" t="str">
        <f>REPLACE(INDEX(GroupVertices[Group],MATCH(Edges[[#This Row],[Vertex 2]],GroupVertices[Vertex],0)),1,1,"")</f>
        <v>1</v>
      </c>
      <c r="BD94" s="48">
        <v>3</v>
      </c>
      <c r="BE94" s="49">
        <v>9.090909090909092</v>
      </c>
      <c r="BF94" s="48">
        <v>0</v>
      </c>
      <c r="BG94" s="49">
        <v>0</v>
      </c>
      <c r="BH94" s="48">
        <v>0</v>
      </c>
      <c r="BI94" s="49">
        <v>0</v>
      </c>
      <c r="BJ94" s="48">
        <v>30</v>
      </c>
      <c r="BK94" s="49">
        <v>90.9090909090909</v>
      </c>
      <c r="BL94" s="48">
        <v>33</v>
      </c>
    </row>
    <row r="95" spans="1:64" ht="15">
      <c r="A95" s="64" t="s">
        <v>291</v>
      </c>
      <c r="B95" s="64" t="s">
        <v>291</v>
      </c>
      <c r="C95" s="65" t="s">
        <v>4959</v>
      </c>
      <c r="D95" s="66">
        <v>3</v>
      </c>
      <c r="E95" s="67" t="s">
        <v>132</v>
      </c>
      <c r="F95" s="68">
        <v>32</v>
      </c>
      <c r="G95" s="65"/>
      <c r="H95" s="69"/>
      <c r="I95" s="70"/>
      <c r="J95" s="70"/>
      <c r="K95" s="34" t="s">
        <v>65</v>
      </c>
      <c r="L95" s="77">
        <v>95</v>
      </c>
      <c r="M95" s="77"/>
      <c r="N95" s="72"/>
      <c r="O95" s="79" t="s">
        <v>176</v>
      </c>
      <c r="P95" s="81">
        <v>43572.807662037034</v>
      </c>
      <c r="Q95" s="79" t="s">
        <v>505</v>
      </c>
      <c r="R95" s="83" t="s">
        <v>741</v>
      </c>
      <c r="S95" s="79" t="s">
        <v>882</v>
      </c>
      <c r="T95" s="79" t="s">
        <v>963</v>
      </c>
      <c r="U95" s="79"/>
      <c r="V95" s="83" t="s">
        <v>1186</v>
      </c>
      <c r="W95" s="81">
        <v>43572.807662037034</v>
      </c>
      <c r="X95" s="83" t="s">
        <v>1354</v>
      </c>
      <c r="Y95" s="79"/>
      <c r="Z95" s="79"/>
      <c r="AA95" s="85" t="s">
        <v>1665</v>
      </c>
      <c r="AB95" s="79"/>
      <c r="AC95" s="79" t="b">
        <v>0</v>
      </c>
      <c r="AD95" s="79">
        <v>0</v>
      </c>
      <c r="AE95" s="85" t="s">
        <v>1895</v>
      </c>
      <c r="AF95" s="79" t="b">
        <v>0</v>
      </c>
      <c r="AG95" s="79" t="s">
        <v>1903</v>
      </c>
      <c r="AH95" s="79"/>
      <c r="AI95" s="85" t="s">
        <v>1895</v>
      </c>
      <c r="AJ95" s="79" t="b">
        <v>0</v>
      </c>
      <c r="AK95" s="79">
        <v>0</v>
      </c>
      <c r="AL95" s="85" t="s">
        <v>1895</v>
      </c>
      <c r="AM95" s="79" t="s">
        <v>1905</v>
      </c>
      <c r="AN95" s="79" t="b">
        <v>0</v>
      </c>
      <c r="AO95" s="85" t="s">
        <v>1665</v>
      </c>
      <c r="AP95" s="79" t="s">
        <v>176</v>
      </c>
      <c r="AQ95" s="79">
        <v>0</v>
      </c>
      <c r="AR95" s="79">
        <v>0</v>
      </c>
      <c r="AS95" s="79"/>
      <c r="AT95" s="79"/>
      <c r="AU95" s="79"/>
      <c r="AV95" s="79"/>
      <c r="AW95" s="79"/>
      <c r="AX95" s="79"/>
      <c r="AY95" s="79"/>
      <c r="AZ95" s="79"/>
      <c r="BA95">
        <v>1</v>
      </c>
      <c r="BB95" s="78" t="str">
        <f>REPLACE(INDEX(GroupVertices[Group],MATCH(Edges[[#This Row],[Vertex 1]],GroupVertices[Vertex],0)),1,1,"")</f>
        <v>1</v>
      </c>
      <c r="BC95" s="78" t="str">
        <f>REPLACE(INDEX(GroupVertices[Group],MATCH(Edges[[#This Row],[Vertex 2]],GroupVertices[Vertex],0)),1,1,"")</f>
        <v>1</v>
      </c>
      <c r="BD95" s="48">
        <v>0</v>
      </c>
      <c r="BE95" s="49">
        <v>0</v>
      </c>
      <c r="BF95" s="48">
        <v>0</v>
      </c>
      <c r="BG95" s="49">
        <v>0</v>
      </c>
      <c r="BH95" s="48">
        <v>0</v>
      </c>
      <c r="BI95" s="49">
        <v>0</v>
      </c>
      <c r="BJ95" s="48">
        <v>47</v>
      </c>
      <c r="BK95" s="49">
        <v>100</v>
      </c>
      <c r="BL95" s="48">
        <v>47</v>
      </c>
    </row>
    <row r="96" spans="1:64" ht="15">
      <c r="A96" s="64" t="s">
        <v>292</v>
      </c>
      <c r="B96" s="64" t="s">
        <v>406</v>
      </c>
      <c r="C96" s="65" t="s">
        <v>4959</v>
      </c>
      <c r="D96" s="66">
        <v>3</v>
      </c>
      <c r="E96" s="67" t="s">
        <v>132</v>
      </c>
      <c r="F96" s="68">
        <v>32</v>
      </c>
      <c r="G96" s="65"/>
      <c r="H96" s="69"/>
      <c r="I96" s="70"/>
      <c r="J96" s="70"/>
      <c r="K96" s="34" t="s">
        <v>65</v>
      </c>
      <c r="L96" s="77">
        <v>96</v>
      </c>
      <c r="M96" s="77"/>
      <c r="N96" s="72"/>
      <c r="O96" s="79" t="s">
        <v>431</v>
      </c>
      <c r="P96" s="81">
        <v>43571.32914351852</v>
      </c>
      <c r="Q96" s="79" t="s">
        <v>506</v>
      </c>
      <c r="R96" s="83" t="s">
        <v>742</v>
      </c>
      <c r="S96" s="79" t="s">
        <v>900</v>
      </c>
      <c r="T96" s="79" t="s">
        <v>964</v>
      </c>
      <c r="U96" s="83" t="s">
        <v>1075</v>
      </c>
      <c r="V96" s="83" t="s">
        <v>1075</v>
      </c>
      <c r="W96" s="81">
        <v>43571.32914351852</v>
      </c>
      <c r="X96" s="83" t="s">
        <v>1355</v>
      </c>
      <c r="Y96" s="79"/>
      <c r="Z96" s="79"/>
      <c r="AA96" s="85" t="s">
        <v>1666</v>
      </c>
      <c r="AB96" s="79"/>
      <c r="AC96" s="79" t="b">
        <v>0</v>
      </c>
      <c r="AD96" s="79">
        <v>3</v>
      </c>
      <c r="AE96" s="85" t="s">
        <v>1895</v>
      </c>
      <c r="AF96" s="79" t="b">
        <v>0</v>
      </c>
      <c r="AG96" s="79" t="s">
        <v>1903</v>
      </c>
      <c r="AH96" s="79"/>
      <c r="AI96" s="85" t="s">
        <v>1895</v>
      </c>
      <c r="AJ96" s="79" t="b">
        <v>0</v>
      </c>
      <c r="AK96" s="79">
        <v>5</v>
      </c>
      <c r="AL96" s="85" t="s">
        <v>1895</v>
      </c>
      <c r="AM96" s="79" t="s">
        <v>1916</v>
      </c>
      <c r="AN96" s="79" t="b">
        <v>0</v>
      </c>
      <c r="AO96" s="85" t="s">
        <v>1666</v>
      </c>
      <c r="AP96" s="79" t="s">
        <v>176</v>
      </c>
      <c r="AQ96" s="79">
        <v>0</v>
      </c>
      <c r="AR96" s="79">
        <v>0</v>
      </c>
      <c r="AS96" s="79"/>
      <c r="AT96" s="79"/>
      <c r="AU96" s="79"/>
      <c r="AV96" s="79"/>
      <c r="AW96" s="79"/>
      <c r="AX96" s="79"/>
      <c r="AY96" s="79"/>
      <c r="AZ96" s="79"/>
      <c r="BA96">
        <v>1</v>
      </c>
      <c r="BB96" s="78" t="str">
        <f>REPLACE(INDEX(GroupVertices[Group],MATCH(Edges[[#This Row],[Vertex 1]],GroupVertices[Vertex],0)),1,1,"")</f>
        <v>6</v>
      </c>
      <c r="BC96" s="78" t="str">
        <f>REPLACE(INDEX(GroupVertices[Group],MATCH(Edges[[#This Row],[Vertex 2]],GroupVertices[Vertex],0)),1,1,"")</f>
        <v>6</v>
      </c>
      <c r="BD96" s="48">
        <v>2</v>
      </c>
      <c r="BE96" s="49">
        <v>5.882352941176471</v>
      </c>
      <c r="BF96" s="48">
        <v>0</v>
      </c>
      <c r="BG96" s="49">
        <v>0</v>
      </c>
      <c r="BH96" s="48">
        <v>0</v>
      </c>
      <c r="BI96" s="49">
        <v>0</v>
      </c>
      <c r="BJ96" s="48">
        <v>32</v>
      </c>
      <c r="BK96" s="49">
        <v>94.11764705882354</v>
      </c>
      <c r="BL96" s="48">
        <v>34</v>
      </c>
    </row>
    <row r="97" spans="1:64" ht="15">
      <c r="A97" s="64" t="s">
        <v>293</v>
      </c>
      <c r="B97" s="64" t="s">
        <v>406</v>
      </c>
      <c r="C97" s="65" t="s">
        <v>4959</v>
      </c>
      <c r="D97" s="66">
        <v>3</v>
      </c>
      <c r="E97" s="67" t="s">
        <v>132</v>
      </c>
      <c r="F97" s="68">
        <v>32</v>
      </c>
      <c r="G97" s="65"/>
      <c r="H97" s="69"/>
      <c r="I97" s="70"/>
      <c r="J97" s="70"/>
      <c r="K97" s="34" t="s">
        <v>65</v>
      </c>
      <c r="L97" s="77">
        <v>97</v>
      </c>
      <c r="M97" s="77"/>
      <c r="N97" s="72"/>
      <c r="O97" s="79" t="s">
        <v>431</v>
      </c>
      <c r="P97" s="81">
        <v>43573.3228125</v>
      </c>
      <c r="Q97" s="79" t="s">
        <v>467</v>
      </c>
      <c r="R97" s="79"/>
      <c r="S97" s="79"/>
      <c r="T97" s="79"/>
      <c r="U97" s="79"/>
      <c r="V97" s="83" t="s">
        <v>1187</v>
      </c>
      <c r="W97" s="81">
        <v>43573.3228125</v>
      </c>
      <c r="X97" s="83" t="s">
        <v>1356</v>
      </c>
      <c r="Y97" s="79"/>
      <c r="Z97" s="79"/>
      <c r="AA97" s="85" t="s">
        <v>1667</v>
      </c>
      <c r="AB97" s="79"/>
      <c r="AC97" s="79" t="b">
        <v>0</v>
      </c>
      <c r="AD97" s="79">
        <v>0</v>
      </c>
      <c r="AE97" s="85" t="s">
        <v>1895</v>
      </c>
      <c r="AF97" s="79" t="b">
        <v>0</v>
      </c>
      <c r="AG97" s="79" t="s">
        <v>1903</v>
      </c>
      <c r="AH97" s="79"/>
      <c r="AI97" s="85" t="s">
        <v>1895</v>
      </c>
      <c r="AJ97" s="79" t="b">
        <v>0</v>
      </c>
      <c r="AK97" s="79">
        <v>5</v>
      </c>
      <c r="AL97" s="85" t="s">
        <v>1666</v>
      </c>
      <c r="AM97" s="79" t="s">
        <v>1906</v>
      </c>
      <c r="AN97" s="79" t="b">
        <v>0</v>
      </c>
      <c r="AO97" s="85" t="s">
        <v>1666</v>
      </c>
      <c r="AP97" s="79" t="s">
        <v>176</v>
      </c>
      <c r="AQ97" s="79">
        <v>0</v>
      </c>
      <c r="AR97" s="79">
        <v>0</v>
      </c>
      <c r="AS97" s="79"/>
      <c r="AT97" s="79"/>
      <c r="AU97" s="79"/>
      <c r="AV97" s="79"/>
      <c r="AW97" s="79"/>
      <c r="AX97" s="79"/>
      <c r="AY97" s="79"/>
      <c r="AZ97" s="79"/>
      <c r="BA97">
        <v>1</v>
      </c>
      <c r="BB97" s="78" t="str">
        <f>REPLACE(INDEX(GroupVertices[Group],MATCH(Edges[[#This Row],[Vertex 1]],GroupVertices[Vertex],0)),1,1,"")</f>
        <v>6</v>
      </c>
      <c r="BC97" s="78" t="str">
        <f>REPLACE(INDEX(GroupVertices[Group],MATCH(Edges[[#This Row],[Vertex 2]],GroupVertices[Vertex],0)),1,1,"")</f>
        <v>6</v>
      </c>
      <c r="BD97" s="48"/>
      <c r="BE97" s="49"/>
      <c r="BF97" s="48"/>
      <c r="BG97" s="49"/>
      <c r="BH97" s="48"/>
      <c r="BI97" s="49"/>
      <c r="BJ97" s="48"/>
      <c r="BK97" s="49"/>
      <c r="BL97" s="48"/>
    </row>
    <row r="98" spans="1:64" ht="15">
      <c r="A98" s="64" t="s">
        <v>293</v>
      </c>
      <c r="B98" s="64" t="s">
        <v>292</v>
      </c>
      <c r="C98" s="65" t="s">
        <v>4959</v>
      </c>
      <c r="D98" s="66">
        <v>3</v>
      </c>
      <c r="E98" s="67" t="s">
        <v>132</v>
      </c>
      <c r="F98" s="68">
        <v>32</v>
      </c>
      <c r="G98" s="65"/>
      <c r="H98" s="69"/>
      <c r="I98" s="70"/>
      <c r="J98" s="70"/>
      <c r="K98" s="34" t="s">
        <v>65</v>
      </c>
      <c r="L98" s="77">
        <v>98</v>
      </c>
      <c r="M98" s="77"/>
      <c r="N98" s="72"/>
      <c r="O98" s="79" t="s">
        <v>431</v>
      </c>
      <c r="P98" s="81">
        <v>43573.3228125</v>
      </c>
      <c r="Q98" s="79" t="s">
        <v>467</v>
      </c>
      <c r="R98" s="79"/>
      <c r="S98" s="79"/>
      <c r="T98" s="79"/>
      <c r="U98" s="79"/>
      <c r="V98" s="83" t="s">
        <v>1187</v>
      </c>
      <c r="W98" s="81">
        <v>43573.3228125</v>
      </c>
      <c r="X98" s="83" t="s">
        <v>1356</v>
      </c>
      <c r="Y98" s="79"/>
      <c r="Z98" s="79"/>
      <c r="AA98" s="85" t="s">
        <v>1667</v>
      </c>
      <c r="AB98" s="79"/>
      <c r="AC98" s="79" t="b">
        <v>0</v>
      </c>
      <c r="AD98" s="79">
        <v>0</v>
      </c>
      <c r="AE98" s="85" t="s">
        <v>1895</v>
      </c>
      <c r="AF98" s="79" t="b">
        <v>0</v>
      </c>
      <c r="AG98" s="79" t="s">
        <v>1903</v>
      </c>
      <c r="AH98" s="79"/>
      <c r="AI98" s="85" t="s">
        <v>1895</v>
      </c>
      <c r="AJ98" s="79" t="b">
        <v>0</v>
      </c>
      <c r="AK98" s="79">
        <v>5</v>
      </c>
      <c r="AL98" s="85" t="s">
        <v>1666</v>
      </c>
      <c r="AM98" s="79" t="s">
        <v>1906</v>
      </c>
      <c r="AN98" s="79" t="b">
        <v>0</v>
      </c>
      <c r="AO98" s="85" t="s">
        <v>1666</v>
      </c>
      <c r="AP98" s="79" t="s">
        <v>176</v>
      </c>
      <c r="AQ98" s="79">
        <v>0</v>
      </c>
      <c r="AR98" s="79">
        <v>0</v>
      </c>
      <c r="AS98" s="79"/>
      <c r="AT98" s="79"/>
      <c r="AU98" s="79"/>
      <c r="AV98" s="79"/>
      <c r="AW98" s="79"/>
      <c r="AX98" s="79"/>
      <c r="AY98" s="79"/>
      <c r="AZ98" s="79"/>
      <c r="BA98">
        <v>1</v>
      </c>
      <c r="BB98" s="78" t="str">
        <f>REPLACE(INDEX(GroupVertices[Group],MATCH(Edges[[#This Row],[Vertex 1]],GroupVertices[Vertex],0)),1,1,"")</f>
        <v>6</v>
      </c>
      <c r="BC98" s="78" t="str">
        <f>REPLACE(INDEX(GroupVertices[Group],MATCH(Edges[[#This Row],[Vertex 2]],GroupVertices[Vertex],0)),1,1,"")</f>
        <v>6</v>
      </c>
      <c r="BD98" s="48">
        <v>0</v>
      </c>
      <c r="BE98" s="49">
        <v>0</v>
      </c>
      <c r="BF98" s="48">
        <v>0</v>
      </c>
      <c r="BG98" s="49">
        <v>0</v>
      </c>
      <c r="BH98" s="48">
        <v>0</v>
      </c>
      <c r="BI98" s="49">
        <v>0</v>
      </c>
      <c r="BJ98" s="48">
        <v>20</v>
      </c>
      <c r="BK98" s="49">
        <v>100</v>
      </c>
      <c r="BL98" s="48">
        <v>20</v>
      </c>
    </row>
    <row r="99" spans="1:64" ht="15">
      <c r="A99" s="64" t="s">
        <v>294</v>
      </c>
      <c r="B99" s="64" t="s">
        <v>294</v>
      </c>
      <c r="C99" s="65" t="s">
        <v>4959</v>
      </c>
      <c r="D99" s="66">
        <v>4</v>
      </c>
      <c r="E99" s="67" t="s">
        <v>136</v>
      </c>
      <c r="F99" s="68">
        <v>31.535714285714285</v>
      </c>
      <c r="G99" s="65"/>
      <c r="H99" s="69"/>
      <c r="I99" s="70"/>
      <c r="J99" s="70"/>
      <c r="K99" s="34" t="s">
        <v>65</v>
      </c>
      <c r="L99" s="77">
        <v>99</v>
      </c>
      <c r="M99" s="77"/>
      <c r="N99" s="72"/>
      <c r="O99" s="79" t="s">
        <v>176</v>
      </c>
      <c r="P99" s="81">
        <v>43570.5012037037</v>
      </c>
      <c r="Q99" s="79" t="s">
        <v>507</v>
      </c>
      <c r="R99" s="83" t="s">
        <v>743</v>
      </c>
      <c r="S99" s="79" t="s">
        <v>901</v>
      </c>
      <c r="T99" s="79"/>
      <c r="U99" s="83" t="s">
        <v>1076</v>
      </c>
      <c r="V99" s="83" t="s">
        <v>1076</v>
      </c>
      <c r="W99" s="81">
        <v>43570.5012037037</v>
      </c>
      <c r="X99" s="83" t="s">
        <v>1357</v>
      </c>
      <c r="Y99" s="79"/>
      <c r="Z99" s="79"/>
      <c r="AA99" s="85" t="s">
        <v>1668</v>
      </c>
      <c r="AB99" s="79"/>
      <c r="AC99" s="79" t="b">
        <v>0</v>
      </c>
      <c r="AD99" s="79">
        <v>0</v>
      </c>
      <c r="AE99" s="85" t="s">
        <v>1895</v>
      </c>
      <c r="AF99" s="79" t="b">
        <v>0</v>
      </c>
      <c r="AG99" s="79" t="s">
        <v>1903</v>
      </c>
      <c r="AH99" s="79"/>
      <c r="AI99" s="85" t="s">
        <v>1895</v>
      </c>
      <c r="AJ99" s="79" t="b">
        <v>0</v>
      </c>
      <c r="AK99" s="79">
        <v>1</v>
      </c>
      <c r="AL99" s="85" t="s">
        <v>1895</v>
      </c>
      <c r="AM99" s="79" t="s">
        <v>1918</v>
      </c>
      <c r="AN99" s="79" t="b">
        <v>0</v>
      </c>
      <c r="AO99" s="85" t="s">
        <v>1668</v>
      </c>
      <c r="AP99" s="79" t="s">
        <v>176</v>
      </c>
      <c r="AQ99" s="79">
        <v>0</v>
      </c>
      <c r="AR99" s="79">
        <v>0</v>
      </c>
      <c r="AS99" s="79"/>
      <c r="AT99" s="79"/>
      <c r="AU99" s="79"/>
      <c r="AV99" s="79"/>
      <c r="AW99" s="79"/>
      <c r="AX99" s="79"/>
      <c r="AY99" s="79"/>
      <c r="AZ99" s="79"/>
      <c r="BA99">
        <v>2</v>
      </c>
      <c r="BB99" s="78" t="str">
        <f>REPLACE(INDEX(GroupVertices[Group],MATCH(Edges[[#This Row],[Vertex 1]],GroupVertices[Vertex],0)),1,1,"")</f>
        <v>39</v>
      </c>
      <c r="BC99" s="78" t="str">
        <f>REPLACE(INDEX(GroupVertices[Group],MATCH(Edges[[#This Row],[Vertex 2]],GroupVertices[Vertex],0)),1,1,"")</f>
        <v>39</v>
      </c>
      <c r="BD99" s="48">
        <v>0</v>
      </c>
      <c r="BE99" s="49">
        <v>0</v>
      </c>
      <c r="BF99" s="48">
        <v>0</v>
      </c>
      <c r="BG99" s="49">
        <v>0</v>
      </c>
      <c r="BH99" s="48">
        <v>0</v>
      </c>
      <c r="BI99" s="49">
        <v>0</v>
      </c>
      <c r="BJ99" s="48">
        <v>29</v>
      </c>
      <c r="BK99" s="49">
        <v>100</v>
      </c>
      <c r="BL99" s="48">
        <v>29</v>
      </c>
    </row>
    <row r="100" spans="1:64" ht="15">
      <c r="A100" s="64" t="s">
        <v>294</v>
      </c>
      <c r="B100" s="64" t="s">
        <v>294</v>
      </c>
      <c r="C100" s="65" t="s">
        <v>4959</v>
      </c>
      <c r="D100" s="66">
        <v>4</v>
      </c>
      <c r="E100" s="67" t="s">
        <v>136</v>
      </c>
      <c r="F100" s="68">
        <v>31.535714285714285</v>
      </c>
      <c r="G100" s="65"/>
      <c r="H100" s="69"/>
      <c r="I100" s="70"/>
      <c r="J100" s="70"/>
      <c r="K100" s="34" t="s">
        <v>65</v>
      </c>
      <c r="L100" s="77">
        <v>100</v>
      </c>
      <c r="M100" s="77"/>
      <c r="N100" s="72"/>
      <c r="O100" s="79" t="s">
        <v>176</v>
      </c>
      <c r="P100" s="81">
        <v>43573.343310185184</v>
      </c>
      <c r="Q100" s="79" t="s">
        <v>508</v>
      </c>
      <c r="R100" s="83" t="s">
        <v>743</v>
      </c>
      <c r="S100" s="79" t="s">
        <v>901</v>
      </c>
      <c r="T100" s="79"/>
      <c r="U100" s="83" t="s">
        <v>1077</v>
      </c>
      <c r="V100" s="83" t="s">
        <v>1077</v>
      </c>
      <c r="W100" s="81">
        <v>43573.343310185184</v>
      </c>
      <c r="X100" s="83" t="s">
        <v>1358</v>
      </c>
      <c r="Y100" s="79"/>
      <c r="Z100" s="79"/>
      <c r="AA100" s="85" t="s">
        <v>1669</v>
      </c>
      <c r="AB100" s="79"/>
      <c r="AC100" s="79" t="b">
        <v>0</v>
      </c>
      <c r="AD100" s="79">
        <v>0</v>
      </c>
      <c r="AE100" s="85" t="s">
        <v>1895</v>
      </c>
      <c r="AF100" s="79" t="b">
        <v>0</v>
      </c>
      <c r="AG100" s="79" t="s">
        <v>1903</v>
      </c>
      <c r="AH100" s="79"/>
      <c r="AI100" s="85" t="s">
        <v>1895</v>
      </c>
      <c r="AJ100" s="79" t="b">
        <v>0</v>
      </c>
      <c r="AK100" s="79">
        <v>0</v>
      </c>
      <c r="AL100" s="85" t="s">
        <v>1895</v>
      </c>
      <c r="AM100" s="79" t="s">
        <v>1918</v>
      </c>
      <c r="AN100" s="79" t="b">
        <v>0</v>
      </c>
      <c r="AO100" s="85" t="s">
        <v>1669</v>
      </c>
      <c r="AP100" s="79" t="s">
        <v>176</v>
      </c>
      <c r="AQ100" s="79">
        <v>0</v>
      </c>
      <c r="AR100" s="79">
        <v>0</v>
      </c>
      <c r="AS100" s="79"/>
      <c r="AT100" s="79"/>
      <c r="AU100" s="79"/>
      <c r="AV100" s="79"/>
      <c r="AW100" s="79"/>
      <c r="AX100" s="79"/>
      <c r="AY100" s="79"/>
      <c r="AZ100" s="79"/>
      <c r="BA100">
        <v>2</v>
      </c>
      <c r="BB100" s="78" t="str">
        <f>REPLACE(INDEX(GroupVertices[Group],MATCH(Edges[[#This Row],[Vertex 1]],GroupVertices[Vertex],0)),1,1,"")</f>
        <v>39</v>
      </c>
      <c r="BC100" s="78" t="str">
        <f>REPLACE(INDEX(GroupVertices[Group],MATCH(Edges[[#This Row],[Vertex 2]],GroupVertices[Vertex],0)),1,1,"")</f>
        <v>39</v>
      </c>
      <c r="BD100" s="48">
        <v>0</v>
      </c>
      <c r="BE100" s="49">
        <v>0</v>
      </c>
      <c r="BF100" s="48">
        <v>0</v>
      </c>
      <c r="BG100" s="49">
        <v>0</v>
      </c>
      <c r="BH100" s="48">
        <v>0</v>
      </c>
      <c r="BI100" s="49">
        <v>0</v>
      </c>
      <c r="BJ100" s="48">
        <v>29</v>
      </c>
      <c r="BK100" s="49">
        <v>100</v>
      </c>
      <c r="BL100" s="48">
        <v>29</v>
      </c>
    </row>
    <row r="101" spans="1:64" ht="15">
      <c r="A101" s="64" t="s">
        <v>295</v>
      </c>
      <c r="B101" s="64" t="s">
        <v>295</v>
      </c>
      <c r="C101" s="65" t="s">
        <v>4959</v>
      </c>
      <c r="D101" s="66">
        <v>3</v>
      </c>
      <c r="E101" s="67" t="s">
        <v>132</v>
      </c>
      <c r="F101" s="68">
        <v>32</v>
      </c>
      <c r="G101" s="65"/>
      <c r="H101" s="69"/>
      <c r="I101" s="70"/>
      <c r="J101" s="70"/>
      <c r="K101" s="34" t="s">
        <v>65</v>
      </c>
      <c r="L101" s="77">
        <v>101</v>
      </c>
      <c r="M101" s="77"/>
      <c r="N101" s="72"/>
      <c r="O101" s="79" t="s">
        <v>176</v>
      </c>
      <c r="P101" s="81">
        <v>43571.34810185185</v>
      </c>
      <c r="Q101" s="79" t="s">
        <v>509</v>
      </c>
      <c r="R101" s="83" t="s">
        <v>744</v>
      </c>
      <c r="S101" s="79" t="s">
        <v>902</v>
      </c>
      <c r="T101" s="79" t="s">
        <v>965</v>
      </c>
      <c r="U101" s="83" t="s">
        <v>1078</v>
      </c>
      <c r="V101" s="83" t="s">
        <v>1078</v>
      </c>
      <c r="W101" s="81">
        <v>43571.34810185185</v>
      </c>
      <c r="X101" s="83" t="s">
        <v>1359</v>
      </c>
      <c r="Y101" s="79"/>
      <c r="Z101" s="79"/>
      <c r="AA101" s="85" t="s">
        <v>1670</v>
      </c>
      <c r="AB101" s="79"/>
      <c r="AC101" s="79" t="b">
        <v>0</v>
      </c>
      <c r="AD101" s="79">
        <v>3</v>
      </c>
      <c r="AE101" s="85" t="s">
        <v>1895</v>
      </c>
      <c r="AF101" s="79" t="b">
        <v>0</v>
      </c>
      <c r="AG101" s="79" t="s">
        <v>1903</v>
      </c>
      <c r="AH101" s="79"/>
      <c r="AI101" s="85" t="s">
        <v>1895</v>
      </c>
      <c r="AJ101" s="79" t="b">
        <v>0</v>
      </c>
      <c r="AK101" s="79">
        <v>1</v>
      </c>
      <c r="AL101" s="85" t="s">
        <v>1895</v>
      </c>
      <c r="AM101" s="79" t="s">
        <v>1916</v>
      </c>
      <c r="AN101" s="79" t="b">
        <v>0</v>
      </c>
      <c r="AO101" s="85" t="s">
        <v>1670</v>
      </c>
      <c r="AP101" s="79" t="s">
        <v>176</v>
      </c>
      <c r="AQ101" s="79">
        <v>0</v>
      </c>
      <c r="AR101" s="79">
        <v>0</v>
      </c>
      <c r="AS101" s="79"/>
      <c r="AT101" s="79"/>
      <c r="AU101" s="79"/>
      <c r="AV101" s="79"/>
      <c r="AW101" s="79"/>
      <c r="AX101" s="79"/>
      <c r="AY101" s="79"/>
      <c r="AZ101" s="79"/>
      <c r="BA101">
        <v>1</v>
      </c>
      <c r="BB101" s="78" t="str">
        <f>REPLACE(INDEX(GroupVertices[Group],MATCH(Edges[[#This Row],[Vertex 1]],GroupVertices[Vertex],0)),1,1,"")</f>
        <v>31</v>
      </c>
      <c r="BC101" s="78" t="str">
        <f>REPLACE(INDEX(GroupVertices[Group],MATCH(Edges[[#This Row],[Vertex 2]],GroupVertices[Vertex],0)),1,1,"")</f>
        <v>31</v>
      </c>
      <c r="BD101" s="48">
        <v>0</v>
      </c>
      <c r="BE101" s="49">
        <v>0</v>
      </c>
      <c r="BF101" s="48">
        <v>0</v>
      </c>
      <c r="BG101" s="49">
        <v>0</v>
      </c>
      <c r="BH101" s="48">
        <v>0</v>
      </c>
      <c r="BI101" s="49">
        <v>0</v>
      </c>
      <c r="BJ101" s="48">
        <v>36</v>
      </c>
      <c r="BK101" s="49">
        <v>100</v>
      </c>
      <c r="BL101" s="48">
        <v>36</v>
      </c>
    </row>
    <row r="102" spans="1:64" ht="15">
      <c r="A102" s="64" t="s">
        <v>296</v>
      </c>
      <c r="B102" s="64" t="s">
        <v>295</v>
      </c>
      <c r="C102" s="65" t="s">
        <v>4959</v>
      </c>
      <c r="D102" s="66">
        <v>3</v>
      </c>
      <c r="E102" s="67" t="s">
        <v>132</v>
      </c>
      <c r="F102" s="68">
        <v>32</v>
      </c>
      <c r="G102" s="65"/>
      <c r="H102" s="69"/>
      <c r="I102" s="70"/>
      <c r="J102" s="70"/>
      <c r="K102" s="34" t="s">
        <v>65</v>
      </c>
      <c r="L102" s="77">
        <v>102</v>
      </c>
      <c r="M102" s="77"/>
      <c r="N102" s="72"/>
      <c r="O102" s="79" t="s">
        <v>431</v>
      </c>
      <c r="P102" s="81">
        <v>43573.355578703704</v>
      </c>
      <c r="Q102" s="79" t="s">
        <v>510</v>
      </c>
      <c r="R102" s="79"/>
      <c r="S102" s="79"/>
      <c r="T102" s="79" t="s">
        <v>966</v>
      </c>
      <c r="U102" s="79"/>
      <c r="V102" s="83" t="s">
        <v>1188</v>
      </c>
      <c r="W102" s="81">
        <v>43573.355578703704</v>
      </c>
      <c r="X102" s="83" t="s">
        <v>1360</v>
      </c>
      <c r="Y102" s="79"/>
      <c r="Z102" s="79"/>
      <c r="AA102" s="85" t="s">
        <v>1671</v>
      </c>
      <c r="AB102" s="79"/>
      <c r="AC102" s="79" t="b">
        <v>0</v>
      </c>
      <c r="AD102" s="79">
        <v>0</v>
      </c>
      <c r="AE102" s="85" t="s">
        <v>1895</v>
      </c>
      <c r="AF102" s="79" t="b">
        <v>0</v>
      </c>
      <c r="AG102" s="79" t="s">
        <v>1903</v>
      </c>
      <c r="AH102" s="79"/>
      <c r="AI102" s="85" t="s">
        <v>1895</v>
      </c>
      <c r="AJ102" s="79" t="b">
        <v>0</v>
      </c>
      <c r="AK102" s="79">
        <v>1</v>
      </c>
      <c r="AL102" s="85" t="s">
        <v>1670</v>
      </c>
      <c r="AM102" s="79" t="s">
        <v>1914</v>
      </c>
      <c r="AN102" s="79" t="b">
        <v>0</v>
      </c>
      <c r="AO102" s="85" t="s">
        <v>1670</v>
      </c>
      <c r="AP102" s="79" t="s">
        <v>176</v>
      </c>
      <c r="AQ102" s="79">
        <v>0</v>
      </c>
      <c r="AR102" s="79">
        <v>0</v>
      </c>
      <c r="AS102" s="79"/>
      <c r="AT102" s="79"/>
      <c r="AU102" s="79"/>
      <c r="AV102" s="79"/>
      <c r="AW102" s="79"/>
      <c r="AX102" s="79"/>
      <c r="AY102" s="79"/>
      <c r="AZ102" s="79"/>
      <c r="BA102">
        <v>1</v>
      </c>
      <c r="BB102" s="78" t="str">
        <f>REPLACE(INDEX(GroupVertices[Group],MATCH(Edges[[#This Row],[Vertex 1]],GroupVertices[Vertex],0)),1,1,"")</f>
        <v>31</v>
      </c>
      <c r="BC102" s="78" t="str">
        <f>REPLACE(INDEX(GroupVertices[Group],MATCH(Edges[[#This Row],[Vertex 2]],GroupVertices[Vertex],0)),1,1,"")</f>
        <v>31</v>
      </c>
      <c r="BD102" s="48">
        <v>0</v>
      </c>
      <c r="BE102" s="49">
        <v>0</v>
      </c>
      <c r="BF102" s="48">
        <v>0</v>
      </c>
      <c r="BG102" s="49">
        <v>0</v>
      </c>
      <c r="BH102" s="48">
        <v>0</v>
      </c>
      <c r="BI102" s="49">
        <v>0</v>
      </c>
      <c r="BJ102" s="48">
        <v>23</v>
      </c>
      <c r="BK102" s="49">
        <v>100</v>
      </c>
      <c r="BL102" s="48">
        <v>23</v>
      </c>
    </row>
    <row r="103" spans="1:64" ht="15">
      <c r="A103" s="64" t="s">
        <v>297</v>
      </c>
      <c r="B103" s="64" t="s">
        <v>297</v>
      </c>
      <c r="C103" s="65" t="s">
        <v>4959</v>
      </c>
      <c r="D103" s="66">
        <v>3</v>
      </c>
      <c r="E103" s="67" t="s">
        <v>132</v>
      </c>
      <c r="F103" s="68">
        <v>32</v>
      </c>
      <c r="G103" s="65"/>
      <c r="H103" s="69"/>
      <c r="I103" s="70"/>
      <c r="J103" s="70"/>
      <c r="K103" s="34" t="s">
        <v>65</v>
      </c>
      <c r="L103" s="77">
        <v>103</v>
      </c>
      <c r="M103" s="77"/>
      <c r="N103" s="72"/>
      <c r="O103" s="79" t="s">
        <v>176</v>
      </c>
      <c r="P103" s="81">
        <v>43573.39603009259</v>
      </c>
      <c r="Q103" s="79" t="s">
        <v>511</v>
      </c>
      <c r="R103" s="83" t="s">
        <v>745</v>
      </c>
      <c r="S103" s="79" t="s">
        <v>903</v>
      </c>
      <c r="T103" s="79" t="s">
        <v>967</v>
      </c>
      <c r="U103" s="79"/>
      <c r="V103" s="83" t="s">
        <v>1189</v>
      </c>
      <c r="W103" s="81">
        <v>43573.39603009259</v>
      </c>
      <c r="X103" s="83" t="s">
        <v>1361</v>
      </c>
      <c r="Y103" s="79"/>
      <c r="Z103" s="79"/>
      <c r="AA103" s="85" t="s">
        <v>1672</v>
      </c>
      <c r="AB103" s="79"/>
      <c r="AC103" s="79" t="b">
        <v>0</v>
      </c>
      <c r="AD103" s="79">
        <v>0</v>
      </c>
      <c r="AE103" s="85" t="s">
        <v>1895</v>
      </c>
      <c r="AF103" s="79" t="b">
        <v>0</v>
      </c>
      <c r="AG103" s="79" t="s">
        <v>1903</v>
      </c>
      <c r="AH103" s="79"/>
      <c r="AI103" s="85" t="s">
        <v>1895</v>
      </c>
      <c r="AJ103" s="79" t="b">
        <v>0</v>
      </c>
      <c r="AK103" s="79">
        <v>0</v>
      </c>
      <c r="AL103" s="85" t="s">
        <v>1895</v>
      </c>
      <c r="AM103" s="79" t="s">
        <v>1927</v>
      </c>
      <c r="AN103" s="79" t="b">
        <v>0</v>
      </c>
      <c r="AO103" s="85" t="s">
        <v>1672</v>
      </c>
      <c r="AP103" s="79" t="s">
        <v>176</v>
      </c>
      <c r="AQ103" s="79">
        <v>0</v>
      </c>
      <c r="AR103" s="79">
        <v>0</v>
      </c>
      <c r="AS103" s="79"/>
      <c r="AT103" s="79"/>
      <c r="AU103" s="79"/>
      <c r="AV103" s="79"/>
      <c r="AW103" s="79"/>
      <c r="AX103" s="79"/>
      <c r="AY103" s="79"/>
      <c r="AZ103" s="79"/>
      <c r="BA103">
        <v>1</v>
      </c>
      <c r="BB103" s="78" t="str">
        <f>REPLACE(INDEX(GroupVertices[Group],MATCH(Edges[[#This Row],[Vertex 1]],GroupVertices[Vertex],0)),1,1,"")</f>
        <v>1</v>
      </c>
      <c r="BC103" s="78" t="str">
        <f>REPLACE(INDEX(GroupVertices[Group],MATCH(Edges[[#This Row],[Vertex 2]],GroupVertices[Vertex],0)),1,1,"")</f>
        <v>1</v>
      </c>
      <c r="BD103" s="48">
        <v>1</v>
      </c>
      <c r="BE103" s="49">
        <v>3.125</v>
      </c>
      <c r="BF103" s="48">
        <v>0</v>
      </c>
      <c r="BG103" s="49">
        <v>0</v>
      </c>
      <c r="BH103" s="48">
        <v>0</v>
      </c>
      <c r="BI103" s="49">
        <v>0</v>
      </c>
      <c r="BJ103" s="48">
        <v>31</v>
      </c>
      <c r="BK103" s="49">
        <v>96.875</v>
      </c>
      <c r="BL103" s="48">
        <v>32</v>
      </c>
    </row>
    <row r="104" spans="1:64" ht="15">
      <c r="A104" s="64" t="s">
        <v>298</v>
      </c>
      <c r="B104" s="64" t="s">
        <v>298</v>
      </c>
      <c r="C104" s="65" t="s">
        <v>4959</v>
      </c>
      <c r="D104" s="66">
        <v>3</v>
      </c>
      <c r="E104" s="67" t="s">
        <v>132</v>
      </c>
      <c r="F104" s="68">
        <v>32</v>
      </c>
      <c r="G104" s="65"/>
      <c r="H104" s="69"/>
      <c r="I104" s="70"/>
      <c r="J104" s="70"/>
      <c r="K104" s="34" t="s">
        <v>65</v>
      </c>
      <c r="L104" s="77">
        <v>104</v>
      </c>
      <c r="M104" s="77"/>
      <c r="N104" s="72"/>
      <c r="O104" s="79" t="s">
        <v>176</v>
      </c>
      <c r="P104" s="81">
        <v>43573.408680555556</v>
      </c>
      <c r="Q104" s="79" t="s">
        <v>512</v>
      </c>
      <c r="R104" s="79"/>
      <c r="S104" s="79"/>
      <c r="T104" s="79" t="s">
        <v>968</v>
      </c>
      <c r="U104" s="79"/>
      <c r="V104" s="83" t="s">
        <v>1190</v>
      </c>
      <c r="W104" s="81">
        <v>43573.408680555556</v>
      </c>
      <c r="X104" s="83" t="s">
        <v>1362</v>
      </c>
      <c r="Y104" s="79"/>
      <c r="Z104" s="79"/>
      <c r="AA104" s="85" t="s">
        <v>1673</v>
      </c>
      <c r="AB104" s="79"/>
      <c r="AC104" s="79" t="b">
        <v>0</v>
      </c>
      <c r="AD104" s="79">
        <v>0</v>
      </c>
      <c r="AE104" s="85" t="s">
        <v>1895</v>
      </c>
      <c r="AF104" s="79" t="b">
        <v>0</v>
      </c>
      <c r="AG104" s="79" t="s">
        <v>1903</v>
      </c>
      <c r="AH104" s="79"/>
      <c r="AI104" s="85" t="s">
        <v>1895</v>
      </c>
      <c r="AJ104" s="79" t="b">
        <v>0</v>
      </c>
      <c r="AK104" s="79">
        <v>0</v>
      </c>
      <c r="AL104" s="85" t="s">
        <v>1895</v>
      </c>
      <c r="AM104" s="79" t="s">
        <v>1907</v>
      </c>
      <c r="AN104" s="79" t="b">
        <v>0</v>
      </c>
      <c r="AO104" s="85" t="s">
        <v>1673</v>
      </c>
      <c r="AP104" s="79" t="s">
        <v>176</v>
      </c>
      <c r="AQ104" s="79">
        <v>0</v>
      </c>
      <c r="AR104" s="79">
        <v>0</v>
      </c>
      <c r="AS104" s="79"/>
      <c r="AT104" s="79"/>
      <c r="AU104" s="79"/>
      <c r="AV104" s="79"/>
      <c r="AW104" s="79"/>
      <c r="AX104" s="79"/>
      <c r="AY104" s="79"/>
      <c r="AZ104" s="79"/>
      <c r="BA104">
        <v>1</v>
      </c>
      <c r="BB104" s="78" t="str">
        <f>REPLACE(INDEX(GroupVertices[Group],MATCH(Edges[[#This Row],[Vertex 1]],GroupVertices[Vertex],0)),1,1,"")</f>
        <v>1</v>
      </c>
      <c r="BC104" s="78" t="str">
        <f>REPLACE(INDEX(GroupVertices[Group],MATCH(Edges[[#This Row],[Vertex 2]],GroupVertices[Vertex],0)),1,1,"")</f>
        <v>1</v>
      </c>
      <c r="BD104" s="48">
        <v>0</v>
      </c>
      <c r="BE104" s="49">
        <v>0</v>
      </c>
      <c r="BF104" s="48">
        <v>0</v>
      </c>
      <c r="BG104" s="49">
        <v>0</v>
      </c>
      <c r="BH104" s="48">
        <v>0</v>
      </c>
      <c r="BI104" s="49">
        <v>0</v>
      </c>
      <c r="BJ104" s="48">
        <v>36</v>
      </c>
      <c r="BK104" s="49">
        <v>100</v>
      </c>
      <c r="BL104" s="48">
        <v>36</v>
      </c>
    </row>
    <row r="105" spans="1:64" ht="15">
      <c r="A105" s="64" t="s">
        <v>299</v>
      </c>
      <c r="B105" s="64" t="s">
        <v>299</v>
      </c>
      <c r="C105" s="65" t="s">
        <v>4959</v>
      </c>
      <c r="D105" s="66">
        <v>3</v>
      </c>
      <c r="E105" s="67" t="s">
        <v>132</v>
      </c>
      <c r="F105" s="68">
        <v>32</v>
      </c>
      <c r="G105" s="65"/>
      <c r="H105" s="69"/>
      <c r="I105" s="70"/>
      <c r="J105" s="70"/>
      <c r="K105" s="34" t="s">
        <v>65</v>
      </c>
      <c r="L105" s="77">
        <v>105</v>
      </c>
      <c r="M105" s="77"/>
      <c r="N105" s="72"/>
      <c r="O105" s="79" t="s">
        <v>176</v>
      </c>
      <c r="P105" s="81">
        <v>43573.41747685185</v>
      </c>
      <c r="Q105" s="79" t="s">
        <v>513</v>
      </c>
      <c r="R105" s="83" t="s">
        <v>746</v>
      </c>
      <c r="S105" s="79" t="s">
        <v>882</v>
      </c>
      <c r="T105" s="79" t="s">
        <v>969</v>
      </c>
      <c r="U105" s="79"/>
      <c r="V105" s="83" t="s">
        <v>1191</v>
      </c>
      <c r="W105" s="81">
        <v>43573.41747685185</v>
      </c>
      <c r="X105" s="83" t="s">
        <v>1363</v>
      </c>
      <c r="Y105" s="79"/>
      <c r="Z105" s="79"/>
      <c r="AA105" s="85" t="s">
        <v>1674</v>
      </c>
      <c r="AB105" s="79"/>
      <c r="AC105" s="79" t="b">
        <v>0</v>
      </c>
      <c r="AD105" s="79">
        <v>0</v>
      </c>
      <c r="AE105" s="85" t="s">
        <v>1895</v>
      </c>
      <c r="AF105" s="79" t="b">
        <v>0</v>
      </c>
      <c r="AG105" s="79" t="s">
        <v>1903</v>
      </c>
      <c r="AH105" s="79"/>
      <c r="AI105" s="85" t="s">
        <v>1895</v>
      </c>
      <c r="AJ105" s="79" t="b">
        <v>0</v>
      </c>
      <c r="AK105" s="79">
        <v>0</v>
      </c>
      <c r="AL105" s="85" t="s">
        <v>1895</v>
      </c>
      <c r="AM105" s="79" t="s">
        <v>1918</v>
      </c>
      <c r="AN105" s="79" t="b">
        <v>0</v>
      </c>
      <c r="AO105" s="85" t="s">
        <v>1674</v>
      </c>
      <c r="AP105" s="79" t="s">
        <v>176</v>
      </c>
      <c r="AQ105" s="79">
        <v>0</v>
      </c>
      <c r="AR105" s="79">
        <v>0</v>
      </c>
      <c r="AS105" s="79"/>
      <c r="AT105" s="79"/>
      <c r="AU105" s="79"/>
      <c r="AV105" s="79"/>
      <c r="AW105" s="79"/>
      <c r="AX105" s="79"/>
      <c r="AY105" s="79"/>
      <c r="AZ105" s="79"/>
      <c r="BA105">
        <v>1</v>
      </c>
      <c r="BB105" s="78" t="str">
        <f>REPLACE(INDEX(GroupVertices[Group],MATCH(Edges[[#This Row],[Vertex 1]],GroupVertices[Vertex],0)),1,1,"")</f>
        <v>1</v>
      </c>
      <c r="BC105" s="78" t="str">
        <f>REPLACE(INDEX(GroupVertices[Group],MATCH(Edges[[#This Row],[Vertex 2]],GroupVertices[Vertex],0)),1,1,"")</f>
        <v>1</v>
      </c>
      <c r="BD105" s="48">
        <v>0</v>
      </c>
      <c r="BE105" s="49">
        <v>0</v>
      </c>
      <c r="BF105" s="48">
        <v>0</v>
      </c>
      <c r="BG105" s="49">
        <v>0</v>
      </c>
      <c r="BH105" s="48">
        <v>0</v>
      </c>
      <c r="BI105" s="49">
        <v>0</v>
      </c>
      <c r="BJ105" s="48">
        <v>18</v>
      </c>
      <c r="BK105" s="49">
        <v>100</v>
      </c>
      <c r="BL105" s="48">
        <v>18</v>
      </c>
    </row>
    <row r="106" spans="1:64" ht="15">
      <c r="A106" s="64" t="s">
        <v>300</v>
      </c>
      <c r="B106" s="64" t="s">
        <v>300</v>
      </c>
      <c r="C106" s="65" t="s">
        <v>4959</v>
      </c>
      <c r="D106" s="66">
        <v>3</v>
      </c>
      <c r="E106" s="67" t="s">
        <v>132</v>
      </c>
      <c r="F106" s="68">
        <v>32</v>
      </c>
      <c r="G106" s="65"/>
      <c r="H106" s="69"/>
      <c r="I106" s="70"/>
      <c r="J106" s="70"/>
      <c r="K106" s="34" t="s">
        <v>65</v>
      </c>
      <c r="L106" s="77">
        <v>106</v>
      </c>
      <c r="M106" s="77"/>
      <c r="N106" s="72"/>
      <c r="O106" s="79" t="s">
        <v>176</v>
      </c>
      <c r="P106" s="81">
        <v>43573.5628125</v>
      </c>
      <c r="Q106" s="79" t="s">
        <v>514</v>
      </c>
      <c r="R106" s="83" t="s">
        <v>747</v>
      </c>
      <c r="S106" s="79" t="s">
        <v>898</v>
      </c>
      <c r="T106" s="79" t="s">
        <v>970</v>
      </c>
      <c r="U106" s="83" t="s">
        <v>1079</v>
      </c>
      <c r="V106" s="83" t="s">
        <v>1079</v>
      </c>
      <c r="W106" s="81">
        <v>43573.5628125</v>
      </c>
      <c r="X106" s="83" t="s">
        <v>1364</v>
      </c>
      <c r="Y106" s="79"/>
      <c r="Z106" s="79"/>
      <c r="AA106" s="85" t="s">
        <v>1675</v>
      </c>
      <c r="AB106" s="79"/>
      <c r="AC106" s="79" t="b">
        <v>0</v>
      </c>
      <c r="AD106" s="79">
        <v>0</v>
      </c>
      <c r="AE106" s="85" t="s">
        <v>1895</v>
      </c>
      <c r="AF106" s="79" t="b">
        <v>0</v>
      </c>
      <c r="AG106" s="79" t="s">
        <v>1903</v>
      </c>
      <c r="AH106" s="79"/>
      <c r="AI106" s="85" t="s">
        <v>1895</v>
      </c>
      <c r="AJ106" s="79" t="b">
        <v>0</v>
      </c>
      <c r="AK106" s="79">
        <v>0</v>
      </c>
      <c r="AL106" s="85" t="s">
        <v>1895</v>
      </c>
      <c r="AM106" s="79" t="s">
        <v>1916</v>
      </c>
      <c r="AN106" s="79" t="b">
        <v>0</v>
      </c>
      <c r="AO106" s="85" t="s">
        <v>1675</v>
      </c>
      <c r="AP106" s="79" t="s">
        <v>176</v>
      </c>
      <c r="AQ106" s="79">
        <v>0</v>
      </c>
      <c r="AR106" s="79">
        <v>0</v>
      </c>
      <c r="AS106" s="79"/>
      <c r="AT106" s="79"/>
      <c r="AU106" s="79"/>
      <c r="AV106" s="79"/>
      <c r="AW106" s="79"/>
      <c r="AX106" s="79"/>
      <c r="AY106" s="79"/>
      <c r="AZ106" s="79"/>
      <c r="BA106">
        <v>1</v>
      </c>
      <c r="BB106" s="78" t="str">
        <f>REPLACE(INDEX(GroupVertices[Group],MATCH(Edges[[#This Row],[Vertex 1]],GroupVertices[Vertex],0)),1,1,"")</f>
        <v>1</v>
      </c>
      <c r="BC106" s="78" t="str">
        <f>REPLACE(INDEX(GroupVertices[Group],MATCH(Edges[[#This Row],[Vertex 2]],GroupVertices[Vertex],0)),1,1,"")</f>
        <v>1</v>
      </c>
      <c r="BD106" s="48">
        <v>0</v>
      </c>
      <c r="BE106" s="49">
        <v>0</v>
      </c>
      <c r="BF106" s="48">
        <v>0</v>
      </c>
      <c r="BG106" s="49">
        <v>0</v>
      </c>
      <c r="BH106" s="48">
        <v>0</v>
      </c>
      <c r="BI106" s="49">
        <v>0</v>
      </c>
      <c r="BJ106" s="48">
        <v>21</v>
      </c>
      <c r="BK106" s="49">
        <v>100</v>
      </c>
      <c r="BL106" s="48">
        <v>21</v>
      </c>
    </row>
    <row r="107" spans="1:64" ht="15">
      <c r="A107" s="64" t="s">
        <v>301</v>
      </c>
      <c r="B107" s="64" t="s">
        <v>413</v>
      </c>
      <c r="C107" s="65" t="s">
        <v>4959</v>
      </c>
      <c r="D107" s="66">
        <v>3</v>
      </c>
      <c r="E107" s="67" t="s">
        <v>132</v>
      </c>
      <c r="F107" s="68">
        <v>32</v>
      </c>
      <c r="G107" s="65"/>
      <c r="H107" s="69"/>
      <c r="I107" s="70"/>
      <c r="J107" s="70"/>
      <c r="K107" s="34" t="s">
        <v>65</v>
      </c>
      <c r="L107" s="77">
        <v>107</v>
      </c>
      <c r="M107" s="77"/>
      <c r="N107" s="72"/>
      <c r="O107" s="79" t="s">
        <v>431</v>
      </c>
      <c r="P107" s="81">
        <v>43573.6584375</v>
      </c>
      <c r="Q107" s="79" t="s">
        <v>515</v>
      </c>
      <c r="R107" s="83" t="s">
        <v>748</v>
      </c>
      <c r="S107" s="79" t="s">
        <v>882</v>
      </c>
      <c r="T107" s="79" t="s">
        <v>971</v>
      </c>
      <c r="U107" s="79"/>
      <c r="V107" s="83" t="s">
        <v>1192</v>
      </c>
      <c r="W107" s="81">
        <v>43573.6584375</v>
      </c>
      <c r="X107" s="83" t="s">
        <v>1365</v>
      </c>
      <c r="Y107" s="79"/>
      <c r="Z107" s="79"/>
      <c r="AA107" s="85" t="s">
        <v>1676</v>
      </c>
      <c r="AB107" s="79"/>
      <c r="AC107" s="79" t="b">
        <v>0</v>
      </c>
      <c r="AD107" s="79">
        <v>0</v>
      </c>
      <c r="AE107" s="85" t="s">
        <v>1895</v>
      </c>
      <c r="AF107" s="79" t="b">
        <v>0</v>
      </c>
      <c r="AG107" s="79" t="s">
        <v>1903</v>
      </c>
      <c r="AH107" s="79"/>
      <c r="AI107" s="85" t="s">
        <v>1895</v>
      </c>
      <c r="AJ107" s="79" t="b">
        <v>0</v>
      </c>
      <c r="AK107" s="79">
        <v>6</v>
      </c>
      <c r="AL107" s="85" t="s">
        <v>1895</v>
      </c>
      <c r="AM107" s="79" t="s">
        <v>1916</v>
      </c>
      <c r="AN107" s="79" t="b">
        <v>0</v>
      </c>
      <c r="AO107" s="85" t="s">
        <v>1676</v>
      </c>
      <c r="AP107" s="79" t="s">
        <v>176</v>
      </c>
      <c r="AQ107" s="79">
        <v>0</v>
      </c>
      <c r="AR107" s="79">
        <v>0</v>
      </c>
      <c r="AS107" s="79"/>
      <c r="AT107" s="79"/>
      <c r="AU107" s="79"/>
      <c r="AV107" s="79"/>
      <c r="AW107" s="79"/>
      <c r="AX107" s="79"/>
      <c r="AY107" s="79"/>
      <c r="AZ107" s="79"/>
      <c r="BA107">
        <v>1</v>
      </c>
      <c r="BB107" s="78" t="str">
        <f>REPLACE(INDEX(GroupVertices[Group],MATCH(Edges[[#This Row],[Vertex 1]],GroupVertices[Vertex],0)),1,1,"")</f>
        <v>2</v>
      </c>
      <c r="BC107" s="78" t="str">
        <f>REPLACE(INDEX(GroupVertices[Group],MATCH(Edges[[#This Row],[Vertex 2]],GroupVertices[Vertex],0)),1,1,"")</f>
        <v>2</v>
      </c>
      <c r="BD107" s="48"/>
      <c r="BE107" s="49"/>
      <c r="BF107" s="48"/>
      <c r="BG107" s="49"/>
      <c r="BH107" s="48"/>
      <c r="BI107" s="49"/>
      <c r="BJ107" s="48"/>
      <c r="BK107" s="49"/>
      <c r="BL107" s="48"/>
    </row>
    <row r="108" spans="1:64" ht="15">
      <c r="A108" s="64" t="s">
        <v>301</v>
      </c>
      <c r="B108" s="64" t="s">
        <v>414</v>
      </c>
      <c r="C108" s="65" t="s">
        <v>4959</v>
      </c>
      <c r="D108" s="66">
        <v>3</v>
      </c>
      <c r="E108" s="67" t="s">
        <v>132</v>
      </c>
      <c r="F108" s="68">
        <v>32</v>
      </c>
      <c r="G108" s="65"/>
      <c r="H108" s="69"/>
      <c r="I108" s="70"/>
      <c r="J108" s="70"/>
      <c r="K108" s="34" t="s">
        <v>65</v>
      </c>
      <c r="L108" s="77">
        <v>108</v>
      </c>
      <c r="M108" s="77"/>
      <c r="N108" s="72"/>
      <c r="O108" s="79" t="s">
        <v>431</v>
      </c>
      <c r="P108" s="81">
        <v>43573.6584375</v>
      </c>
      <c r="Q108" s="79" t="s">
        <v>515</v>
      </c>
      <c r="R108" s="83" t="s">
        <v>748</v>
      </c>
      <c r="S108" s="79" t="s">
        <v>882</v>
      </c>
      <c r="T108" s="79" t="s">
        <v>971</v>
      </c>
      <c r="U108" s="79"/>
      <c r="V108" s="83" t="s">
        <v>1192</v>
      </c>
      <c r="W108" s="81">
        <v>43573.6584375</v>
      </c>
      <c r="X108" s="83" t="s">
        <v>1365</v>
      </c>
      <c r="Y108" s="79"/>
      <c r="Z108" s="79"/>
      <c r="AA108" s="85" t="s">
        <v>1676</v>
      </c>
      <c r="AB108" s="79"/>
      <c r="AC108" s="79" t="b">
        <v>0</v>
      </c>
      <c r="AD108" s="79">
        <v>0</v>
      </c>
      <c r="AE108" s="85" t="s">
        <v>1895</v>
      </c>
      <c r="AF108" s="79" t="b">
        <v>0</v>
      </c>
      <c r="AG108" s="79" t="s">
        <v>1903</v>
      </c>
      <c r="AH108" s="79"/>
      <c r="AI108" s="85" t="s">
        <v>1895</v>
      </c>
      <c r="AJ108" s="79" t="b">
        <v>0</v>
      </c>
      <c r="AK108" s="79">
        <v>6</v>
      </c>
      <c r="AL108" s="85" t="s">
        <v>1895</v>
      </c>
      <c r="AM108" s="79" t="s">
        <v>1916</v>
      </c>
      <c r="AN108" s="79" t="b">
        <v>0</v>
      </c>
      <c r="AO108" s="85" t="s">
        <v>1676</v>
      </c>
      <c r="AP108" s="79" t="s">
        <v>176</v>
      </c>
      <c r="AQ108" s="79">
        <v>0</v>
      </c>
      <c r="AR108" s="79">
        <v>0</v>
      </c>
      <c r="AS108" s="79"/>
      <c r="AT108" s="79"/>
      <c r="AU108" s="79"/>
      <c r="AV108" s="79"/>
      <c r="AW108" s="79"/>
      <c r="AX108" s="79"/>
      <c r="AY108" s="79"/>
      <c r="AZ108" s="79"/>
      <c r="BA108">
        <v>1</v>
      </c>
      <c r="BB108" s="78" t="str">
        <f>REPLACE(INDEX(GroupVertices[Group],MATCH(Edges[[#This Row],[Vertex 1]],GroupVertices[Vertex],0)),1,1,"")</f>
        <v>2</v>
      </c>
      <c r="BC108" s="78" t="str">
        <f>REPLACE(INDEX(GroupVertices[Group],MATCH(Edges[[#This Row],[Vertex 2]],GroupVertices[Vertex],0)),1,1,"")</f>
        <v>2</v>
      </c>
      <c r="BD108" s="48"/>
      <c r="BE108" s="49"/>
      <c r="BF108" s="48"/>
      <c r="BG108" s="49"/>
      <c r="BH108" s="48"/>
      <c r="BI108" s="49"/>
      <c r="BJ108" s="48"/>
      <c r="BK108" s="49"/>
      <c r="BL108" s="48"/>
    </row>
    <row r="109" spans="1:64" ht="15">
      <c r="A109" s="64" t="s">
        <v>301</v>
      </c>
      <c r="B109" s="64" t="s">
        <v>415</v>
      </c>
      <c r="C109" s="65" t="s">
        <v>4959</v>
      </c>
      <c r="D109" s="66">
        <v>3</v>
      </c>
      <c r="E109" s="67" t="s">
        <v>132</v>
      </c>
      <c r="F109" s="68">
        <v>32</v>
      </c>
      <c r="G109" s="65"/>
      <c r="H109" s="69"/>
      <c r="I109" s="70"/>
      <c r="J109" s="70"/>
      <c r="K109" s="34" t="s">
        <v>65</v>
      </c>
      <c r="L109" s="77">
        <v>109</v>
      </c>
      <c r="M109" s="77"/>
      <c r="N109" s="72"/>
      <c r="O109" s="79" t="s">
        <v>431</v>
      </c>
      <c r="P109" s="81">
        <v>43573.6584375</v>
      </c>
      <c r="Q109" s="79" t="s">
        <v>515</v>
      </c>
      <c r="R109" s="83" t="s">
        <v>748</v>
      </c>
      <c r="S109" s="79" t="s">
        <v>882</v>
      </c>
      <c r="T109" s="79" t="s">
        <v>971</v>
      </c>
      <c r="U109" s="79"/>
      <c r="V109" s="83" t="s">
        <v>1192</v>
      </c>
      <c r="W109" s="81">
        <v>43573.6584375</v>
      </c>
      <c r="X109" s="83" t="s">
        <v>1365</v>
      </c>
      <c r="Y109" s="79"/>
      <c r="Z109" s="79"/>
      <c r="AA109" s="85" t="s">
        <v>1676</v>
      </c>
      <c r="AB109" s="79"/>
      <c r="AC109" s="79" t="b">
        <v>0</v>
      </c>
      <c r="AD109" s="79">
        <v>0</v>
      </c>
      <c r="AE109" s="85" t="s">
        <v>1895</v>
      </c>
      <c r="AF109" s="79" t="b">
        <v>0</v>
      </c>
      <c r="AG109" s="79" t="s">
        <v>1903</v>
      </c>
      <c r="AH109" s="79"/>
      <c r="AI109" s="85" t="s">
        <v>1895</v>
      </c>
      <c r="AJ109" s="79" t="b">
        <v>0</v>
      </c>
      <c r="AK109" s="79">
        <v>6</v>
      </c>
      <c r="AL109" s="85" t="s">
        <v>1895</v>
      </c>
      <c r="AM109" s="79" t="s">
        <v>1916</v>
      </c>
      <c r="AN109" s="79" t="b">
        <v>0</v>
      </c>
      <c r="AO109" s="85" t="s">
        <v>1676</v>
      </c>
      <c r="AP109" s="79" t="s">
        <v>176</v>
      </c>
      <c r="AQ109" s="79">
        <v>0</v>
      </c>
      <c r="AR109" s="79">
        <v>0</v>
      </c>
      <c r="AS109" s="79"/>
      <c r="AT109" s="79"/>
      <c r="AU109" s="79"/>
      <c r="AV109" s="79"/>
      <c r="AW109" s="79"/>
      <c r="AX109" s="79"/>
      <c r="AY109" s="79"/>
      <c r="AZ109" s="79"/>
      <c r="BA109">
        <v>1</v>
      </c>
      <c r="BB109" s="78" t="str">
        <f>REPLACE(INDEX(GroupVertices[Group],MATCH(Edges[[#This Row],[Vertex 1]],GroupVertices[Vertex],0)),1,1,"")</f>
        <v>2</v>
      </c>
      <c r="BC109" s="78" t="str">
        <f>REPLACE(INDEX(GroupVertices[Group],MATCH(Edges[[#This Row],[Vertex 2]],GroupVertices[Vertex],0)),1,1,"")</f>
        <v>2</v>
      </c>
      <c r="BD109" s="48"/>
      <c r="BE109" s="49"/>
      <c r="BF109" s="48"/>
      <c r="BG109" s="49"/>
      <c r="BH109" s="48"/>
      <c r="BI109" s="49"/>
      <c r="BJ109" s="48"/>
      <c r="BK109" s="49"/>
      <c r="BL109" s="48"/>
    </row>
    <row r="110" spans="1:64" ht="15">
      <c r="A110" s="64" t="s">
        <v>301</v>
      </c>
      <c r="B110" s="64" t="s">
        <v>416</v>
      </c>
      <c r="C110" s="65" t="s">
        <v>4959</v>
      </c>
      <c r="D110" s="66">
        <v>3</v>
      </c>
      <c r="E110" s="67" t="s">
        <v>132</v>
      </c>
      <c r="F110" s="68">
        <v>32</v>
      </c>
      <c r="G110" s="65"/>
      <c r="H110" s="69"/>
      <c r="I110" s="70"/>
      <c r="J110" s="70"/>
      <c r="K110" s="34" t="s">
        <v>65</v>
      </c>
      <c r="L110" s="77">
        <v>110</v>
      </c>
      <c r="M110" s="77"/>
      <c r="N110" s="72"/>
      <c r="O110" s="79" t="s">
        <v>431</v>
      </c>
      <c r="P110" s="81">
        <v>43573.6584375</v>
      </c>
      <c r="Q110" s="79" t="s">
        <v>515</v>
      </c>
      <c r="R110" s="83" t="s">
        <v>748</v>
      </c>
      <c r="S110" s="79" t="s">
        <v>882</v>
      </c>
      <c r="T110" s="79" t="s">
        <v>971</v>
      </c>
      <c r="U110" s="79"/>
      <c r="V110" s="83" t="s">
        <v>1192</v>
      </c>
      <c r="W110" s="81">
        <v>43573.6584375</v>
      </c>
      <c r="X110" s="83" t="s">
        <v>1365</v>
      </c>
      <c r="Y110" s="79"/>
      <c r="Z110" s="79"/>
      <c r="AA110" s="85" t="s">
        <v>1676</v>
      </c>
      <c r="AB110" s="79"/>
      <c r="AC110" s="79" t="b">
        <v>0</v>
      </c>
      <c r="AD110" s="79">
        <v>0</v>
      </c>
      <c r="AE110" s="85" t="s">
        <v>1895</v>
      </c>
      <c r="AF110" s="79" t="b">
        <v>0</v>
      </c>
      <c r="AG110" s="79" t="s">
        <v>1903</v>
      </c>
      <c r="AH110" s="79"/>
      <c r="AI110" s="85" t="s">
        <v>1895</v>
      </c>
      <c r="AJ110" s="79" t="b">
        <v>0</v>
      </c>
      <c r="AK110" s="79">
        <v>6</v>
      </c>
      <c r="AL110" s="85" t="s">
        <v>1895</v>
      </c>
      <c r="AM110" s="79" t="s">
        <v>1916</v>
      </c>
      <c r="AN110" s="79" t="b">
        <v>0</v>
      </c>
      <c r="AO110" s="85" t="s">
        <v>1676</v>
      </c>
      <c r="AP110" s="79" t="s">
        <v>176</v>
      </c>
      <c r="AQ110" s="79">
        <v>0</v>
      </c>
      <c r="AR110" s="79">
        <v>0</v>
      </c>
      <c r="AS110" s="79"/>
      <c r="AT110" s="79"/>
      <c r="AU110" s="79"/>
      <c r="AV110" s="79"/>
      <c r="AW110" s="79"/>
      <c r="AX110" s="79"/>
      <c r="AY110" s="79"/>
      <c r="AZ110" s="79"/>
      <c r="BA110">
        <v>1</v>
      </c>
      <c r="BB110" s="78" t="str">
        <f>REPLACE(INDEX(GroupVertices[Group],MATCH(Edges[[#This Row],[Vertex 1]],GroupVertices[Vertex],0)),1,1,"")</f>
        <v>2</v>
      </c>
      <c r="BC110" s="78" t="str">
        <f>REPLACE(INDEX(GroupVertices[Group],MATCH(Edges[[#This Row],[Vertex 2]],GroupVertices[Vertex],0)),1,1,"")</f>
        <v>2</v>
      </c>
      <c r="BD110" s="48"/>
      <c r="BE110" s="49"/>
      <c r="BF110" s="48"/>
      <c r="BG110" s="49"/>
      <c r="BH110" s="48"/>
      <c r="BI110" s="49"/>
      <c r="BJ110" s="48"/>
      <c r="BK110" s="49"/>
      <c r="BL110" s="48"/>
    </row>
    <row r="111" spans="1:64" ht="15">
      <c r="A111" s="64" t="s">
        <v>301</v>
      </c>
      <c r="B111" s="64" t="s">
        <v>417</v>
      </c>
      <c r="C111" s="65" t="s">
        <v>4959</v>
      </c>
      <c r="D111" s="66">
        <v>3</v>
      </c>
      <c r="E111" s="67" t="s">
        <v>132</v>
      </c>
      <c r="F111" s="68">
        <v>32</v>
      </c>
      <c r="G111" s="65"/>
      <c r="H111" s="69"/>
      <c r="I111" s="70"/>
      <c r="J111" s="70"/>
      <c r="K111" s="34" t="s">
        <v>65</v>
      </c>
      <c r="L111" s="77">
        <v>111</v>
      </c>
      <c r="M111" s="77"/>
      <c r="N111" s="72"/>
      <c r="O111" s="79" t="s">
        <v>431</v>
      </c>
      <c r="P111" s="81">
        <v>43573.6584375</v>
      </c>
      <c r="Q111" s="79" t="s">
        <v>515</v>
      </c>
      <c r="R111" s="83" t="s">
        <v>748</v>
      </c>
      <c r="S111" s="79" t="s">
        <v>882</v>
      </c>
      <c r="T111" s="79" t="s">
        <v>971</v>
      </c>
      <c r="U111" s="79"/>
      <c r="V111" s="83" t="s">
        <v>1192</v>
      </c>
      <c r="W111" s="81">
        <v>43573.6584375</v>
      </c>
      <c r="X111" s="83" t="s">
        <v>1365</v>
      </c>
      <c r="Y111" s="79"/>
      <c r="Z111" s="79"/>
      <c r="AA111" s="85" t="s">
        <v>1676</v>
      </c>
      <c r="AB111" s="79"/>
      <c r="AC111" s="79" t="b">
        <v>0</v>
      </c>
      <c r="AD111" s="79">
        <v>0</v>
      </c>
      <c r="AE111" s="85" t="s">
        <v>1895</v>
      </c>
      <c r="AF111" s="79" t="b">
        <v>0</v>
      </c>
      <c r="AG111" s="79" t="s">
        <v>1903</v>
      </c>
      <c r="AH111" s="79"/>
      <c r="AI111" s="85" t="s">
        <v>1895</v>
      </c>
      <c r="AJ111" s="79" t="b">
        <v>0</v>
      </c>
      <c r="AK111" s="79">
        <v>6</v>
      </c>
      <c r="AL111" s="85" t="s">
        <v>1895</v>
      </c>
      <c r="AM111" s="79" t="s">
        <v>1916</v>
      </c>
      <c r="AN111" s="79" t="b">
        <v>0</v>
      </c>
      <c r="AO111" s="85" t="s">
        <v>1676</v>
      </c>
      <c r="AP111" s="79" t="s">
        <v>176</v>
      </c>
      <c r="AQ111" s="79">
        <v>0</v>
      </c>
      <c r="AR111" s="79">
        <v>0</v>
      </c>
      <c r="AS111" s="79"/>
      <c r="AT111" s="79"/>
      <c r="AU111" s="79"/>
      <c r="AV111" s="79"/>
      <c r="AW111" s="79"/>
      <c r="AX111" s="79"/>
      <c r="AY111" s="79"/>
      <c r="AZ111" s="79"/>
      <c r="BA111">
        <v>1</v>
      </c>
      <c r="BB111" s="78" t="str">
        <f>REPLACE(INDEX(GroupVertices[Group],MATCH(Edges[[#This Row],[Vertex 1]],GroupVertices[Vertex],0)),1,1,"")</f>
        <v>2</v>
      </c>
      <c r="BC111" s="78" t="str">
        <f>REPLACE(INDEX(GroupVertices[Group],MATCH(Edges[[#This Row],[Vertex 2]],GroupVertices[Vertex],0)),1,1,"")</f>
        <v>2</v>
      </c>
      <c r="BD111" s="48"/>
      <c r="BE111" s="49"/>
      <c r="BF111" s="48"/>
      <c r="BG111" s="49"/>
      <c r="BH111" s="48"/>
      <c r="BI111" s="49"/>
      <c r="BJ111" s="48"/>
      <c r="BK111" s="49"/>
      <c r="BL111" s="48"/>
    </row>
    <row r="112" spans="1:64" ht="15">
      <c r="A112" s="64" t="s">
        <v>302</v>
      </c>
      <c r="B112" s="64" t="s">
        <v>302</v>
      </c>
      <c r="C112" s="65" t="s">
        <v>4959</v>
      </c>
      <c r="D112" s="66">
        <v>3</v>
      </c>
      <c r="E112" s="67" t="s">
        <v>132</v>
      </c>
      <c r="F112" s="68">
        <v>32</v>
      </c>
      <c r="G112" s="65"/>
      <c r="H112" s="69"/>
      <c r="I112" s="70"/>
      <c r="J112" s="70"/>
      <c r="K112" s="34" t="s">
        <v>65</v>
      </c>
      <c r="L112" s="77">
        <v>112</v>
      </c>
      <c r="M112" s="77"/>
      <c r="N112" s="72"/>
      <c r="O112" s="79" t="s">
        <v>176</v>
      </c>
      <c r="P112" s="81">
        <v>43573.66950231481</v>
      </c>
      <c r="Q112" s="79" t="s">
        <v>516</v>
      </c>
      <c r="R112" s="79"/>
      <c r="S112" s="79"/>
      <c r="T112" s="79" t="s">
        <v>302</v>
      </c>
      <c r="U112" s="83" t="s">
        <v>1080</v>
      </c>
      <c r="V112" s="83" t="s">
        <v>1080</v>
      </c>
      <c r="W112" s="81">
        <v>43573.66950231481</v>
      </c>
      <c r="X112" s="83" t="s">
        <v>1366</v>
      </c>
      <c r="Y112" s="79"/>
      <c r="Z112" s="79"/>
      <c r="AA112" s="85" t="s">
        <v>1677</v>
      </c>
      <c r="AB112" s="79"/>
      <c r="AC112" s="79" t="b">
        <v>0</v>
      </c>
      <c r="AD112" s="79">
        <v>0</v>
      </c>
      <c r="AE112" s="85" t="s">
        <v>1895</v>
      </c>
      <c r="AF112" s="79" t="b">
        <v>0</v>
      </c>
      <c r="AG112" s="79" t="s">
        <v>1903</v>
      </c>
      <c r="AH112" s="79"/>
      <c r="AI112" s="85" t="s">
        <v>1895</v>
      </c>
      <c r="AJ112" s="79" t="b">
        <v>0</v>
      </c>
      <c r="AK112" s="79">
        <v>0</v>
      </c>
      <c r="AL112" s="85" t="s">
        <v>1895</v>
      </c>
      <c r="AM112" s="79" t="s">
        <v>1928</v>
      </c>
      <c r="AN112" s="79" t="b">
        <v>0</v>
      </c>
      <c r="AO112" s="85" t="s">
        <v>1677</v>
      </c>
      <c r="AP112" s="79" t="s">
        <v>176</v>
      </c>
      <c r="AQ112" s="79">
        <v>0</v>
      </c>
      <c r="AR112" s="79">
        <v>0</v>
      </c>
      <c r="AS112" s="79"/>
      <c r="AT112" s="79"/>
      <c r="AU112" s="79"/>
      <c r="AV112" s="79"/>
      <c r="AW112" s="79"/>
      <c r="AX112" s="79"/>
      <c r="AY112" s="79"/>
      <c r="AZ112" s="79"/>
      <c r="BA112">
        <v>1</v>
      </c>
      <c r="BB112" s="78" t="str">
        <f>REPLACE(INDEX(GroupVertices[Group],MATCH(Edges[[#This Row],[Vertex 1]],GroupVertices[Vertex],0)),1,1,"")</f>
        <v>1</v>
      </c>
      <c r="BC112" s="78" t="str">
        <f>REPLACE(INDEX(GroupVertices[Group],MATCH(Edges[[#This Row],[Vertex 2]],GroupVertices[Vertex],0)),1,1,"")</f>
        <v>1</v>
      </c>
      <c r="BD112" s="48">
        <v>0</v>
      </c>
      <c r="BE112" s="49">
        <v>0</v>
      </c>
      <c r="BF112" s="48">
        <v>0</v>
      </c>
      <c r="BG112" s="49">
        <v>0</v>
      </c>
      <c r="BH112" s="48">
        <v>0</v>
      </c>
      <c r="BI112" s="49">
        <v>0</v>
      </c>
      <c r="BJ112" s="48">
        <v>34</v>
      </c>
      <c r="BK112" s="49">
        <v>100</v>
      </c>
      <c r="BL112" s="48">
        <v>34</v>
      </c>
    </row>
    <row r="113" spans="1:64" ht="15">
      <c r="A113" s="64" t="s">
        <v>303</v>
      </c>
      <c r="B113" s="64" t="s">
        <v>301</v>
      </c>
      <c r="C113" s="65" t="s">
        <v>4959</v>
      </c>
      <c r="D113" s="66">
        <v>3</v>
      </c>
      <c r="E113" s="67" t="s">
        <v>132</v>
      </c>
      <c r="F113" s="68">
        <v>32</v>
      </c>
      <c r="G113" s="65"/>
      <c r="H113" s="69"/>
      <c r="I113" s="70"/>
      <c r="J113" s="70"/>
      <c r="K113" s="34" t="s">
        <v>65</v>
      </c>
      <c r="L113" s="77">
        <v>113</v>
      </c>
      <c r="M113" s="77"/>
      <c r="N113" s="72"/>
      <c r="O113" s="79" t="s">
        <v>431</v>
      </c>
      <c r="P113" s="81">
        <v>43573.67009259259</v>
      </c>
      <c r="Q113" s="79" t="s">
        <v>517</v>
      </c>
      <c r="R113" s="83" t="s">
        <v>748</v>
      </c>
      <c r="S113" s="79" t="s">
        <v>882</v>
      </c>
      <c r="T113" s="79"/>
      <c r="U113" s="79"/>
      <c r="V113" s="83" t="s">
        <v>1193</v>
      </c>
      <c r="W113" s="81">
        <v>43573.67009259259</v>
      </c>
      <c r="X113" s="83" t="s">
        <v>1367</v>
      </c>
      <c r="Y113" s="79"/>
      <c r="Z113" s="79"/>
      <c r="AA113" s="85" t="s">
        <v>1678</v>
      </c>
      <c r="AB113" s="79"/>
      <c r="AC113" s="79" t="b">
        <v>0</v>
      </c>
      <c r="AD113" s="79">
        <v>0</v>
      </c>
      <c r="AE113" s="85" t="s">
        <v>1895</v>
      </c>
      <c r="AF113" s="79" t="b">
        <v>0</v>
      </c>
      <c r="AG113" s="79" t="s">
        <v>1903</v>
      </c>
      <c r="AH113" s="79"/>
      <c r="AI113" s="85" t="s">
        <v>1895</v>
      </c>
      <c r="AJ113" s="79" t="b">
        <v>0</v>
      </c>
      <c r="AK113" s="79">
        <v>6</v>
      </c>
      <c r="AL113" s="85" t="s">
        <v>1676</v>
      </c>
      <c r="AM113" s="79" t="s">
        <v>1916</v>
      </c>
      <c r="AN113" s="79" t="b">
        <v>0</v>
      </c>
      <c r="AO113" s="85" t="s">
        <v>1676</v>
      </c>
      <c r="AP113" s="79" t="s">
        <v>176</v>
      </c>
      <c r="AQ113" s="79">
        <v>0</v>
      </c>
      <c r="AR113" s="79">
        <v>0</v>
      </c>
      <c r="AS113" s="79"/>
      <c r="AT113" s="79"/>
      <c r="AU113" s="79"/>
      <c r="AV113" s="79"/>
      <c r="AW113" s="79"/>
      <c r="AX113" s="79"/>
      <c r="AY113" s="79"/>
      <c r="AZ113" s="79"/>
      <c r="BA113">
        <v>1</v>
      </c>
      <c r="BB113" s="78" t="str">
        <f>REPLACE(INDEX(GroupVertices[Group],MATCH(Edges[[#This Row],[Vertex 1]],GroupVertices[Vertex],0)),1,1,"")</f>
        <v>2</v>
      </c>
      <c r="BC113" s="78" t="str">
        <f>REPLACE(INDEX(GroupVertices[Group],MATCH(Edges[[#This Row],[Vertex 2]],GroupVertices[Vertex],0)),1,1,"")</f>
        <v>2</v>
      </c>
      <c r="BD113" s="48">
        <v>0</v>
      </c>
      <c r="BE113" s="49">
        <v>0</v>
      </c>
      <c r="BF113" s="48">
        <v>0</v>
      </c>
      <c r="BG113" s="49">
        <v>0</v>
      </c>
      <c r="BH113" s="48">
        <v>0</v>
      </c>
      <c r="BI113" s="49">
        <v>0</v>
      </c>
      <c r="BJ113" s="48">
        <v>17</v>
      </c>
      <c r="BK113" s="49">
        <v>100</v>
      </c>
      <c r="BL113" s="48">
        <v>17</v>
      </c>
    </row>
    <row r="114" spans="1:64" ht="15">
      <c r="A114" s="64" t="s">
        <v>301</v>
      </c>
      <c r="B114" s="64" t="s">
        <v>304</v>
      </c>
      <c r="C114" s="65" t="s">
        <v>4959</v>
      </c>
      <c r="D114" s="66">
        <v>3</v>
      </c>
      <c r="E114" s="67" t="s">
        <v>132</v>
      </c>
      <c r="F114" s="68">
        <v>32</v>
      </c>
      <c r="G114" s="65"/>
      <c r="H114" s="69"/>
      <c r="I114" s="70"/>
      <c r="J114" s="70"/>
      <c r="K114" s="34" t="s">
        <v>66</v>
      </c>
      <c r="L114" s="77">
        <v>114</v>
      </c>
      <c r="M114" s="77"/>
      <c r="N114" s="72"/>
      <c r="O114" s="79" t="s">
        <v>431</v>
      </c>
      <c r="P114" s="81">
        <v>43573.6584375</v>
      </c>
      <c r="Q114" s="79" t="s">
        <v>515</v>
      </c>
      <c r="R114" s="83" t="s">
        <v>748</v>
      </c>
      <c r="S114" s="79" t="s">
        <v>882</v>
      </c>
      <c r="T114" s="79" t="s">
        <v>971</v>
      </c>
      <c r="U114" s="79"/>
      <c r="V114" s="83" t="s">
        <v>1192</v>
      </c>
      <c r="W114" s="81">
        <v>43573.6584375</v>
      </c>
      <c r="X114" s="83" t="s">
        <v>1365</v>
      </c>
      <c r="Y114" s="79"/>
      <c r="Z114" s="79"/>
      <c r="AA114" s="85" t="s">
        <v>1676</v>
      </c>
      <c r="AB114" s="79"/>
      <c r="AC114" s="79" t="b">
        <v>0</v>
      </c>
      <c r="AD114" s="79">
        <v>0</v>
      </c>
      <c r="AE114" s="85" t="s">
        <v>1895</v>
      </c>
      <c r="AF114" s="79" t="b">
        <v>0</v>
      </c>
      <c r="AG114" s="79" t="s">
        <v>1903</v>
      </c>
      <c r="AH114" s="79"/>
      <c r="AI114" s="85" t="s">
        <v>1895</v>
      </c>
      <c r="AJ114" s="79" t="b">
        <v>0</v>
      </c>
      <c r="AK114" s="79">
        <v>6</v>
      </c>
      <c r="AL114" s="85" t="s">
        <v>1895</v>
      </c>
      <c r="AM114" s="79" t="s">
        <v>1916</v>
      </c>
      <c r="AN114" s="79" t="b">
        <v>0</v>
      </c>
      <c r="AO114" s="85" t="s">
        <v>1676</v>
      </c>
      <c r="AP114" s="79" t="s">
        <v>176</v>
      </c>
      <c r="AQ114" s="79">
        <v>0</v>
      </c>
      <c r="AR114" s="79">
        <v>0</v>
      </c>
      <c r="AS114" s="79"/>
      <c r="AT114" s="79"/>
      <c r="AU114" s="79"/>
      <c r="AV114" s="79"/>
      <c r="AW114" s="79"/>
      <c r="AX114" s="79"/>
      <c r="AY114" s="79"/>
      <c r="AZ114" s="79"/>
      <c r="BA114">
        <v>1</v>
      </c>
      <c r="BB114" s="78" t="str">
        <f>REPLACE(INDEX(GroupVertices[Group],MATCH(Edges[[#This Row],[Vertex 1]],GroupVertices[Vertex],0)),1,1,"")</f>
        <v>2</v>
      </c>
      <c r="BC114" s="78" t="str">
        <f>REPLACE(INDEX(GroupVertices[Group],MATCH(Edges[[#This Row],[Vertex 2]],GroupVertices[Vertex],0)),1,1,"")</f>
        <v>2</v>
      </c>
      <c r="BD114" s="48"/>
      <c r="BE114" s="49"/>
      <c r="BF114" s="48"/>
      <c r="BG114" s="49"/>
      <c r="BH114" s="48"/>
      <c r="BI114" s="49"/>
      <c r="BJ114" s="48"/>
      <c r="BK114" s="49"/>
      <c r="BL114" s="48"/>
    </row>
    <row r="115" spans="1:64" ht="15">
      <c r="A115" s="64" t="s">
        <v>304</v>
      </c>
      <c r="B115" s="64" t="s">
        <v>301</v>
      </c>
      <c r="C115" s="65" t="s">
        <v>4959</v>
      </c>
      <c r="D115" s="66">
        <v>3</v>
      </c>
      <c r="E115" s="67" t="s">
        <v>132</v>
      </c>
      <c r="F115" s="68">
        <v>32</v>
      </c>
      <c r="G115" s="65"/>
      <c r="H115" s="69"/>
      <c r="I115" s="70"/>
      <c r="J115" s="70"/>
      <c r="K115" s="34" t="s">
        <v>66</v>
      </c>
      <c r="L115" s="77">
        <v>115</v>
      </c>
      <c r="M115" s="77"/>
      <c r="N115" s="72"/>
      <c r="O115" s="79" t="s">
        <v>431</v>
      </c>
      <c r="P115" s="81">
        <v>43573.67694444444</v>
      </c>
      <c r="Q115" s="79" t="s">
        <v>517</v>
      </c>
      <c r="R115" s="83" t="s">
        <v>748</v>
      </c>
      <c r="S115" s="79" t="s">
        <v>882</v>
      </c>
      <c r="T115" s="79"/>
      <c r="U115" s="79"/>
      <c r="V115" s="83" t="s">
        <v>1194</v>
      </c>
      <c r="W115" s="81">
        <v>43573.67694444444</v>
      </c>
      <c r="X115" s="83" t="s">
        <v>1368</v>
      </c>
      <c r="Y115" s="79"/>
      <c r="Z115" s="79"/>
      <c r="AA115" s="85" t="s">
        <v>1679</v>
      </c>
      <c r="AB115" s="79"/>
      <c r="AC115" s="79" t="b">
        <v>0</v>
      </c>
      <c r="AD115" s="79">
        <v>0</v>
      </c>
      <c r="AE115" s="85" t="s">
        <v>1895</v>
      </c>
      <c r="AF115" s="79" t="b">
        <v>0</v>
      </c>
      <c r="AG115" s="79" t="s">
        <v>1903</v>
      </c>
      <c r="AH115" s="79"/>
      <c r="AI115" s="85" t="s">
        <v>1895</v>
      </c>
      <c r="AJ115" s="79" t="b">
        <v>0</v>
      </c>
      <c r="AK115" s="79">
        <v>6</v>
      </c>
      <c r="AL115" s="85" t="s">
        <v>1676</v>
      </c>
      <c r="AM115" s="79" t="s">
        <v>1909</v>
      </c>
      <c r="AN115" s="79" t="b">
        <v>0</v>
      </c>
      <c r="AO115" s="85" t="s">
        <v>1676</v>
      </c>
      <c r="AP115" s="79" t="s">
        <v>176</v>
      </c>
      <c r="AQ115" s="79">
        <v>0</v>
      </c>
      <c r="AR115" s="79">
        <v>0</v>
      </c>
      <c r="AS115" s="79"/>
      <c r="AT115" s="79"/>
      <c r="AU115" s="79"/>
      <c r="AV115" s="79"/>
      <c r="AW115" s="79"/>
      <c r="AX115" s="79"/>
      <c r="AY115" s="79"/>
      <c r="AZ115" s="79"/>
      <c r="BA115">
        <v>1</v>
      </c>
      <c r="BB115" s="78" t="str">
        <f>REPLACE(INDEX(GroupVertices[Group],MATCH(Edges[[#This Row],[Vertex 1]],GroupVertices[Vertex],0)),1,1,"")</f>
        <v>2</v>
      </c>
      <c r="BC115" s="78" t="str">
        <f>REPLACE(INDEX(GroupVertices[Group],MATCH(Edges[[#This Row],[Vertex 2]],GroupVertices[Vertex],0)),1,1,"")</f>
        <v>2</v>
      </c>
      <c r="BD115" s="48">
        <v>0</v>
      </c>
      <c r="BE115" s="49">
        <v>0</v>
      </c>
      <c r="BF115" s="48">
        <v>0</v>
      </c>
      <c r="BG115" s="49">
        <v>0</v>
      </c>
      <c r="BH115" s="48">
        <v>0</v>
      </c>
      <c r="BI115" s="49">
        <v>0</v>
      </c>
      <c r="BJ115" s="48">
        <v>17</v>
      </c>
      <c r="BK115" s="49">
        <v>100</v>
      </c>
      <c r="BL115" s="48">
        <v>17</v>
      </c>
    </row>
    <row r="116" spans="1:64" ht="15">
      <c r="A116" s="64" t="s">
        <v>305</v>
      </c>
      <c r="B116" s="64" t="s">
        <v>305</v>
      </c>
      <c r="C116" s="65" t="s">
        <v>4959</v>
      </c>
      <c r="D116" s="66">
        <v>3</v>
      </c>
      <c r="E116" s="67" t="s">
        <v>132</v>
      </c>
      <c r="F116" s="68">
        <v>32</v>
      </c>
      <c r="G116" s="65"/>
      <c r="H116" s="69"/>
      <c r="I116" s="70"/>
      <c r="J116" s="70"/>
      <c r="K116" s="34" t="s">
        <v>65</v>
      </c>
      <c r="L116" s="77">
        <v>116</v>
      </c>
      <c r="M116" s="77"/>
      <c r="N116" s="72"/>
      <c r="O116" s="79" t="s">
        <v>176</v>
      </c>
      <c r="P116" s="81">
        <v>43573.67815972222</v>
      </c>
      <c r="Q116" s="79" t="s">
        <v>518</v>
      </c>
      <c r="R116" s="83" t="s">
        <v>749</v>
      </c>
      <c r="S116" s="79" t="s">
        <v>882</v>
      </c>
      <c r="T116" s="79" t="s">
        <v>972</v>
      </c>
      <c r="U116" s="79"/>
      <c r="V116" s="83" t="s">
        <v>1195</v>
      </c>
      <c r="W116" s="81">
        <v>43573.67815972222</v>
      </c>
      <c r="X116" s="83" t="s">
        <v>1369</v>
      </c>
      <c r="Y116" s="79"/>
      <c r="Z116" s="79"/>
      <c r="AA116" s="85" t="s">
        <v>1680</v>
      </c>
      <c r="AB116" s="79"/>
      <c r="AC116" s="79" t="b">
        <v>0</v>
      </c>
      <c r="AD116" s="79">
        <v>0</v>
      </c>
      <c r="AE116" s="85" t="s">
        <v>1895</v>
      </c>
      <c r="AF116" s="79" t="b">
        <v>0</v>
      </c>
      <c r="AG116" s="79" t="s">
        <v>1903</v>
      </c>
      <c r="AH116" s="79"/>
      <c r="AI116" s="85" t="s">
        <v>1895</v>
      </c>
      <c r="AJ116" s="79" t="b">
        <v>0</v>
      </c>
      <c r="AK116" s="79">
        <v>0</v>
      </c>
      <c r="AL116" s="85" t="s">
        <v>1895</v>
      </c>
      <c r="AM116" s="79" t="s">
        <v>1905</v>
      </c>
      <c r="AN116" s="79" t="b">
        <v>0</v>
      </c>
      <c r="AO116" s="85" t="s">
        <v>1680</v>
      </c>
      <c r="AP116" s="79" t="s">
        <v>176</v>
      </c>
      <c r="AQ116" s="79">
        <v>0</v>
      </c>
      <c r="AR116" s="79">
        <v>0</v>
      </c>
      <c r="AS116" s="79"/>
      <c r="AT116" s="79"/>
      <c r="AU116" s="79"/>
      <c r="AV116" s="79"/>
      <c r="AW116" s="79"/>
      <c r="AX116" s="79"/>
      <c r="AY116" s="79"/>
      <c r="AZ116" s="79"/>
      <c r="BA116">
        <v>1</v>
      </c>
      <c r="BB116" s="78" t="str">
        <f>REPLACE(INDEX(GroupVertices[Group],MATCH(Edges[[#This Row],[Vertex 1]],GroupVertices[Vertex],0)),1,1,"")</f>
        <v>1</v>
      </c>
      <c r="BC116" s="78" t="str">
        <f>REPLACE(INDEX(GroupVertices[Group],MATCH(Edges[[#This Row],[Vertex 2]],GroupVertices[Vertex],0)),1,1,"")</f>
        <v>1</v>
      </c>
      <c r="BD116" s="48">
        <v>2</v>
      </c>
      <c r="BE116" s="49">
        <v>4.166666666666667</v>
      </c>
      <c r="BF116" s="48">
        <v>0</v>
      </c>
      <c r="BG116" s="49">
        <v>0</v>
      </c>
      <c r="BH116" s="48">
        <v>0</v>
      </c>
      <c r="BI116" s="49">
        <v>0</v>
      </c>
      <c r="BJ116" s="48">
        <v>46</v>
      </c>
      <c r="BK116" s="49">
        <v>95.83333333333333</v>
      </c>
      <c r="BL116" s="48">
        <v>48</v>
      </c>
    </row>
    <row r="117" spans="1:64" ht="15">
      <c r="A117" s="64" t="s">
        <v>301</v>
      </c>
      <c r="B117" s="64" t="s">
        <v>306</v>
      </c>
      <c r="C117" s="65" t="s">
        <v>4959</v>
      </c>
      <c r="D117" s="66">
        <v>3</v>
      </c>
      <c r="E117" s="67" t="s">
        <v>132</v>
      </c>
      <c r="F117" s="68">
        <v>32</v>
      </c>
      <c r="G117" s="65"/>
      <c r="H117" s="69"/>
      <c r="I117" s="70"/>
      <c r="J117" s="70"/>
      <c r="K117" s="34" t="s">
        <v>66</v>
      </c>
      <c r="L117" s="77">
        <v>117</v>
      </c>
      <c r="M117" s="77"/>
      <c r="N117" s="72"/>
      <c r="O117" s="79" t="s">
        <v>431</v>
      </c>
      <c r="P117" s="81">
        <v>43573.6584375</v>
      </c>
      <c r="Q117" s="79" t="s">
        <v>515</v>
      </c>
      <c r="R117" s="83" t="s">
        <v>748</v>
      </c>
      <c r="S117" s="79" t="s">
        <v>882</v>
      </c>
      <c r="T117" s="79" t="s">
        <v>971</v>
      </c>
      <c r="U117" s="79"/>
      <c r="V117" s="83" t="s">
        <v>1192</v>
      </c>
      <c r="W117" s="81">
        <v>43573.6584375</v>
      </c>
      <c r="X117" s="83" t="s">
        <v>1365</v>
      </c>
      <c r="Y117" s="79"/>
      <c r="Z117" s="79"/>
      <c r="AA117" s="85" t="s">
        <v>1676</v>
      </c>
      <c r="AB117" s="79"/>
      <c r="AC117" s="79" t="b">
        <v>0</v>
      </c>
      <c r="AD117" s="79">
        <v>0</v>
      </c>
      <c r="AE117" s="85" t="s">
        <v>1895</v>
      </c>
      <c r="AF117" s="79" t="b">
        <v>0</v>
      </c>
      <c r="AG117" s="79" t="s">
        <v>1903</v>
      </c>
      <c r="AH117" s="79"/>
      <c r="AI117" s="85" t="s">
        <v>1895</v>
      </c>
      <c r="AJ117" s="79" t="b">
        <v>0</v>
      </c>
      <c r="AK117" s="79">
        <v>6</v>
      </c>
      <c r="AL117" s="85" t="s">
        <v>1895</v>
      </c>
      <c r="AM117" s="79" t="s">
        <v>1916</v>
      </c>
      <c r="AN117" s="79" t="b">
        <v>0</v>
      </c>
      <c r="AO117" s="85" t="s">
        <v>1676</v>
      </c>
      <c r="AP117" s="79" t="s">
        <v>176</v>
      </c>
      <c r="AQ117" s="79">
        <v>0</v>
      </c>
      <c r="AR117" s="79">
        <v>0</v>
      </c>
      <c r="AS117" s="79"/>
      <c r="AT117" s="79"/>
      <c r="AU117" s="79"/>
      <c r="AV117" s="79"/>
      <c r="AW117" s="79"/>
      <c r="AX117" s="79"/>
      <c r="AY117" s="79"/>
      <c r="AZ117" s="79"/>
      <c r="BA117">
        <v>1</v>
      </c>
      <c r="BB117" s="78" t="str">
        <f>REPLACE(INDEX(GroupVertices[Group],MATCH(Edges[[#This Row],[Vertex 1]],GroupVertices[Vertex],0)),1,1,"")</f>
        <v>2</v>
      </c>
      <c r="BC117" s="78" t="str">
        <f>REPLACE(INDEX(GroupVertices[Group],MATCH(Edges[[#This Row],[Vertex 2]],GroupVertices[Vertex],0)),1,1,"")</f>
        <v>2</v>
      </c>
      <c r="BD117" s="48">
        <v>0</v>
      </c>
      <c r="BE117" s="49">
        <v>0</v>
      </c>
      <c r="BF117" s="48">
        <v>0</v>
      </c>
      <c r="BG117" s="49">
        <v>0</v>
      </c>
      <c r="BH117" s="48">
        <v>0</v>
      </c>
      <c r="BI117" s="49">
        <v>0</v>
      </c>
      <c r="BJ117" s="48">
        <v>23</v>
      </c>
      <c r="BK117" s="49">
        <v>100</v>
      </c>
      <c r="BL117" s="48">
        <v>23</v>
      </c>
    </row>
    <row r="118" spans="1:64" ht="15">
      <c r="A118" s="64" t="s">
        <v>306</v>
      </c>
      <c r="B118" s="64" t="s">
        <v>301</v>
      </c>
      <c r="C118" s="65" t="s">
        <v>4959</v>
      </c>
      <c r="D118" s="66">
        <v>3</v>
      </c>
      <c r="E118" s="67" t="s">
        <v>132</v>
      </c>
      <c r="F118" s="68">
        <v>32</v>
      </c>
      <c r="G118" s="65"/>
      <c r="H118" s="69"/>
      <c r="I118" s="70"/>
      <c r="J118" s="70"/>
      <c r="K118" s="34" t="s">
        <v>66</v>
      </c>
      <c r="L118" s="77">
        <v>118</v>
      </c>
      <c r="M118" s="77"/>
      <c r="N118" s="72"/>
      <c r="O118" s="79" t="s">
        <v>431</v>
      </c>
      <c r="P118" s="81">
        <v>43573.71082175926</v>
      </c>
      <c r="Q118" s="79" t="s">
        <v>517</v>
      </c>
      <c r="R118" s="83" t="s">
        <v>748</v>
      </c>
      <c r="S118" s="79" t="s">
        <v>882</v>
      </c>
      <c r="T118" s="79"/>
      <c r="U118" s="79"/>
      <c r="V118" s="83" t="s">
        <v>1196</v>
      </c>
      <c r="W118" s="81">
        <v>43573.71082175926</v>
      </c>
      <c r="X118" s="83" t="s">
        <v>1370</v>
      </c>
      <c r="Y118" s="79"/>
      <c r="Z118" s="79"/>
      <c r="AA118" s="85" t="s">
        <v>1681</v>
      </c>
      <c r="AB118" s="79"/>
      <c r="AC118" s="79" t="b">
        <v>0</v>
      </c>
      <c r="AD118" s="79">
        <v>0</v>
      </c>
      <c r="AE118" s="85" t="s">
        <v>1895</v>
      </c>
      <c r="AF118" s="79" t="b">
        <v>0</v>
      </c>
      <c r="AG118" s="79" t="s">
        <v>1903</v>
      </c>
      <c r="AH118" s="79"/>
      <c r="AI118" s="85" t="s">
        <v>1895</v>
      </c>
      <c r="AJ118" s="79" t="b">
        <v>0</v>
      </c>
      <c r="AK118" s="79">
        <v>6</v>
      </c>
      <c r="AL118" s="85" t="s">
        <v>1676</v>
      </c>
      <c r="AM118" s="79" t="s">
        <v>1906</v>
      </c>
      <c r="AN118" s="79" t="b">
        <v>0</v>
      </c>
      <c r="AO118" s="85" t="s">
        <v>1676</v>
      </c>
      <c r="AP118" s="79" t="s">
        <v>176</v>
      </c>
      <c r="AQ118" s="79">
        <v>0</v>
      </c>
      <c r="AR118" s="79">
        <v>0</v>
      </c>
      <c r="AS118" s="79"/>
      <c r="AT118" s="79"/>
      <c r="AU118" s="79"/>
      <c r="AV118" s="79"/>
      <c r="AW118" s="79"/>
      <c r="AX118" s="79"/>
      <c r="AY118" s="79"/>
      <c r="AZ118" s="79"/>
      <c r="BA118">
        <v>1</v>
      </c>
      <c r="BB118" s="78" t="str">
        <f>REPLACE(INDEX(GroupVertices[Group],MATCH(Edges[[#This Row],[Vertex 1]],GroupVertices[Vertex],0)),1,1,"")</f>
        <v>2</v>
      </c>
      <c r="BC118" s="78" t="str">
        <f>REPLACE(INDEX(GroupVertices[Group],MATCH(Edges[[#This Row],[Vertex 2]],GroupVertices[Vertex],0)),1,1,"")</f>
        <v>2</v>
      </c>
      <c r="BD118" s="48">
        <v>0</v>
      </c>
      <c r="BE118" s="49">
        <v>0</v>
      </c>
      <c r="BF118" s="48">
        <v>0</v>
      </c>
      <c r="BG118" s="49">
        <v>0</v>
      </c>
      <c r="BH118" s="48">
        <v>0</v>
      </c>
      <c r="BI118" s="49">
        <v>0</v>
      </c>
      <c r="BJ118" s="48">
        <v>17</v>
      </c>
      <c r="BK118" s="49">
        <v>100</v>
      </c>
      <c r="BL118" s="48">
        <v>17</v>
      </c>
    </row>
    <row r="119" spans="1:64" ht="15">
      <c r="A119" s="64" t="s">
        <v>307</v>
      </c>
      <c r="B119" s="64" t="s">
        <v>418</v>
      </c>
      <c r="C119" s="65" t="s">
        <v>4959</v>
      </c>
      <c r="D119" s="66">
        <v>3</v>
      </c>
      <c r="E119" s="67" t="s">
        <v>132</v>
      </c>
      <c r="F119" s="68">
        <v>32</v>
      </c>
      <c r="G119" s="65"/>
      <c r="H119" s="69"/>
      <c r="I119" s="70"/>
      <c r="J119" s="70"/>
      <c r="K119" s="34" t="s">
        <v>65</v>
      </c>
      <c r="L119" s="77">
        <v>119</v>
      </c>
      <c r="M119" s="77"/>
      <c r="N119" s="72"/>
      <c r="O119" s="79" t="s">
        <v>431</v>
      </c>
      <c r="P119" s="81">
        <v>43573.64496527778</v>
      </c>
      <c r="Q119" s="79" t="s">
        <v>519</v>
      </c>
      <c r="R119" s="83" t="s">
        <v>750</v>
      </c>
      <c r="S119" s="79" t="s">
        <v>904</v>
      </c>
      <c r="T119" s="79" t="s">
        <v>973</v>
      </c>
      <c r="U119" s="83" t="s">
        <v>1081</v>
      </c>
      <c r="V119" s="83" t="s">
        <v>1081</v>
      </c>
      <c r="W119" s="81">
        <v>43573.64496527778</v>
      </c>
      <c r="X119" s="83" t="s">
        <v>1371</v>
      </c>
      <c r="Y119" s="79"/>
      <c r="Z119" s="79"/>
      <c r="AA119" s="85" t="s">
        <v>1682</v>
      </c>
      <c r="AB119" s="79"/>
      <c r="AC119" s="79" t="b">
        <v>0</v>
      </c>
      <c r="AD119" s="79">
        <v>1</v>
      </c>
      <c r="AE119" s="85" t="s">
        <v>1895</v>
      </c>
      <c r="AF119" s="79" t="b">
        <v>0</v>
      </c>
      <c r="AG119" s="79" t="s">
        <v>1903</v>
      </c>
      <c r="AH119" s="79"/>
      <c r="AI119" s="85" t="s">
        <v>1895</v>
      </c>
      <c r="AJ119" s="79" t="b">
        <v>0</v>
      </c>
      <c r="AK119" s="79">
        <v>1</v>
      </c>
      <c r="AL119" s="85" t="s">
        <v>1895</v>
      </c>
      <c r="AM119" s="79" t="s">
        <v>1916</v>
      </c>
      <c r="AN119" s="79" t="b">
        <v>0</v>
      </c>
      <c r="AO119" s="85" t="s">
        <v>1682</v>
      </c>
      <c r="AP119" s="79" t="s">
        <v>176</v>
      </c>
      <c r="AQ119" s="79">
        <v>0</v>
      </c>
      <c r="AR119" s="79">
        <v>0</v>
      </c>
      <c r="AS119" s="79"/>
      <c r="AT119" s="79"/>
      <c r="AU119" s="79"/>
      <c r="AV119" s="79"/>
      <c r="AW119" s="79"/>
      <c r="AX119" s="79"/>
      <c r="AY119" s="79"/>
      <c r="AZ119" s="79"/>
      <c r="BA119">
        <v>1</v>
      </c>
      <c r="BB119" s="78" t="str">
        <f>REPLACE(INDEX(GroupVertices[Group],MATCH(Edges[[#This Row],[Vertex 1]],GroupVertices[Vertex],0)),1,1,"")</f>
        <v>12</v>
      </c>
      <c r="BC119" s="78" t="str">
        <f>REPLACE(INDEX(GroupVertices[Group],MATCH(Edges[[#This Row],[Vertex 2]],GroupVertices[Vertex],0)),1,1,"")</f>
        <v>12</v>
      </c>
      <c r="BD119" s="48"/>
      <c r="BE119" s="49"/>
      <c r="BF119" s="48"/>
      <c r="BG119" s="49"/>
      <c r="BH119" s="48"/>
      <c r="BI119" s="49"/>
      <c r="BJ119" s="48"/>
      <c r="BK119" s="49"/>
      <c r="BL119" s="48"/>
    </row>
    <row r="120" spans="1:64" ht="15">
      <c r="A120" s="64" t="s">
        <v>308</v>
      </c>
      <c r="B120" s="64" t="s">
        <v>418</v>
      </c>
      <c r="C120" s="65" t="s">
        <v>4959</v>
      </c>
      <c r="D120" s="66">
        <v>3</v>
      </c>
      <c r="E120" s="67" t="s">
        <v>132</v>
      </c>
      <c r="F120" s="68">
        <v>32</v>
      </c>
      <c r="G120" s="65"/>
      <c r="H120" s="69"/>
      <c r="I120" s="70"/>
      <c r="J120" s="70"/>
      <c r="K120" s="34" t="s">
        <v>65</v>
      </c>
      <c r="L120" s="77">
        <v>120</v>
      </c>
      <c r="M120" s="77"/>
      <c r="N120" s="72"/>
      <c r="O120" s="79" t="s">
        <v>431</v>
      </c>
      <c r="P120" s="81">
        <v>43573.74655092593</v>
      </c>
      <c r="Q120" s="79" t="s">
        <v>520</v>
      </c>
      <c r="R120" s="79"/>
      <c r="S120" s="79"/>
      <c r="T120" s="79"/>
      <c r="U120" s="79"/>
      <c r="V120" s="83" t="s">
        <v>1197</v>
      </c>
      <c r="W120" s="81">
        <v>43573.74655092593</v>
      </c>
      <c r="X120" s="83" t="s">
        <v>1372</v>
      </c>
      <c r="Y120" s="79"/>
      <c r="Z120" s="79"/>
      <c r="AA120" s="85" t="s">
        <v>1683</v>
      </c>
      <c r="AB120" s="79"/>
      <c r="AC120" s="79" t="b">
        <v>0</v>
      </c>
      <c r="AD120" s="79">
        <v>0</v>
      </c>
      <c r="AE120" s="85" t="s">
        <v>1895</v>
      </c>
      <c r="AF120" s="79" t="b">
        <v>0</v>
      </c>
      <c r="AG120" s="79" t="s">
        <v>1903</v>
      </c>
      <c r="AH120" s="79"/>
      <c r="AI120" s="85" t="s">
        <v>1895</v>
      </c>
      <c r="AJ120" s="79" t="b">
        <v>0</v>
      </c>
      <c r="AK120" s="79">
        <v>1</v>
      </c>
      <c r="AL120" s="85" t="s">
        <v>1682</v>
      </c>
      <c r="AM120" s="79" t="s">
        <v>1914</v>
      </c>
      <c r="AN120" s="79" t="b">
        <v>0</v>
      </c>
      <c r="AO120" s="85" t="s">
        <v>1682</v>
      </c>
      <c r="AP120" s="79" t="s">
        <v>176</v>
      </c>
      <c r="AQ120" s="79">
        <v>0</v>
      </c>
      <c r="AR120" s="79">
        <v>0</v>
      </c>
      <c r="AS120" s="79"/>
      <c r="AT120" s="79"/>
      <c r="AU120" s="79"/>
      <c r="AV120" s="79"/>
      <c r="AW120" s="79"/>
      <c r="AX120" s="79"/>
      <c r="AY120" s="79"/>
      <c r="AZ120" s="79"/>
      <c r="BA120">
        <v>1</v>
      </c>
      <c r="BB120" s="78" t="str">
        <f>REPLACE(INDEX(GroupVertices[Group],MATCH(Edges[[#This Row],[Vertex 1]],GroupVertices[Vertex],0)),1,1,"")</f>
        <v>12</v>
      </c>
      <c r="BC120" s="78" t="str">
        <f>REPLACE(INDEX(GroupVertices[Group],MATCH(Edges[[#This Row],[Vertex 2]],GroupVertices[Vertex],0)),1,1,"")</f>
        <v>12</v>
      </c>
      <c r="BD120" s="48"/>
      <c r="BE120" s="49"/>
      <c r="BF120" s="48"/>
      <c r="BG120" s="49"/>
      <c r="BH120" s="48"/>
      <c r="BI120" s="49"/>
      <c r="BJ120" s="48"/>
      <c r="BK120" s="49"/>
      <c r="BL120" s="48"/>
    </row>
    <row r="121" spans="1:64" ht="15">
      <c r="A121" s="64" t="s">
        <v>307</v>
      </c>
      <c r="B121" s="64" t="s">
        <v>419</v>
      </c>
      <c r="C121" s="65" t="s">
        <v>4959</v>
      </c>
      <c r="D121" s="66">
        <v>3</v>
      </c>
      <c r="E121" s="67" t="s">
        <v>132</v>
      </c>
      <c r="F121" s="68">
        <v>32</v>
      </c>
      <c r="G121" s="65"/>
      <c r="H121" s="69"/>
      <c r="I121" s="70"/>
      <c r="J121" s="70"/>
      <c r="K121" s="34" t="s">
        <v>65</v>
      </c>
      <c r="L121" s="77">
        <v>121</v>
      </c>
      <c r="M121" s="77"/>
      <c r="N121" s="72"/>
      <c r="O121" s="79" t="s">
        <v>431</v>
      </c>
      <c r="P121" s="81">
        <v>43573.64496527778</v>
      </c>
      <c r="Q121" s="79" t="s">
        <v>519</v>
      </c>
      <c r="R121" s="83" t="s">
        <v>750</v>
      </c>
      <c r="S121" s="79" t="s">
        <v>904</v>
      </c>
      <c r="T121" s="79" t="s">
        <v>973</v>
      </c>
      <c r="U121" s="83" t="s">
        <v>1081</v>
      </c>
      <c r="V121" s="83" t="s">
        <v>1081</v>
      </c>
      <c r="W121" s="81">
        <v>43573.64496527778</v>
      </c>
      <c r="X121" s="83" t="s">
        <v>1371</v>
      </c>
      <c r="Y121" s="79"/>
      <c r="Z121" s="79"/>
      <c r="AA121" s="85" t="s">
        <v>1682</v>
      </c>
      <c r="AB121" s="79"/>
      <c r="AC121" s="79" t="b">
        <v>0</v>
      </c>
      <c r="AD121" s="79">
        <v>1</v>
      </c>
      <c r="AE121" s="85" t="s">
        <v>1895</v>
      </c>
      <c r="AF121" s="79" t="b">
        <v>0</v>
      </c>
      <c r="AG121" s="79" t="s">
        <v>1903</v>
      </c>
      <c r="AH121" s="79"/>
      <c r="AI121" s="85" t="s">
        <v>1895</v>
      </c>
      <c r="AJ121" s="79" t="b">
        <v>0</v>
      </c>
      <c r="AK121" s="79">
        <v>1</v>
      </c>
      <c r="AL121" s="85" t="s">
        <v>1895</v>
      </c>
      <c r="AM121" s="79" t="s">
        <v>1916</v>
      </c>
      <c r="AN121" s="79" t="b">
        <v>0</v>
      </c>
      <c r="AO121" s="85" t="s">
        <v>1682</v>
      </c>
      <c r="AP121" s="79" t="s">
        <v>176</v>
      </c>
      <c r="AQ121" s="79">
        <v>0</v>
      </c>
      <c r="AR121" s="79">
        <v>0</v>
      </c>
      <c r="AS121" s="79"/>
      <c r="AT121" s="79"/>
      <c r="AU121" s="79"/>
      <c r="AV121" s="79"/>
      <c r="AW121" s="79"/>
      <c r="AX121" s="79"/>
      <c r="AY121" s="79"/>
      <c r="AZ121" s="79"/>
      <c r="BA121">
        <v>1</v>
      </c>
      <c r="BB121" s="78" t="str">
        <f>REPLACE(INDEX(GroupVertices[Group],MATCH(Edges[[#This Row],[Vertex 1]],GroupVertices[Vertex],0)),1,1,"")</f>
        <v>12</v>
      </c>
      <c r="BC121" s="78" t="str">
        <f>REPLACE(INDEX(GroupVertices[Group],MATCH(Edges[[#This Row],[Vertex 2]],GroupVertices[Vertex],0)),1,1,"")</f>
        <v>12</v>
      </c>
      <c r="BD121" s="48">
        <v>1</v>
      </c>
      <c r="BE121" s="49">
        <v>2.6315789473684212</v>
      </c>
      <c r="BF121" s="48">
        <v>0</v>
      </c>
      <c r="BG121" s="49">
        <v>0</v>
      </c>
      <c r="BH121" s="48">
        <v>0</v>
      </c>
      <c r="BI121" s="49">
        <v>0</v>
      </c>
      <c r="BJ121" s="48">
        <v>37</v>
      </c>
      <c r="BK121" s="49">
        <v>97.36842105263158</v>
      </c>
      <c r="BL121" s="48">
        <v>38</v>
      </c>
    </row>
    <row r="122" spans="1:64" ht="15">
      <c r="A122" s="64" t="s">
        <v>308</v>
      </c>
      <c r="B122" s="64" t="s">
        <v>419</v>
      </c>
      <c r="C122" s="65" t="s">
        <v>4959</v>
      </c>
      <c r="D122" s="66">
        <v>3</v>
      </c>
      <c r="E122" s="67" t="s">
        <v>132</v>
      </c>
      <c r="F122" s="68">
        <v>32</v>
      </c>
      <c r="G122" s="65"/>
      <c r="H122" s="69"/>
      <c r="I122" s="70"/>
      <c r="J122" s="70"/>
      <c r="K122" s="34" t="s">
        <v>65</v>
      </c>
      <c r="L122" s="77">
        <v>122</v>
      </c>
      <c r="M122" s="77"/>
      <c r="N122" s="72"/>
      <c r="O122" s="79" t="s">
        <v>431</v>
      </c>
      <c r="P122" s="81">
        <v>43573.74655092593</v>
      </c>
      <c r="Q122" s="79" t="s">
        <v>520</v>
      </c>
      <c r="R122" s="79"/>
      <c r="S122" s="79"/>
      <c r="T122" s="79"/>
      <c r="U122" s="79"/>
      <c r="V122" s="83" t="s">
        <v>1197</v>
      </c>
      <c r="W122" s="81">
        <v>43573.74655092593</v>
      </c>
      <c r="X122" s="83" t="s">
        <v>1372</v>
      </c>
      <c r="Y122" s="79"/>
      <c r="Z122" s="79"/>
      <c r="AA122" s="85" t="s">
        <v>1683</v>
      </c>
      <c r="AB122" s="79"/>
      <c r="AC122" s="79" t="b">
        <v>0</v>
      </c>
      <c r="AD122" s="79">
        <v>0</v>
      </c>
      <c r="AE122" s="85" t="s">
        <v>1895</v>
      </c>
      <c r="AF122" s="79" t="b">
        <v>0</v>
      </c>
      <c r="AG122" s="79" t="s">
        <v>1903</v>
      </c>
      <c r="AH122" s="79"/>
      <c r="AI122" s="85" t="s">
        <v>1895</v>
      </c>
      <c r="AJ122" s="79" t="b">
        <v>0</v>
      </c>
      <c r="AK122" s="79">
        <v>1</v>
      </c>
      <c r="AL122" s="85" t="s">
        <v>1682</v>
      </c>
      <c r="AM122" s="79" t="s">
        <v>1914</v>
      </c>
      <c r="AN122" s="79" t="b">
        <v>0</v>
      </c>
      <c r="AO122" s="85" t="s">
        <v>1682</v>
      </c>
      <c r="AP122" s="79" t="s">
        <v>176</v>
      </c>
      <c r="AQ122" s="79">
        <v>0</v>
      </c>
      <c r="AR122" s="79">
        <v>0</v>
      </c>
      <c r="AS122" s="79"/>
      <c r="AT122" s="79"/>
      <c r="AU122" s="79"/>
      <c r="AV122" s="79"/>
      <c r="AW122" s="79"/>
      <c r="AX122" s="79"/>
      <c r="AY122" s="79"/>
      <c r="AZ122" s="79"/>
      <c r="BA122">
        <v>1</v>
      </c>
      <c r="BB122" s="78" t="str">
        <f>REPLACE(INDEX(GroupVertices[Group],MATCH(Edges[[#This Row],[Vertex 1]],GroupVertices[Vertex],0)),1,1,"")</f>
        <v>12</v>
      </c>
      <c r="BC122" s="78" t="str">
        <f>REPLACE(INDEX(GroupVertices[Group],MATCH(Edges[[#This Row],[Vertex 2]],GroupVertices[Vertex],0)),1,1,"")</f>
        <v>12</v>
      </c>
      <c r="BD122" s="48">
        <v>1</v>
      </c>
      <c r="BE122" s="49">
        <v>4</v>
      </c>
      <c r="BF122" s="48">
        <v>0</v>
      </c>
      <c r="BG122" s="49">
        <v>0</v>
      </c>
      <c r="BH122" s="48">
        <v>0</v>
      </c>
      <c r="BI122" s="49">
        <v>0</v>
      </c>
      <c r="BJ122" s="48">
        <v>24</v>
      </c>
      <c r="BK122" s="49">
        <v>96</v>
      </c>
      <c r="BL122" s="48">
        <v>25</v>
      </c>
    </row>
    <row r="123" spans="1:64" ht="15">
      <c r="A123" s="64" t="s">
        <v>308</v>
      </c>
      <c r="B123" s="64" t="s">
        <v>307</v>
      </c>
      <c r="C123" s="65" t="s">
        <v>4959</v>
      </c>
      <c r="D123" s="66">
        <v>3</v>
      </c>
      <c r="E123" s="67" t="s">
        <v>132</v>
      </c>
      <c r="F123" s="68">
        <v>32</v>
      </c>
      <c r="G123" s="65"/>
      <c r="H123" s="69"/>
      <c r="I123" s="70"/>
      <c r="J123" s="70"/>
      <c r="K123" s="34" t="s">
        <v>65</v>
      </c>
      <c r="L123" s="77">
        <v>123</v>
      </c>
      <c r="M123" s="77"/>
      <c r="N123" s="72"/>
      <c r="O123" s="79" t="s">
        <v>431</v>
      </c>
      <c r="P123" s="81">
        <v>43573.74655092593</v>
      </c>
      <c r="Q123" s="79" t="s">
        <v>520</v>
      </c>
      <c r="R123" s="79"/>
      <c r="S123" s="79"/>
      <c r="T123" s="79"/>
      <c r="U123" s="79"/>
      <c r="V123" s="83" t="s">
        <v>1197</v>
      </c>
      <c r="W123" s="81">
        <v>43573.74655092593</v>
      </c>
      <c r="X123" s="83" t="s">
        <v>1372</v>
      </c>
      <c r="Y123" s="79"/>
      <c r="Z123" s="79"/>
      <c r="AA123" s="85" t="s">
        <v>1683</v>
      </c>
      <c r="AB123" s="79"/>
      <c r="AC123" s="79" t="b">
        <v>0</v>
      </c>
      <c r="AD123" s="79">
        <v>0</v>
      </c>
      <c r="AE123" s="85" t="s">
        <v>1895</v>
      </c>
      <c r="AF123" s="79" t="b">
        <v>0</v>
      </c>
      <c r="AG123" s="79" t="s">
        <v>1903</v>
      </c>
      <c r="AH123" s="79"/>
      <c r="AI123" s="85" t="s">
        <v>1895</v>
      </c>
      <c r="AJ123" s="79" t="b">
        <v>0</v>
      </c>
      <c r="AK123" s="79">
        <v>1</v>
      </c>
      <c r="AL123" s="85" t="s">
        <v>1682</v>
      </c>
      <c r="AM123" s="79" t="s">
        <v>1914</v>
      </c>
      <c r="AN123" s="79" t="b">
        <v>0</v>
      </c>
      <c r="AO123" s="85" t="s">
        <v>1682</v>
      </c>
      <c r="AP123" s="79" t="s">
        <v>176</v>
      </c>
      <c r="AQ123" s="79">
        <v>0</v>
      </c>
      <c r="AR123" s="79">
        <v>0</v>
      </c>
      <c r="AS123" s="79"/>
      <c r="AT123" s="79"/>
      <c r="AU123" s="79"/>
      <c r="AV123" s="79"/>
      <c r="AW123" s="79"/>
      <c r="AX123" s="79"/>
      <c r="AY123" s="79"/>
      <c r="AZ123" s="79"/>
      <c r="BA123">
        <v>1</v>
      </c>
      <c r="BB123" s="78" t="str">
        <f>REPLACE(INDEX(GroupVertices[Group],MATCH(Edges[[#This Row],[Vertex 1]],GroupVertices[Vertex],0)),1,1,"")</f>
        <v>12</v>
      </c>
      <c r="BC123" s="78" t="str">
        <f>REPLACE(INDEX(GroupVertices[Group],MATCH(Edges[[#This Row],[Vertex 2]],GroupVertices[Vertex],0)),1,1,"")</f>
        <v>12</v>
      </c>
      <c r="BD123" s="48"/>
      <c r="BE123" s="49"/>
      <c r="BF123" s="48"/>
      <c r="BG123" s="49"/>
      <c r="BH123" s="48"/>
      <c r="BI123" s="49"/>
      <c r="BJ123" s="48"/>
      <c r="BK123" s="49"/>
      <c r="BL123" s="48"/>
    </row>
    <row r="124" spans="1:64" ht="15">
      <c r="A124" s="64" t="s">
        <v>309</v>
      </c>
      <c r="B124" s="64" t="s">
        <v>309</v>
      </c>
      <c r="C124" s="65" t="s">
        <v>4960</v>
      </c>
      <c r="D124" s="66">
        <v>6</v>
      </c>
      <c r="E124" s="67" t="s">
        <v>136</v>
      </c>
      <c r="F124" s="68">
        <v>30.607142857142858</v>
      </c>
      <c r="G124" s="65"/>
      <c r="H124" s="69"/>
      <c r="I124" s="70"/>
      <c r="J124" s="70"/>
      <c r="K124" s="34" t="s">
        <v>65</v>
      </c>
      <c r="L124" s="77">
        <v>124</v>
      </c>
      <c r="M124" s="77"/>
      <c r="N124" s="72"/>
      <c r="O124" s="79" t="s">
        <v>176</v>
      </c>
      <c r="P124" s="81">
        <v>43570.51391203704</v>
      </c>
      <c r="Q124" s="79" t="s">
        <v>521</v>
      </c>
      <c r="R124" s="83" t="s">
        <v>751</v>
      </c>
      <c r="S124" s="79" t="s">
        <v>882</v>
      </c>
      <c r="T124" s="79"/>
      <c r="U124" s="79"/>
      <c r="V124" s="83" t="s">
        <v>1198</v>
      </c>
      <c r="W124" s="81">
        <v>43570.51391203704</v>
      </c>
      <c r="X124" s="83" t="s">
        <v>1373</v>
      </c>
      <c r="Y124" s="79"/>
      <c r="Z124" s="79"/>
      <c r="AA124" s="85" t="s">
        <v>1684</v>
      </c>
      <c r="AB124" s="79"/>
      <c r="AC124" s="79" t="b">
        <v>0</v>
      </c>
      <c r="AD124" s="79">
        <v>0</v>
      </c>
      <c r="AE124" s="85" t="s">
        <v>1895</v>
      </c>
      <c r="AF124" s="79" t="b">
        <v>0</v>
      </c>
      <c r="AG124" s="79" t="s">
        <v>1903</v>
      </c>
      <c r="AH124" s="79"/>
      <c r="AI124" s="85" t="s">
        <v>1895</v>
      </c>
      <c r="AJ124" s="79" t="b">
        <v>0</v>
      </c>
      <c r="AK124" s="79">
        <v>0</v>
      </c>
      <c r="AL124" s="85" t="s">
        <v>1895</v>
      </c>
      <c r="AM124" s="79" t="s">
        <v>1905</v>
      </c>
      <c r="AN124" s="79" t="b">
        <v>0</v>
      </c>
      <c r="AO124" s="85" t="s">
        <v>1684</v>
      </c>
      <c r="AP124" s="79" t="s">
        <v>176</v>
      </c>
      <c r="AQ124" s="79">
        <v>0</v>
      </c>
      <c r="AR124" s="79">
        <v>0</v>
      </c>
      <c r="AS124" s="79"/>
      <c r="AT124" s="79"/>
      <c r="AU124" s="79"/>
      <c r="AV124" s="79"/>
      <c r="AW124" s="79"/>
      <c r="AX124" s="79"/>
      <c r="AY124" s="79"/>
      <c r="AZ124" s="79"/>
      <c r="BA124">
        <v>4</v>
      </c>
      <c r="BB124" s="78" t="str">
        <f>REPLACE(INDEX(GroupVertices[Group],MATCH(Edges[[#This Row],[Vertex 1]],GroupVertices[Vertex],0)),1,1,"")</f>
        <v>1</v>
      </c>
      <c r="BC124" s="78" t="str">
        <f>REPLACE(INDEX(GroupVertices[Group],MATCH(Edges[[#This Row],[Vertex 2]],GroupVertices[Vertex],0)),1,1,"")</f>
        <v>1</v>
      </c>
      <c r="BD124" s="48">
        <v>2</v>
      </c>
      <c r="BE124" s="49">
        <v>4.444444444444445</v>
      </c>
      <c r="BF124" s="48">
        <v>0</v>
      </c>
      <c r="BG124" s="49">
        <v>0</v>
      </c>
      <c r="BH124" s="48">
        <v>0</v>
      </c>
      <c r="BI124" s="49">
        <v>0</v>
      </c>
      <c r="BJ124" s="48">
        <v>43</v>
      </c>
      <c r="BK124" s="49">
        <v>95.55555555555556</v>
      </c>
      <c r="BL124" s="48">
        <v>45</v>
      </c>
    </row>
    <row r="125" spans="1:64" ht="15">
      <c r="A125" s="64" t="s">
        <v>309</v>
      </c>
      <c r="B125" s="64" t="s">
        <v>309</v>
      </c>
      <c r="C125" s="65" t="s">
        <v>4960</v>
      </c>
      <c r="D125" s="66">
        <v>6</v>
      </c>
      <c r="E125" s="67" t="s">
        <v>136</v>
      </c>
      <c r="F125" s="68">
        <v>30.607142857142858</v>
      </c>
      <c r="G125" s="65"/>
      <c r="H125" s="69"/>
      <c r="I125" s="70"/>
      <c r="J125" s="70"/>
      <c r="K125" s="34" t="s">
        <v>65</v>
      </c>
      <c r="L125" s="77">
        <v>125</v>
      </c>
      <c r="M125" s="77"/>
      <c r="N125" s="72"/>
      <c r="O125" s="79" t="s">
        <v>176</v>
      </c>
      <c r="P125" s="81">
        <v>43570.51391203704</v>
      </c>
      <c r="Q125" s="79" t="s">
        <v>522</v>
      </c>
      <c r="R125" s="83" t="s">
        <v>752</v>
      </c>
      <c r="S125" s="79" t="s">
        <v>882</v>
      </c>
      <c r="T125" s="79"/>
      <c r="U125" s="79"/>
      <c r="V125" s="83" t="s">
        <v>1198</v>
      </c>
      <c r="W125" s="81">
        <v>43570.51391203704</v>
      </c>
      <c r="X125" s="83" t="s">
        <v>1374</v>
      </c>
      <c r="Y125" s="79"/>
      <c r="Z125" s="79"/>
      <c r="AA125" s="85" t="s">
        <v>1685</v>
      </c>
      <c r="AB125" s="79"/>
      <c r="AC125" s="79" t="b">
        <v>0</v>
      </c>
      <c r="AD125" s="79">
        <v>0</v>
      </c>
      <c r="AE125" s="85" t="s">
        <v>1895</v>
      </c>
      <c r="AF125" s="79" t="b">
        <v>0</v>
      </c>
      <c r="AG125" s="79" t="s">
        <v>1903</v>
      </c>
      <c r="AH125" s="79"/>
      <c r="AI125" s="85" t="s">
        <v>1895</v>
      </c>
      <c r="AJ125" s="79" t="b">
        <v>0</v>
      </c>
      <c r="AK125" s="79">
        <v>0</v>
      </c>
      <c r="AL125" s="85" t="s">
        <v>1895</v>
      </c>
      <c r="AM125" s="79" t="s">
        <v>1905</v>
      </c>
      <c r="AN125" s="79" t="b">
        <v>0</v>
      </c>
      <c r="AO125" s="85" t="s">
        <v>1685</v>
      </c>
      <c r="AP125" s="79" t="s">
        <v>176</v>
      </c>
      <c r="AQ125" s="79">
        <v>0</v>
      </c>
      <c r="AR125" s="79">
        <v>0</v>
      </c>
      <c r="AS125" s="79"/>
      <c r="AT125" s="79"/>
      <c r="AU125" s="79"/>
      <c r="AV125" s="79"/>
      <c r="AW125" s="79"/>
      <c r="AX125" s="79"/>
      <c r="AY125" s="79"/>
      <c r="AZ125" s="79"/>
      <c r="BA125">
        <v>4</v>
      </c>
      <c r="BB125" s="78" t="str">
        <f>REPLACE(INDEX(GroupVertices[Group],MATCH(Edges[[#This Row],[Vertex 1]],GroupVertices[Vertex],0)),1,1,"")</f>
        <v>1</v>
      </c>
      <c r="BC125" s="78" t="str">
        <f>REPLACE(INDEX(GroupVertices[Group],MATCH(Edges[[#This Row],[Vertex 2]],GroupVertices[Vertex],0)),1,1,"")</f>
        <v>1</v>
      </c>
      <c r="BD125" s="48">
        <v>2</v>
      </c>
      <c r="BE125" s="49">
        <v>4.444444444444445</v>
      </c>
      <c r="BF125" s="48">
        <v>0</v>
      </c>
      <c r="BG125" s="49">
        <v>0</v>
      </c>
      <c r="BH125" s="48">
        <v>0</v>
      </c>
      <c r="BI125" s="49">
        <v>0</v>
      </c>
      <c r="BJ125" s="48">
        <v>43</v>
      </c>
      <c r="BK125" s="49">
        <v>95.55555555555556</v>
      </c>
      <c r="BL125" s="48">
        <v>45</v>
      </c>
    </row>
    <row r="126" spans="1:64" ht="15">
      <c r="A126" s="64" t="s">
        <v>309</v>
      </c>
      <c r="B126" s="64" t="s">
        <v>309</v>
      </c>
      <c r="C126" s="65" t="s">
        <v>4960</v>
      </c>
      <c r="D126" s="66">
        <v>6</v>
      </c>
      <c r="E126" s="67" t="s">
        <v>136</v>
      </c>
      <c r="F126" s="68">
        <v>30.607142857142858</v>
      </c>
      <c r="G126" s="65"/>
      <c r="H126" s="69"/>
      <c r="I126" s="70"/>
      <c r="J126" s="70"/>
      <c r="K126" s="34" t="s">
        <v>65</v>
      </c>
      <c r="L126" s="77">
        <v>126</v>
      </c>
      <c r="M126" s="77"/>
      <c r="N126" s="72"/>
      <c r="O126" s="79" t="s">
        <v>176</v>
      </c>
      <c r="P126" s="81">
        <v>43573.54724537037</v>
      </c>
      <c r="Q126" s="79" t="s">
        <v>523</v>
      </c>
      <c r="R126" s="83" t="s">
        <v>753</v>
      </c>
      <c r="S126" s="79" t="s">
        <v>882</v>
      </c>
      <c r="T126" s="79"/>
      <c r="U126" s="79"/>
      <c r="V126" s="83" t="s">
        <v>1198</v>
      </c>
      <c r="W126" s="81">
        <v>43573.54724537037</v>
      </c>
      <c r="X126" s="83" t="s">
        <v>1375</v>
      </c>
      <c r="Y126" s="79"/>
      <c r="Z126" s="79"/>
      <c r="AA126" s="85" t="s">
        <v>1686</v>
      </c>
      <c r="AB126" s="79"/>
      <c r="AC126" s="79" t="b">
        <v>0</v>
      </c>
      <c r="AD126" s="79">
        <v>0</v>
      </c>
      <c r="AE126" s="85" t="s">
        <v>1895</v>
      </c>
      <c r="AF126" s="79" t="b">
        <v>0</v>
      </c>
      <c r="AG126" s="79" t="s">
        <v>1903</v>
      </c>
      <c r="AH126" s="79"/>
      <c r="AI126" s="85" t="s">
        <v>1895</v>
      </c>
      <c r="AJ126" s="79" t="b">
        <v>0</v>
      </c>
      <c r="AK126" s="79">
        <v>0</v>
      </c>
      <c r="AL126" s="85" t="s">
        <v>1895</v>
      </c>
      <c r="AM126" s="79" t="s">
        <v>1905</v>
      </c>
      <c r="AN126" s="79" t="b">
        <v>0</v>
      </c>
      <c r="AO126" s="85" t="s">
        <v>1686</v>
      </c>
      <c r="AP126" s="79" t="s">
        <v>176</v>
      </c>
      <c r="AQ126" s="79">
        <v>0</v>
      </c>
      <c r="AR126" s="79">
        <v>0</v>
      </c>
      <c r="AS126" s="79"/>
      <c r="AT126" s="79"/>
      <c r="AU126" s="79"/>
      <c r="AV126" s="79"/>
      <c r="AW126" s="79"/>
      <c r="AX126" s="79"/>
      <c r="AY126" s="79"/>
      <c r="AZ126" s="79"/>
      <c r="BA126">
        <v>4</v>
      </c>
      <c r="BB126" s="78" t="str">
        <f>REPLACE(INDEX(GroupVertices[Group],MATCH(Edges[[#This Row],[Vertex 1]],GroupVertices[Vertex],0)),1,1,"")</f>
        <v>1</v>
      </c>
      <c r="BC126" s="78" t="str">
        <f>REPLACE(INDEX(GroupVertices[Group],MATCH(Edges[[#This Row],[Vertex 2]],GroupVertices[Vertex],0)),1,1,"")</f>
        <v>1</v>
      </c>
      <c r="BD126" s="48">
        <v>2</v>
      </c>
      <c r="BE126" s="49">
        <v>4.545454545454546</v>
      </c>
      <c r="BF126" s="48">
        <v>0</v>
      </c>
      <c r="BG126" s="49">
        <v>0</v>
      </c>
      <c r="BH126" s="48">
        <v>0</v>
      </c>
      <c r="BI126" s="49">
        <v>0</v>
      </c>
      <c r="BJ126" s="48">
        <v>42</v>
      </c>
      <c r="BK126" s="49">
        <v>95.45454545454545</v>
      </c>
      <c r="BL126" s="48">
        <v>44</v>
      </c>
    </row>
    <row r="127" spans="1:64" ht="15">
      <c r="A127" s="64" t="s">
        <v>309</v>
      </c>
      <c r="B127" s="64" t="s">
        <v>309</v>
      </c>
      <c r="C127" s="65" t="s">
        <v>4960</v>
      </c>
      <c r="D127" s="66">
        <v>6</v>
      </c>
      <c r="E127" s="67" t="s">
        <v>136</v>
      </c>
      <c r="F127" s="68">
        <v>30.607142857142858</v>
      </c>
      <c r="G127" s="65"/>
      <c r="H127" s="69"/>
      <c r="I127" s="70"/>
      <c r="J127" s="70"/>
      <c r="K127" s="34" t="s">
        <v>65</v>
      </c>
      <c r="L127" s="77">
        <v>127</v>
      </c>
      <c r="M127" s="77"/>
      <c r="N127" s="72"/>
      <c r="O127" s="79" t="s">
        <v>176</v>
      </c>
      <c r="P127" s="81">
        <v>43573.799675925926</v>
      </c>
      <c r="Q127" s="79" t="s">
        <v>524</v>
      </c>
      <c r="R127" s="83" t="s">
        <v>754</v>
      </c>
      <c r="S127" s="79" t="s">
        <v>882</v>
      </c>
      <c r="T127" s="79"/>
      <c r="U127" s="79"/>
      <c r="V127" s="83" t="s">
        <v>1198</v>
      </c>
      <c r="W127" s="81">
        <v>43573.799675925926</v>
      </c>
      <c r="X127" s="83" t="s">
        <v>1376</v>
      </c>
      <c r="Y127" s="79"/>
      <c r="Z127" s="79"/>
      <c r="AA127" s="85" t="s">
        <v>1687</v>
      </c>
      <c r="AB127" s="79"/>
      <c r="AC127" s="79" t="b">
        <v>0</v>
      </c>
      <c r="AD127" s="79">
        <v>0</v>
      </c>
      <c r="AE127" s="85" t="s">
        <v>1895</v>
      </c>
      <c r="AF127" s="79" t="b">
        <v>0</v>
      </c>
      <c r="AG127" s="79" t="s">
        <v>1903</v>
      </c>
      <c r="AH127" s="79"/>
      <c r="AI127" s="85" t="s">
        <v>1895</v>
      </c>
      <c r="AJ127" s="79" t="b">
        <v>0</v>
      </c>
      <c r="AK127" s="79">
        <v>0</v>
      </c>
      <c r="AL127" s="85" t="s">
        <v>1895</v>
      </c>
      <c r="AM127" s="79" t="s">
        <v>1905</v>
      </c>
      <c r="AN127" s="79" t="b">
        <v>0</v>
      </c>
      <c r="AO127" s="85" t="s">
        <v>1687</v>
      </c>
      <c r="AP127" s="79" t="s">
        <v>176</v>
      </c>
      <c r="AQ127" s="79">
        <v>0</v>
      </c>
      <c r="AR127" s="79">
        <v>0</v>
      </c>
      <c r="AS127" s="79"/>
      <c r="AT127" s="79"/>
      <c r="AU127" s="79"/>
      <c r="AV127" s="79"/>
      <c r="AW127" s="79"/>
      <c r="AX127" s="79"/>
      <c r="AY127" s="79"/>
      <c r="AZ127" s="79"/>
      <c r="BA127">
        <v>4</v>
      </c>
      <c r="BB127" s="78" t="str">
        <f>REPLACE(INDEX(GroupVertices[Group],MATCH(Edges[[#This Row],[Vertex 1]],GroupVertices[Vertex],0)),1,1,"")</f>
        <v>1</v>
      </c>
      <c r="BC127" s="78" t="str">
        <f>REPLACE(INDEX(GroupVertices[Group],MATCH(Edges[[#This Row],[Vertex 2]],GroupVertices[Vertex],0)),1,1,"")</f>
        <v>1</v>
      </c>
      <c r="BD127" s="48">
        <v>2</v>
      </c>
      <c r="BE127" s="49">
        <v>4.651162790697675</v>
      </c>
      <c r="BF127" s="48">
        <v>0</v>
      </c>
      <c r="BG127" s="49">
        <v>0</v>
      </c>
      <c r="BH127" s="48">
        <v>0</v>
      </c>
      <c r="BI127" s="49">
        <v>0</v>
      </c>
      <c r="BJ127" s="48">
        <v>41</v>
      </c>
      <c r="BK127" s="49">
        <v>95.34883720930233</v>
      </c>
      <c r="BL127" s="48">
        <v>43</v>
      </c>
    </row>
    <row r="128" spans="1:64" ht="15">
      <c r="A128" s="64" t="s">
        <v>310</v>
      </c>
      <c r="B128" s="64" t="s">
        <v>310</v>
      </c>
      <c r="C128" s="65" t="s">
        <v>4959</v>
      </c>
      <c r="D128" s="66">
        <v>3</v>
      </c>
      <c r="E128" s="67" t="s">
        <v>132</v>
      </c>
      <c r="F128" s="68">
        <v>32</v>
      </c>
      <c r="G128" s="65"/>
      <c r="H128" s="69"/>
      <c r="I128" s="70"/>
      <c r="J128" s="70"/>
      <c r="K128" s="34" t="s">
        <v>65</v>
      </c>
      <c r="L128" s="77">
        <v>128</v>
      </c>
      <c r="M128" s="77"/>
      <c r="N128" s="72"/>
      <c r="O128" s="79" t="s">
        <v>176</v>
      </c>
      <c r="P128" s="81">
        <v>43573.972349537034</v>
      </c>
      <c r="Q128" s="79" t="s">
        <v>525</v>
      </c>
      <c r="R128" s="83" t="s">
        <v>755</v>
      </c>
      <c r="S128" s="79" t="s">
        <v>905</v>
      </c>
      <c r="T128" s="79" t="s">
        <v>974</v>
      </c>
      <c r="U128" s="83" t="s">
        <v>1082</v>
      </c>
      <c r="V128" s="83" t="s">
        <v>1082</v>
      </c>
      <c r="W128" s="81">
        <v>43573.972349537034</v>
      </c>
      <c r="X128" s="83" t="s">
        <v>1377</v>
      </c>
      <c r="Y128" s="79"/>
      <c r="Z128" s="79"/>
      <c r="AA128" s="85" t="s">
        <v>1688</v>
      </c>
      <c r="AB128" s="79"/>
      <c r="AC128" s="79" t="b">
        <v>0</v>
      </c>
      <c r="AD128" s="79">
        <v>0</v>
      </c>
      <c r="AE128" s="85" t="s">
        <v>1895</v>
      </c>
      <c r="AF128" s="79" t="b">
        <v>0</v>
      </c>
      <c r="AG128" s="79" t="s">
        <v>1903</v>
      </c>
      <c r="AH128" s="79"/>
      <c r="AI128" s="85" t="s">
        <v>1895</v>
      </c>
      <c r="AJ128" s="79" t="b">
        <v>0</v>
      </c>
      <c r="AK128" s="79">
        <v>0</v>
      </c>
      <c r="AL128" s="85" t="s">
        <v>1895</v>
      </c>
      <c r="AM128" s="79" t="s">
        <v>1929</v>
      </c>
      <c r="AN128" s="79" t="b">
        <v>0</v>
      </c>
      <c r="AO128" s="85" t="s">
        <v>1688</v>
      </c>
      <c r="AP128" s="79" t="s">
        <v>176</v>
      </c>
      <c r="AQ128" s="79">
        <v>0</v>
      </c>
      <c r="AR128" s="79">
        <v>0</v>
      </c>
      <c r="AS128" s="79"/>
      <c r="AT128" s="79"/>
      <c r="AU128" s="79"/>
      <c r="AV128" s="79"/>
      <c r="AW128" s="79"/>
      <c r="AX128" s="79"/>
      <c r="AY128" s="79"/>
      <c r="AZ128" s="79"/>
      <c r="BA128">
        <v>1</v>
      </c>
      <c r="BB128" s="78" t="str">
        <f>REPLACE(INDEX(GroupVertices[Group],MATCH(Edges[[#This Row],[Vertex 1]],GroupVertices[Vertex],0)),1,1,"")</f>
        <v>1</v>
      </c>
      <c r="BC128" s="78" t="str">
        <f>REPLACE(INDEX(GroupVertices[Group],MATCH(Edges[[#This Row],[Vertex 2]],GroupVertices[Vertex],0)),1,1,"")</f>
        <v>1</v>
      </c>
      <c r="BD128" s="48">
        <v>0</v>
      </c>
      <c r="BE128" s="49">
        <v>0</v>
      </c>
      <c r="BF128" s="48">
        <v>2</v>
      </c>
      <c r="BG128" s="49">
        <v>6.25</v>
      </c>
      <c r="BH128" s="48">
        <v>0</v>
      </c>
      <c r="BI128" s="49">
        <v>0</v>
      </c>
      <c r="BJ128" s="48">
        <v>30</v>
      </c>
      <c r="BK128" s="49">
        <v>93.75</v>
      </c>
      <c r="BL128" s="48">
        <v>32</v>
      </c>
    </row>
    <row r="129" spans="1:64" ht="15">
      <c r="A129" s="64" t="s">
        <v>311</v>
      </c>
      <c r="B129" s="64" t="s">
        <v>420</v>
      </c>
      <c r="C129" s="65" t="s">
        <v>4959</v>
      </c>
      <c r="D129" s="66">
        <v>3</v>
      </c>
      <c r="E129" s="67" t="s">
        <v>132</v>
      </c>
      <c r="F129" s="68">
        <v>32</v>
      </c>
      <c r="G129" s="65"/>
      <c r="H129" s="69"/>
      <c r="I129" s="70"/>
      <c r="J129" s="70"/>
      <c r="K129" s="34" t="s">
        <v>65</v>
      </c>
      <c r="L129" s="77">
        <v>129</v>
      </c>
      <c r="M129" s="77"/>
      <c r="N129" s="72"/>
      <c r="O129" s="79" t="s">
        <v>432</v>
      </c>
      <c r="P129" s="81">
        <v>43574.211388888885</v>
      </c>
      <c r="Q129" s="79" t="s">
        <v>526</v>
      </c>
      <c r="R129" s="79"/>
      <c r="S129" s="79"/>
      <c r="T129" s="79"/>
      <c r="U129" s="83" t="s">
        <v>1083</v>
      </c>
      <c r="V129" s="83" t="s">
        <v>1083</v>
      </c>
      <c r="W129" s="81">
        <v>43574.211388888885</v>
      </c>
      <c r="X129" s="83" t="s">
        <v>1378</v>
      </c>
      <c r="Y129" s="79"/>
      <c r="Z129" s="79"/>
      <c r="AA129" s="85" t="s">
        <v>1689</v>
      </c>
      <c r="AB129" s="79"/>
      <c r="AC129" s="79" t="b">
        <v>0</v>
      </c>
      <c r="AD129" s="79">
        <v>0</v>
      </c>
      <c r="AE129" s="85" t="s">
        <v>1900</v>
      </c>
      <c r="AF129" s="79" t="b">
        <v>0</v>
      </c>
      <c r="AG129" s="79" t="s">
        <v>1903</v>
      </c>
      <c r="AH129" s="79"/>
      <c r="AI129" s="85" t="s">
        <v>1895</v>
      </c>
      <c r="AJ129" s="79" t="b">
        <v>0</v>
      </c>
      <c r="AK129" s="79">
        <v>0</v>
      </c>
      <c r="AL129" s="85" t="s">
        <v>1895</v>
      </c>
      <c r="AM129" s="79" t="s">
        <v>1914</v>
      </c>
      <c r="AN129" s="79" t="b">
        <v>0</v>
      </c>
      <c r="AO129" s="85" t="s">
        <v>1689</v>
      </c>
      <c r="AP129" s="79" t="s">
        <v>176</v>
      </c>
      <c r="AQ129" s="79">
        <v>0</v>
      </c>
      <c r="AR129" s="79">
        <v>0</v>
      </c>
      <c r="AS129" s="79"/>
      <c r="AT129" s="79"/>
      <c r="AU129" s="79"/>
      <c r="AV129" s="79"/>
      <c r="AW129" s="79"/>
      <c r="AX129" s="79"/>
      <c r="AY129" s="79"/>
      <c r="AZ129" s="79"/>
      <c r="BA129">
        <v>1</v>
      </c>
      <c r="BB129" s="78" t="str">
        <f>REPLACE(INDEX(GroupVertices[Group],MATCH(Edges[[#This Row],[Vertex 1]],GroupVertices[Vertex],0)),1,1,"")</f>
        <v>30</v>
      </c>
      <c r="BC129" s="78" t="str">
        <f>REPLACE(INDEX(GroupVertices[Group],MATCH(Edges[[#This Row],[Vertex 2]],GroupVertices[Vertex],0)),1,1,"")</f>
        <v>30</v>
      </c>
      <c r="BD129" s="48">
        <v>0</v>
      </c>
      <c r="BE129" s="49">
        <v>0</v>
      </c>
      <c r="BF129" s="48">
        <v>3</v>
      </c>
      <c r="BG129" s="49">
        <v>6.521739130434782</v>
      </c>
      <c r="BH129" s="48">
        <v>0</v>
      </c>
      <c r="BI129" s="49">
        <v>0</v>
      </c>
      <c r="BJ129" s="48">
        <v>43</v>
      </c>
      <c r="BK129" s="49">
        <v>93.47826086956522</v>
      </c>
      <c r="BL129" s="48">
        <v>46</v>
      </c>
    </row>
    <row r="130" spans="1:64" ht="15">
      <c r="A130" s="64" t="s">
        <v>312</v>
      </c>
      <c r="B130" s="64" t="s">
        <v>301</v>
      </c>
      <c r="C130" s="65" t="s">
        <v>4959</v>
      </c>
      <c r="D130" s="66">
        <v>3</v>
      </c>
      <c r="E130" s="67" t="s">
        <v>132</v>
      </c>
      <c r="F130" s="68">
        <v>32</v>
      </c>
      <c r="G130" s="65"/>
      <c r="H130" s="69"/>
      <c r="I130" s="70"/>
      <c r="J130" s="70"/>
      <c r="K130" s="34" t="s">
        <v>65</v>
      </c>
      <c r="L130" s="77">
        <v>130</v>
      </c>
      <c r="M130" s="77"/>
      <c r="N130" s="72"/>
      <c r="O130" s="79" t="s">
        <v>431</v>
      </c>
      <c r="P130" s="81">
        <v>43574.32871527778</v>
      </c>
      <c r="Q130" s="79" t="s">
        <v>517</v>
      </c>
      <c r="R130" s="83" t="s">
        <v>748</v>
      </c>
      <c r="S130" s="79" t="s">
        <v>882</v>
      </c>
      <c r="T130" s="79"/>
      <c r="U130" s="79"/>
      <c r="V130" s="83" t="s">
        <v>1199</v>
      </c>
      <c r="W130" s="81">
        <v>43574.32871527778</v>
      </c>
      <c r="X130" s="83" t="s">
        <v>1379</v>
      </c>
      <c r="Y130" s="79"/>
      <c r="Z130" s="79"/>
      <c r="AA130" s="85" t="s">
        <v>1690</v>
      </c>
      <c r="AB130" s="79"/>
      <c r="AC130" s="79" t="b">
        <v>0</v>
      </c>
      <c r="AD130" s="79">
        <v>0</v>
      </c>
      <c r="AE130" s="85" t="s">
        <v>1895</v>
      </c>
      <c r="AF130" s="79" t="b">
        <v>0</v>
      </c>
      <c r="AG130" s="79" t="s">
        <v>1903</v>
      </c>
      <c r="AH130" s="79"/>
      <c r="AI130" s="85" t="s">
        <v>1895</v>
      </c>
      <c r="AJ130" s="79" t="b">
        <v>0</v>
      </c>
      <c r="AK130" s="79">
        <v>6</v>
      </c>
      <c r="AL130" s="85" t="s">
        <v>1676</v>
      </c>
      <c r="AM130" s="79" t="s">
        <v>1919</v>
      </c>
      <c r="AN130" s="79" t="b">
        <v>0</v>
      </c>
      <c r="AO130" s="85" t="s">
        <v>1676</v>
      </c>
      <c r="AP130" s="79" t="s">
        <v>176</v>
      </c>
      <c r="AQ130" s="79">
        <v>0</v>
      </c>
      <c r="AR130" s="79">
        <v>0</v>
      </c>
      <c r="AS130" s="79"/>
      <c r="AT130" s="79"/>
      <c r="AU130" s="79"/>
      <c r="AV130" s="79"/>
      <c r="AW130" s="79"/>
      <c r="AX130" s="79"/>
      <c r="AY130" s="79"/>
      <c r="AZ130" s="79"/>
      <c r="BA130">
        <v>1</v>
      </c>
      <c r="BB130" s="78" t="str">
        <f>REPLACE(INDEX(GroupVertices[Group],MATCH(Edges[[#This Row],[Vertex 1]],GroupVertices[Vertex],0)),1,1,"")</f>
        <v>2</v>
      </c>
      <c r="BC130" s="78" t="str">
        <f>REPLACE(INDEX(GroupVertices[Group],MATCH(Edges[[#This Row],[Vertex 2]],GroupVertices[Vertex],0)),1,1,"")</f>
        <v>2</v>
      </c>
      <c r="BD130" s="48">
        <v>0</v>
      </c>
      <c r="BE130" s="49">
        <v>0</v>
      </c>
      <c r="BF130" s="48">
        <v>0</v>
      </c>
      <c r="BG130" s="49">
        <v>0</v>
      </c>
      <c r="BH130" s="48">
        <v>0</v>
      </c>
      <c r="BI130" s="49">
        <v>0</v>
      </c>
      <c r="BJ130" s="48">
        <v>17</v>
      </c>
      <c r="BK130" s="49">
        <v>100</v>
      </c>
      <c r="BL130" s="48">
        <v>17</v>
      </c>
    </row>
    <row r="131" spans="1:64" ht="15">
      <c r="A131" s="64" t="s">
        <v>313</v>
      </c>
      <c r="B131" s="64" t="s">
        <v>347</v>
      </c>
      <c r="C131" s="65" t="s">
        <v>4959</v>
      </c>
      <c r="D131" s="66">
        <v>3</v>
      </c>
      <c r="E131" s="67" t="s">
        <v>132</v>
      </c>
      <c r="F131" s="68">
        <v>32</v>
      </c>
      <c r="G131" s="65"/>
      <c r="H131" s="69"/>
      <c r="I131" s="70"/>
      <c r="J131" s="70"/>
      <c r="K131" s="34" t="s">
        <v>65</v>
      </c>
      <c r="L131" s="77">
        <v>131</v>
      </c>
      <c r="M131" s="77"/>
      <c r="N131" s="72"/>
      <c r="O131" s="79" t="s">
        <v>431</v>
      </c>
      <c r="P131" s="81">
        <v>43574.36033564815</v>
      </c>
      <c r="Q131" s="79" t="s">
        <v>527</v>
      </c>
      <c r="R131" s="79"/>
      <c r="S131" s="79"/>
      <c r="T131" s="79"/>
      <c r="U131" s="79"/>
      <c r="V131" s="83" t="s">
        <v>1200</v>
      </c>
      <c r="W131" s="81">
        <v>43574.36033564815</v>
      </c>
      <c r="X131" s="83" t="s">
        <v>1380</v>
      </c>
      <c r="Y131" s="79"/>
      <c r="Z131" s="79"/>
      <c r="AA131" s="85" t="s">
        <v>1691</v>
      </c>
      <c r="AB131" s="79"/>
      <c r="AC131" s="79" t="b">
        <v>0</v>
      </c>
      <c r="AD131" s="79">
        <v>0</v>
      </c>
      <c r="AE131" s="85" t="s">
        <v>1895</v>
      </c>
      <c r="AF131" s="79" t="b">
        <v>0</v>
      </c>
      <c r="AG131" s="79" t="s">
        <v>1903</v>
      </c>
      <c r="AH131" s="79"/>
      <c r="AI131" s="85" t="s">
        <v>1895</v>
      </c>
      <c r="AJ131" s="79" t="b">
        <v>0</v>
      </c>
      <c r="AK131" s="79">
        <v>3</v>
      </c>
      <c r="AL131" s="85" t="s">
        <v>1733</v>
      </c>
      <c r="AM131" s="79" t="s">
        <v>1916</v>
      </c>
      <c r="AN131" s="79" t="b">
        <v>0</v>
      </c>
      <c r="AO131" s="85" t="s">
        <v>1733</v>
      </c>
      <c r="AP131" s="79" t="s">
        <v>176</v>
      </c>
      <c r="AQ131" s="79">
        <v>0</v>
      </c>
      <c r="AR131" s="79">
        <v>0</v>
      </c>
      <c r="AS131" s="79"/>
      <c r="AT131" s="79"/>
      <c r="AU131" s="79"/>
      <c r="AV131" s="79"/>
      <c r="AW131" s="79"/>
      <c r="AX131" s="79"/>
      <c r="AY131" s="79"/>
      <c r="AZ131" s="79"/>
      <c r="BA131">
        <v>1</v>
      </c>
      <c r="BB131" s="78" t="str">
        <f>REPLACE(INDEX(GroupVertices[Group],MATCH(Edges[[#This Row],[Vertex 1]],GroupVertices[Vertex],0)),1,1,"")</f>
        <v>11</v>
      </c>
      <c r="BC131" s="78" t="str">
        <f>REPLACE(INDEX(GroupVertices[Group],MATCH(Edges[[#This Row],[Vertex 2]],GroupVertices[Vertex],0)),1,1,"")</f>
        <v>11</v>
      </c>
      <c r="BD131" s="48">
        <v>2</v>
      </c>
      <c r="BE131" s="49">
        <v>10</v>
      </c>
      <c r="BF131" s="48">
        <v>0</v>
      </c>
      <c r="BG131" s="49">
        <v>0</v>
      </c>
      <c r="BH131" s="48">
        <v>0</v>
      </c>
      <c r="BI131" s="49">
        <v>0</v>
      </c>
      <c r="BJ131" s="48">
        <v>18</v>
      </c>
      <c r="BK131" s="49">
        <v>90</v>
      </c>
      <c r="BL131" s="48">
        <v>20</v>
      </c>
    </row>
    <row r="132" spans="1:64" ht="15">
      <c r="A132" s="64" t="s">
        <v>314</v>
      </c>
      <c r="B132" s="64" t="s">
        <v>301</v>
      </c>
      <c r="C132" s="65" t="s">
        <v>4959</v>
      </c>
      <c r="D132" s="66">
        <v>3</v>
      </c>
      <c r="E132" s="67" t="s">
        <v>132</v>
      </c>
      <c r="F132" s="68">
        <v>32</v>
      </c>
      <c r="G132" s="65"/>
      <c r="H132" s="69"/>
      <c r="I132" s="70"/>
      <c r="J132" s="70"/>
      <c r="K132" s="34" t="s">
        <v>65</v>
      </c>
      <c r="L132" s="77">
        <v>132</v>
      </c>
      <c r="M132" s="77"/>
      <c r="N132" s="72"/>
      <c r="O132" s="79" t="s">
        <v>431</v>
      </c>
      <c r="P132" s="81">
        <v>43574.36798611111</v>
      </c>
      <c r="Q132" s="79" t="s">
        <v>517</v>
      </c>
      <c r="R132" s="83" t="s">
        <v>748</v>
      </c>
      <c r="S132" s="79" t="s">
        <v>882</v>
      </c>
      <c r="T132" s="79"/>
      <c r="U132" s="79"/>
      <c r="V132" s="83" t="s">
        <v>1201</v>
      </c>
      <c r="W132" s="81">
        <v>43574.36798611111</v>
      </c>
      <c r="X132" s="83" t="s">
        <v>1381</v>
      </c>
      <c r="Y132" s="79"/>
      <c r="Z132" s="79"/>
      <c r="AA132" s="85" t="s">
        <v>1692</v>
      </c>
      <c r="AB132" s="79"/>
      <c r="AC132" s="79" t="b">
        <v>0</v>
      </c>
      <c r="AD132" s="79">
        <v>0</v>
      </c>
      <c r="AE132" s="85" t="s">
        <v>1895</v>
      </c>
      <c r="AF132" s="79" t="b">
        <v>0</v>
      </c>
      <c r="AG132" s="79" t="s">
        <v>1903</v>
      </c>
      <c r="AH132" s="79"/>
      <c r="AI132" s="85" t="s">
        <v>1895</v>
      </c>
      <c r="AJ132" s="79" t="b">
        <v>0</v>
      </c>
      <c r="AK132" s="79">
        <v>6</v>
      </c>
      <c r="AL132" s="85" t="s">
        <v>1676</v>
      </c>
      <c r="AM132" s="79" t="s">
        <v>1906</v>
      </c>
      <c r="AN132" s="79" t="b">
        <v>0</v>
      </c>
      <c r="AO132" s="85" t="s">
        <v>1676</v>
      </c>
      <c r="AP132" s="79" t="s">
        <v>176</v>
      </c>
      <c r="AQ132" s="79">
        <v>0</v>
      </c>
      <c r="AR132" s="79">
        <v>0</v>
      </c>
      <c r="AS132" s="79"/>
      <c r="AT132" s="79"/>
      <c r="AU132" s="79"/>
      <c r="AV132" s="79"/>
      <c r="AW132" s="79"/>
      <c r="AX132" s="79"/>
      <c r="AY132" s="79"/>
      <c r="AZ132" s="79"/>
      <c r="BA132">
        <v>1</v>
      </c>
      <c r="BB132" s="78" t="str">
        <f>REPLACE(INDEX(GroupVertices[Group],MATCH(Edges[[#This Row],[Vertex 1]],GroupVertices[Vertex],0)),1,1,"")</f>
        <v>2</v>
      </c>
      <c r="BC132" s="78" t="str">
        <f>REPLACE(INDEX(GroupVertices[Group],MATCH(Edges[[#This Row],[Vertex 2]],GroupVertices[Vertex],0)),1,1,"")</f>
        <v>2</v>
      </c>
      <c r="BD132" s="48">
        <v>0</v>
      </c>
      <c r="BE132" s="49">
        <v>0</v>
      </c>
      <c r="BF132" s="48">
        <v>0</v>
      </c>
      <c r="BG132" s="49">
        <v>0</v>
      </c>
      <c r="BH132" s="48">
        <v>0</v>
      </c>
      <c r="BI132" s="49">
        <v>0</v>
      </c>
      <c r="BJ132" s="48">
        <v>17</v>
      </c>
      <c r="BK132" s="49">
        <v>100</v>
      </c>
      <c r="BL132" s="48">
        <v>17</v>
      </c>
    </row>
    <row r="133" spans="1:64" ht="15">
      <c r="A133" s="64" t="s">
        <v>315</v>
      </c>
      <c r="B133" s="64" t="s">
        <v>301</v>
      </c>
      <c r="C133" s="65" t="s">
        <v>4959</v>
      </c>
      <c r="D133" s="66">
        <v>3</v>
      </c>
      <c r="E133" s="67" t="s">
        <v>132</v>
      </c>
      <c r="F133" s="68">
        <v>32</v>
      </c>
      <c r="G133" s="65"/>
      <c r="H133" s="69"/>
      <c r="I133" s="70"/>
      <c r="J133" s="70"/>
      <c r="K133" s="34" t="s">
        <v>65</v>
      </c>
      <c r="L133" s="77">
        <v>133</v>
      </c>
      <c r="M133" s="77"/>
      <c r="N133" s="72"/>
      <c r="O133" s="79" t="s">
        <v>431</v>
      </c>
      <c r="P133" s="81">
        <v>43574.37315972222</v>
      </c>
      <c r="Q133" s="79" t="s">
        <v>517</v>
      </c>
      <c r="R133" s="83" t="s">
        <v>748</v>
      </c>
      <c r="S133" s="79" t="s">
        <v>882</v>
      </c>
      <c r="T133" s="79"/>
      <c r="U133" s="79"/>
      <c r="V133" s="83" t="s">
        <v>1202</v>
      </c>
      <c r="W133" s="81">
        <v>43574.37315972222</v>
      </c>
      <c r="X133" s="83" t="s">
        <v>1382</v>
      </c>
      <c r="Y133" s="79"/>
      <c r="Z133" s="79"/>
      <c r="AA133" s="85" t="s">
        <v>1693</v>
      </c>
      <c r="AB133" s="79"/>
      <c r="AC133" s="79" t="b">
        <v>0</v>
      </c>
      <c r="AD133" s="79">
        <v>0</v>
      </c>
      <c r="AE133" s="85" t="s">
        <v>1895</v>
      </c>
      <c r="AF133" s="79" t="b">
        <v>0</v>
      </c>
      <c r="AG133" s="79" t="s">
        <v>1903</v>
      </c>
      <c r="AH133" s="79"/>
      <c r="AI133" s="85" t="s">
        <v>1895</v>
      </c>
      <c r="AJ133" s="79" t="b">
        <v>0</v>
      </c>
      <c r="AK133" s="79">
        <v>6</v>
      </c>
      <c r="AL133" s="85" t="s">
        <v>1676</v>
      </c>
      <c r="AM133" s="79" t="s">
        <v>1906</v>
      </c>
      <c r="AN133" s="79" t="b">
        <v>0</v>
      </c>
      <c r="AO133" s="85" t="s">
        <v>1676</v>
      </c>
      <c r="AP133" s="79" t="s">
        <v>176</v>
      </c>
      <c r="AQ133" s="79">
        <v>0</v>
      </c>
      <c r="AR133" s="79">
        <v>0</v>
      </c>
      <c r="AS133" s="79"/>
      <c r="AT133" s="79"/>
      <c r="AU133" s="79"/>
      <c r="AV133" s="79"/>
      <c r="AW133" s="79"/>
      <c r="AX133" s="79"/>
      <c r="AY133" s="79"/>
      <c r="AZ133" s="79"/>
      <c r="BA133">
        <v>1</v>
      </c>
      <c r="BB133" s="78" t="str">
        <f>REPLACE(INDEX(GroupVertices[Group],MATCH(Edges[[#This Row],[Vertex 1]],GroupVertices[Vertex],0)),1,1,"")</f>
        <v>2</v>
      </c>
      <c r="BC133" s="78" t="str">
        <f>REPLACE(INDEX(GroupVertices[Group],MATCH(Edges[[#This Row],[Vertex 2]],GroupVertices[Vertex],0)),1,1,"")</f>
        <v>2</v>
      </c>
      <c r="BD133" s="48">
        <v>0</v>
      </c>
      <c r="BE133" s="49">
        <v>0</v>
      </c>
      <c r="BF133" s="48">
        <v>0</v>
      </c>
      <c r="BG133" s="49">
        <v>0</v>
      </c>
      <c r="BH133" s="48">
        <v>0</v>
      </c>
      <c r="BI133" s="49">
        <v>0</v>
      </c>
      <c r="BJ133" s="48">
        <v>17</v>
      </c>
      <c r="BK133" s="49">
        <v>100</v>
      </c>
      <c r="BL133" s="48">
        <v>17</v>
      </c>
    </row>
    <row r="134" spans="1:64" ht="15">
      <c r="A134" s="64" t="s">
        <v>316</v>
      </c>
      <c r="B134" s="64" t="s">
        <v>316</v>
      </c>
      <c r="C134" s="65" t="s">
        <v>4961</v>
      </c>
      <c r="D134" s="66">
        <v>5</v>
      </c>
      <c r="E134" s="67" t="s">
        <v>136</v>
      </c>
      <c r="F134" s="68">
        <v>31.071428571428573</v>
      </c>
      <c r="G134" s="65"/>
      <c r="H134" s="69"/>
      <c r="I134" s="70"/>
      <c r="J134" s="70"/>
      <c r="K134" s="34" t="s">
        <v>65</v>
      </c>
      <c r="L134" s="77">
        <v>134</v>
      </c>
      <c r="M134" s="77"/>
      <c r="N134" s="72"/>
      <c r="O134" s="79" t="s">
        <v>176</v>
      </c>
      <c r="P134" s="81">
        <v>43572.66428240741</v>
      </c>
      <c r="Q134" s="79" t="s">
        <v>528</v>
      </c>
      <c r="R134" s="83" t="s">
        <v>756</v>
      </c>
      <c r="S134" s="79" t="s">
        <v>882</v>
      </c>
      <c r="T134" s="79" t="s">
        <v>975</v>
      </c>
      <c r="U134" s="83" t="s">
        <v>1084</v>
      </c>
      <c r="V134" s="83" t="s">
        <v>1084</v>
      </c>
      <c r="W134" s="81">
        <v>43572.66428240741</v>
      </c>
      <c r="X134" s="83" t="s">
        <v>1383</v>
      </c>
      <c r="Y134" s="79"/>
      <c r="Z134" s="79"/>
      <c r="AA134" s="85" t="s">
        <v>1694</v>
      </c>
      <c r="AB134" s="79"/>
      <c r="AC134" s="79" t="b">
        <v>0</v>
      </c>
      <c r="AD134" s="79">
        <v>0</v>
      </c>
      <c r="AE134" s="85" t="s">
        <v>1895</v>
      </c>
      <c r="AF134" s="79" t="b">
        <v>0</v>
      </c>
      <c r="AG134" s="79" t="s">
        <v>1903</v>
      </c>
      <c r="AH134" s="79"/>
      <c r="AI134" s="85" t="s">
        <v>1895</v>
      </c>
      <c r="AJ134" s="79" t="b">
        <v>0</v>
      </c>
      <c r="AK134" s="79">
        <v>0</v>
      </c>
      <c r="AL134" s="85" t="s">
        <v>1895</v>
      </c>
      <c r="AM134" s="79" t="s">
        <v>1918</v>
      </c>
      <c r="AN134" s="79" t="b">
        <v>0</v>
      </c>
      <c r="AO134" s="85" t="s">
        <v>1694</v>
      </c>
      <c r="AP134" s="79" t="s">
        <v>176</v>
      </c>
      <c r="AQ134" s="79">
        <v>0</v>
      </c>
      <c r="AR134" s="79">
        <v>0</v>
      </c>
      <c r="AS134" s="79"/>
      <c r="AT134" s="79"/>
      <c r="AU134" s="79"/>
      <c r="AV134" s="79"/>
      <c r="AW134" s="79"/>
      <c r="AX134" s="79"/>
      <c r="AY134" s="79"/>
      <c r="AZ134" s="79"/>
      <c r="BA134">
        <v>3</v>
      </c>
      <c r="BB134" s="78" t="str">
        <f>REPLACE(INDEX(GroupVertices[Group],MATCH(Edges[[#This Row],[Vertex 1]],GroupVertices[Vertex],0)),1,1,"")</f>
        <v>1</v>
      </c>
      <c r="BC134" s="78" t="str">
        <f>REPLACE(INDEX(GroupVertices[Group],MATCH(Edges[[#This Row],[Vertex 2]],GroupVertices[Vertex],0)),1,1,"")</f>
        <v>1</v>
      </c>
      <c r="BD134" s="48">
        <v>0</v>
      </c>
      <c r="BE134" s="49">
        <v>0</v>
      </c>
      <c r="BF134" s="48">
        <v>0</v>
      </c>
      <c r="BG134" s="49">
        <v>0</v>
      </c>
      <c r="BH134" s="48">
        <v>0</v>
      </c>
      <c r="BI134" s="49">
        <v>0</v>
      </c>
      <c r="BJ134" s="48">
        <v>30</v>
      </c>
      <c r="BK134" s="49">
        <v>100</v>
      </c>
      <c r="BL134" s="48">
        <v>30</v>
      </c>
    </row>
    <row r="135" spans="1:64" ht="15">
      <c r="A135" s="64" t="s">
        <v>316</v>
      </c>
      <c r="B135" s="64" t="s">
        <v>316</v>
      </c>
      <c r="C135" s="65" t="s">
        <v>4961</v>
      </c>
      <c r="D135" s="66">
        <v>5</v>
      </c>
      <c r="E135" s="67" t="s">
        <v>136</v>
      </c>
      <c r="F135" s="68">
        <v>31.071428571428573</v>
      </c>
      <c r="G135" s="65"/>
      <c r="H135" s="69"/>
      <c r="I135" s="70"/>
      <c r="J135" s="70"/>
      <c r="K135" s="34" t="s">
        <v>65</v>
      </c>
      <c r="L135" s="77">
        <v>135</v>
      </c>
      <c r="M135" s="77"/>
      <c r="N135" s="72"/>
      <c r="O135" s="79" t="s">
        <v>176</v>
      </c>
      <c r="P135" s="81">
        <v>43573.611180555556</v>
      </c>
      <c r="Q135" s="79" t="s">
        <v>529</v>
      </c>
      <c r="R135" s="83" t="s">
        <v>756</v>
      </c>
      <c r="S135" s="79" t="s">
        <v>882</v>
      </c>
      <c r="T135" s="79" t="s">
        <v>975</v>
      </c>
      <c r="U135" s="83" t="s">
        <v>1085</v>
      </c>
      <c r="V135" s="83" t="s">
        <v>1085</v>
      </c>
      <c r="W135" s="81">
        <v>43573.611180555556</v>
      </c>
      <c r="X135" s="83" t="s">
        <v>1384</v>
      </c>
      <c r="Y135" s="79"/>
      <c r="Z135" s="79"/>
      <c r="AA135" s="85" t="s">
        <v>1695</v>
      </c>
      <c r="AB135" s="79"/>
      <c r="AC135" s="79" t="b">
        <v>0</v>
      </c>
      <c r="AD135" s="79">
        <v>0</v>
      </c>
      <c r="AE135" s="85" t="s">
        <v>1895</v>
      </c>
      <c r="AF135" s="79" t="b">
        <v>0</v>
      </c>
      <c r="AG135" s="79" t="s">
        <v>1903</v>
      </c>
      <c r="AH135" s="79"/>
      <c r="AI135" s="85" t="s">
        <v>1895</v>
      </c>
      <c r="AJ135" s="79" t="b">
        <v>0</v>
      </c>
      <c r="AK135" s="79">
        <v>0</v>
      </c>
      <c r="AL135" s="85" t="s">
        <v>1895</v>
      </c>
      <c r="AM135" s="79" t="s">
        <v>1918</v>
      </c>
      <c r="AN135" s="79" t="b">
        <v>0</v>
      </c>
      <c r="AO135" s="85" t="s">
        <v>1695</v>
      </c>
      <c r="AP135" s="79" t="s">
        <v>176</v>
      </c>
      <c r="AQ135" s="79">
        <v>0</v>
      </c>
      <c r="AR135" s="79">
        <v>0</v>
      </c>
      <c r="AS135" s="79"/>
      <c r="AT135" s="79"/>
      <c r="AU135" s="79"/>
      <c r="AV135" s="79"/>
      <c r="AW135" s="79"/>
      <c r="AX135" s="79"/>
      <c r="AY135" s="79"/>
      <c r="AZ135" s="79"/>
      <c r="BA135">
        <v>3</v>
      </c>
      <c r="BB135" s="78" t="str">
        <f>REPLACE(INDEX(GroupVertices[Group],MATCH(Edges[[#This Row],[Vertex 1]],GroupVertices[Vertex],0)),1,1,"")</f>
        <v>1</v>
      </c>
      <c r="BC135" s="78" t="str">
        <f>REPLACE(INDEX(GroupVertices[Group],MATCH(Edges[[#This Row],[Vertex 2]],GroupVertices[Vertex],0)),1,1,"")</f>
        <v>1</v>
      </c>
      <c r="BD135" s="48">
        <v>0</v>
      </c>
      <c r="BE135" s="49">
        <v>0</v>
      </c>
      <c r="BF135" s="48">
        <v>0</v>
      </c>
      <c r="BG135" s="49">
        <v>0</v>
      </c>
      <c r="BH135" s="48">
        <v>0</v>
      </c>
      <c r="BI135" s="49">
        <v>0</v>
      </c>
      <c r="BJ135" s="48">
        <v>30</v>
      </c>
      <c r="BK135" s="49">
        <v>100</v>
      </c>
      <c r="BL135" s="48">
        <v>30</v>
      </c>
    </row>
    <row r="136" spans="1:64" ht="15">
      <c r="A136" s="64" t="s">
        <v>316</v>
      </c>
      <c r="B136" s="64" t="s">
        <v>316</v>
      </c>
      <c r="C136" s="65" t="s">
        <v>4961</v>
      </c>
      <c r="D136" s="66">
        <v>5</v>
      </c>
      <c r="E136" s="67" t="s">
        <v>136</v>
      </c>
      <c r="F136" s="68">
        <v>31.071428571428573</v>
      </c>
      <c r="G136" s="65"/>
      <c r="H136" s="69"/>
      <c r="I136" s="70"/>
      <c r="J136" s="70"/>
      <c r="K136" s="34" t="s">
        <v>65</v>
      </c>
      <c r="L136" s="77">
        <v>136</v>
      </c>
      <c r="M136" s="77"/>
      <c r="N136" s="72"/>
      <c r="O136" s="79" t="s">
        <v>176</v>
      </c>
      <c r="P136" s="81">
        <v>43574.392430555556</v>
      </c>
      <c r="Q136" s="79" t="s">
        <v>530</v>
      </c>
      <c r="R136" s="83" t="s">
        <v>756</v>
      </c>
      <c r="S136" s="79" t="s">
        <v>882</v>
      </c>
      <c r="T136" s="79" t="s">
        <v>975</v>
      </c>
      <c r="U136" s="83" t="s">
        <v>1086</v>
      </c>
      <c r="V136" s="83" t="s">
        <v>1086</v>
      </c>
      <c r="W136" s="81">
        <v>43574.392430555556</v>
      </c>
      <c r="X136" s="83" t="s">
        <v>1385</v>
      </c>
      <c r="Y136" s="79"/>
      <c r="Z136" s="79"/>
      <c r="AA136" s="85" t="s">
        <v>1696</v>
      </c>
      <c r="AB136" s="79"/>
      <c r="AC136" s="79" t="b">
        <v>0</v>
      </c>
      <c r="AD136" s="79">
        <v>0</v>
      </c>
      <c r="AE136" s="85" t="s">
        <v>1895</v>
      </c>
      <c r="AF136" s="79" t="b">
        <v>0</v>
      </c>
      <c r="AG136" s="79" t="s">
        <v>1903</v>
      </c>
      <c r="AH136" s="79"/>
      <c r="AI136" s="85" t="s">
        <v>1895</v>
      </c>
      <c r="AJ136" s="79" t="b">
        <v>0</v>
      </c>
      <c r="AK136" s="79">
        <v>0</v>
      </c>
      <c r="AL136" s="85" t="s">
        <v>1895</v>
      </c>
      <c r="AM136" s="79" t="s">
        <v>1918</v>
      </c>
      <c r="AN136" s="79" t="b">
        <v>0</v>
      </c>
      <c r="AO136" s="85" t="s">
        <v>1696</v>
      </c>
      <c r="AP136" s="79" t="s">
        <v>176</v>
      </c>
      <c r="AQ136" s="79">
        <v>0</v>
      </c>
      <c r="AR136" s="79">
        <v>0</v>
      </c>
      <c r="AS136" s="79"/>
      <c r="AT136" s="79"/>
      <c r="AU136" s="79"/>
      <c r="AV136" s="79"/>
      <c r="AW136" s="79"/>
      <c r="AX136" s="79"/>
      <c r="AY136" s="79"/>
      <c r="AZ136" s="79"/>
      <c r="BA136">
        <v>3</v>
      </c>
      <c r="BB136" s="78" t="str">
        <f>REPLACE(INDEX(GroupVertices[Group],MATCH(Edges[[#This Row],[Vertex 1]],GroupVertices[Vertex],0)),1,1,"")</f>
        <v>1</v>
      </c>
      <c r="BC136" s="78" t="str">
        <f>REPLACE(INDEX(GroupVertices[Group],MATCH(Edges[[#This Row],[Vertex 2]],GroupVertices[Vertex],0)),1,1,"")</f>
        <v>1</v>
      </c>
      <c r="BD136" s="48">
        <v>0</v>
      </c>
      <c r="BE136" s="49">
        <v>0</v>
      </c>
      <c r="BF136" s="48">
        <v>0</v>
      </c>
      <c r="BG136" s="49">
        <v>0</v>
      </c>
      <c r="BH136" s="48">
        <v>0</v>
      </c>
      <c r="BI136" s="49">
        <v>0</v>
      </c>
      <c r="BJ136" s="48">
        <v>30</v>
      </c>
      <c r="BK136" s="49">
        <v>100</v>
      </c>
      <c r="BL136" s="48">
        <v>30</v>
      </c>
    </row>
    <row r="137" spans="1:64" ht="15">
      <c r="A137" s="64" t="s">
        <v>317</v>
      </c>
      <c r="B137" s="64" t="s">
        <v>347</v>
      </c>
      <c r="C137" s="65" t="s">
        <v>4959</v>
      </c>
      <c r="D137" s="66">
        <v>3</v>
      </c>
      <c r="E137" s="67" t="s">
        <v>132</v>
      </c>
      <c r="F137" s="68">
        <v>32</v>
      </c>
      <c r="G137" s="65"/>
      <c r="H137" s="69"/>
      <c r="I137" s="70"/>
      <c r="J137" s="70"/>
      <c r="K137" s="34" t="s">
        <v>65</v>
      </c>
      <c r="L137" s="77">
        <v>137</v>
      </c>
      <c r="M137" s="77"/>
      <c r="N137" s="72"/>
      <c r="O137" s="79" t="s">
        <v>431</v>
      </c>
      <c r="P137" s="81">
        <v>43574.46165509259</v>
      </c>
      <c r="Q137" s="79" t="s">
        <v>527</v>
      </c>
      <c r="R137" s="79"/>
      <c r="S137" s="79"/>
      <c r="T137" s="79"/>
      <c r="U137" s="79"/>
      <c r="V137" s="83" t="s">
        <v>1203</v>
      </c>
      <c r="W137" s="81">
        <v>43574.46165509259</v>
      </c>
      <c r="X137" s="83" t="s">
        <v>1386</v>
      </c>
      <c r="Y137" s="79"/>
      <c r="Z137" s="79"/>
      <c r="AA137" s="85" t="s">
        <v>1697</v>
      </c>
      <c r="AB137" s="79"/>
      <c r="AC137" s="79" t="b">
        <v>0</v>
      </c>
      <c r="AD137" s="79">
        <v>0</v>
      </c>
      <c r="AE137" s="85" t="s">
        <v>1895</v>
      </c>
      <c r="AF137" s="79" t="b">
        <v>0</v>
      </c>
      <c r="AG137" s="79" t="s">
        <v>1903</v>
      </c>
      <c r="AH137" s="79"/>
      <c r="AI137" s="85" t="s">
        <v>1895</v>
      </c>
      <c r="AJ137" s="79" t="b">
        <v>0</v>
      </c>
      <c r="AK137" s="79">
        <v>3</v>
      </c>
      <c r="AL137" s="85" t="s">
        <v>1733</v>
      </c>
      <c r="AM137" s="79" t="s">
        <v>1906</v>
      </c>
      <c r="AN137" s="79" t="b">
        <v>0</v>
      </c>
      <c r="AO137" s="85" t="s">
        <v>1733</v>
      </c>
      <c r="AP137" s="79" t="s">
        <v>176</v>
      </c>
      <c r="AQ137" s="79">
        <v>0</v>
      </c>
      <c r="AR137" s="79">
        <v>0</v>
      </c>
      <c r="AS137" s="79"/>
      <c r="AT137" s="79"/>
      <c r="AU137" s="79"/>
      <c r="AV137" s="79"/>
      <c r="AW137" s="79"/>
      <c r="AX137" s="79"/>
      <c r="AY137" s="79"/>
      <c r="AZ137" s="79"/>
      <c r="BA137">
        <v>1</v>
      </c>
      <c r="BB137" s="78" t="str">
        <f>REPLACE(INDEX(GroupVertices[Group],MATCH(Edges[[#This Row],[Vertex 1]],GroupVertices[Vertex],0)),1,1,"")</f>
        <v>11</v>
      </c>
      <c r="BC137" s="78" t="str">
        <f>REPLACE(INDEX(GroupVertices[Group],MATCH(Edges[[#This Row],[Vertex 2]],GroupVertices[Vertex],0)),1,1,"")</f>
        <v>11</v>
      </c>
      <c r="BD137" s="48">
        <v>2</v>
      </c>
      <c r="BE137" s="49">
        <v>10</v>
      </c>
      <c r="BF137" s="48">
        <v>0</v>
      </c>
      <c r="BG137" s="49">
        <v>0</v>
      </c>
      <c r="BH137" s="48">
        <v>0</v>
      </c>
      <c r="BI137" s="49">
        <v>0</v>
      </c>
      <c r="BJ137" s="48">
        <v>18</v>
      </c>
      <c r="BK137" s="49">
        <v>90</v>
      </c>
      <c r="BL137" s="48">
        <v>20</v>
      </c>
    </row>
    <row r="138" spans="1:64" ht="15">
      <c r="A138" s="64" t="s">
        <v>318</v>
      </c>
      <c r="B138" s="64" t="s">
        <v>318</v>
      </c>
      <c r="C138" s="65" t="s">
        <v>4959</v>
      </c>
      <c r="D138" s="66">
        <v>3</v>
      </c>
      <c r="E138" s="67" t="s">
        <v>132</v>
      </c>
      <c r="F138" s="68">
        <v>32</v>
      </c>
      <c r="G138" s="65"/>
      <c r="H138" s="69"/>
      <c r="I138" s="70"/>
      <c r="J138" s="70"/>
      <c r="K138" s="34" t="s">
        <v>65</v>
      </c>
      <c r="L138" s="77">
        <v>138</v>
      </c>
      <c r="M138" s="77"/>
      <c r="N138" s="72"/>
      <c r="O138" s="79" t="s">
        <v>176</v>
      </c>
      <c r="P138" s="81">
        <v>43574.54114583333</v>
      </c>
      <c r="Q138" s="79" t="s">
        <v>531</v>
      </c>
      <c r="R138" s="79"/>
      <c r="S138" s="79"/>
      <c r="T138" s="79"/>
      <c r="U138" s="83" t="s">
        <v>1087</v>
      </c>
      <c r="V138" s="83" t="s">
        <v>1087</v>
      </c>
      <c r="W138" s="81">
        <v>43574.54114583333</v>
      </c>
      <c r="X138" s="83" t="s">
        <v>1387</v>
      </c>
      <c r="Y138" s="79"/>
      <c r="Z138" s="79"/>
      <c r="AA138" s="85" t="s">
        <v>1698</v>
      </c>
      <c r="AB138" s="79"/>
      <c r="AC138" s="79" t="b">
        <v>0</v>
      </c>
      <c r="AD138" s="79">
        <v>1</v>
      </c>
      <c r="AE138" s="85" t="s">
        <v>1895</v>
      </c>
      <c r="AF138" s="79" t="b">
        <v>0</v>
      </c>
      <c r="AG138" s="79" t="s">
        <v>1903</v>
      </c>
      <c r="AH138" s="79"/>
      <c r="AI138" s="85" t="s">
        <v>1895</v>
      </c>
      <c r="AJ138" s="79" t="b">
        <v>0</v>
      </c>
      <c r="AK138" s="79">
        <v>0</v>
      </c>
      <c r="AL138" s="85" t="s">
        <v>1895</v>
      </c>
      <c r="AM138" s="79" t="s">
        <v>1906</v>
      </c>
      <c r="AN138" s="79" t="b">
        <v>0</v>
      </c>
      <c r="AO138" s="85" t="s">
        <v>1698</v>
      </c>
      <c r="AP138" s="79" t="s">
        <v>176</v>
      </c>
      <c r="AQ138" s="79">
        <v>0</v>
      </c>
      <c r="AR138" s="79">
        <v>0</v>
      </c>
      <c r="AS138" s="79"/>
      <c r="AT138" s="79"/>
      <c r="AU138" s="79"/>
      <c r="AV138" s="79"/>
      <c r="AW138" s="79"/>
      <c r="AX138" s="79"/>
      <c r="AY138" s="79"/>
      <c r="AZ138" s="79"/>
      <c r="BA138">
        <v>1</v>
      </c>
      <c r="BB138" s="78" t="str">
        <f>REPLACE(INDEX(GroupVertices[Group],MATCH(Edges[[#This Row],[Vertex 1]],GroupVertices[Vertex],0)),1,1,"")</f>
        <v>1</v>
      </c>
      <c r="BC138" s="78" t="str">
        <f>REPLACE(INDEX(GroupVertices[Group],MATCH(Edges[[#This Row],[Vertex 2]],GroupVertices[Vertex],0)),1,1,"")</f>
        <v>1</v>
      </c>
      <c r="BD138" s="48">
        <v>1</v>
      </c>
      <c r="BE138" s="49">
        <v>2.5641025641025643</v>
      </c>
      <c r="BF138" s="48">
        <v>0</v>
      </c>
      <c r="BG138" s="49">
        <v>0</v>
      </c>
      <c r="BH138" s="48">
        <v>0</v>
      </c>
      <c r="BI138" s="49">
        <v>0</v>
      </c>
      <c r="BJ138" s="48">
        <v>38</v>
      </c>
      <c r="BK138" s="49">
        <v>97.43589743589743</v>
      </c>
      <c r="BL138" s="48">
        <v>39</v>
      </c>
    </row>
    <row r="139" spans="1:64" ht="15">
      <c r="A139" s="64" t="s">
        <v>319</v>
      </c>
      <c r="B139" s="64" t="s">
        <v>319</v>
      </c>
      <c r="C139" s="65" t="s">
        <v>4959</v>
      </c>
      <c r="D139" s="66">
        <v>3</v>
      </c>
      <c r="E139" s="67" t="s">
        <v>132</v>
      </c>
      <c r="F139" s="68">
        <v>32</v>
      </c>
      <c r="G139" s="65"/>
      <c r="H139" s="69"/>
      <c r="I139" s="70"/>
      <c r="J139" s="70"/>
      <c r="K139" s="34" t="s">
        <v>65</v>
      </c>
      <c r="L139" s="77">
        <v>139</v>
      </c>
      <c r="M139" s="77"/>
      <c r="N139" s="72"/>
      <c r="O139" s="79" t="s">
        <v>176</v>
      </c>
      <c r="P139" s="81">
        <v>43574.62851851852</v>
      </c>
      <c r="Q139" s="79" t="s">
        <v>532</v>
      </c>
      <c r="R139" s="83" t="s">
        <v>757</v>
      </c>
      <c r="S139" s="79" t="s">
        <v>906</v>
      </c>
      <c r="T139" s="79" t="s">
        <v>976</v>
      </c>
      <c r="U139" s="79"/>
      <c r="V139" s="83" t="s">
        <v>1204</v>
      </c>
      <c r="W139" s="81">
        <v>43574.62851851852</v>
      </c>
      <c r="X139" s="83" t="s">
        <v>1388</v>
      </c>
      <c r="Y139" s="79"/>
      <c r="Z139" s="79"/>
      <c r="AA139" s="85" t="s">
        <v>1699</v>
      </c>
      <c r="AB139" s="79"/>
      <c r="AC139" s="79" t="b">
        <v>0</v>
      </c>
      <c r="AD139" s="79">
        <v>0</v>
      </c>
      <c r="AE139" s="85" t="s">
        <v>1895</v>
      </c>
      <c r="AF139" s="79" t="b">
        <v>0</v>
      </c>
      <c r="AG139" s="79" t="s">
        <v>1903</v>
      </c>
      <c r="AH139" s="79"/>
      <c r="AI139" s="85" t="s">
        <v>1895</v>
      </c>
      <c r="AJ139" s="79" t="b">
        <v>0</v>
      </c>
      <c r="AK139" s="79">
        <v>0</v>
      </c>
      <c r="AL139" s="85" t="s">
        <v>1895</v>
      </c>
      <c r="AM139" s="79" t="s">
        <v>1928</v>
      </c>
      <c r="AN139" s="79" t="b">
        <v>0</v>
      </c>
      <c r="AO139" s="85" t="s">
        <v>1699</v>
      </c>
      <c r="AP139" s="79" t="s">
        <v>176</v>
      </c>
      <c r="AQ139" s="79">
        <v>0</v>
      </c>
      <c r="AR139" s="79">
        <v>0</v>
      </c>
      <c r="AS139" s="79"/>
      <c r="AT139" s="79"/>
      <c r="AU139" s="79"/>
      <c r="AV139" s="79"/>
      <c r="AW139" s="79"/>
      <c r="AX139" s="79"/>
      <c r="AY139" s="79"/>
      <c r="AZ139" s="79"/>
      <c r="BA139">
        <v>1</v>
      </c>
      <c r="BB139" s="78" t="str">
        <f>REPLACE(INDEX(GroupVertices[Group],MATCH(Edges[[#This Row],[Vertex 1]],GroupVertices[Vertex],0)),1,1,"")</f>
        <v>1</v>
      </c>
      <c r="BC139" s="78" t="str">
        <f>REPLACE(INDEX(GroupVertices[Group],MATCH(Edges[[#This Row],[Vertex 2]],GroupVertices[Vertex],0)),1,1,"")</f>
        <v>1</v>
      </c>
      <c r="BD139" s="48">
        <v>1</v>
      </c>
      <c r="BE139" s="49">
        <v>3.225806451612903</v>
      </c>
      <c r="BF139" s="48">
        <v>0</v>
      </c>
      <c r="BG139" s="49">
        <v>0</v>
      </c>
      <c r="BH139" s="48">
        <v>0</v>
      </c>
      <c r="BI139" s="49">
        <v>0</v>
      </c>
      <c r="BJ139" s="48">
        <v>30</v>
      </c>
      <c r="BK139" s="49">
        <v>96.7741935483871</v>
      </c>
      <c r="BL139" s="48">
        <v>31</v>
      </c>
    </row>
    <row r="140" spans="1:64" ht="15">
      <c r="A140" s="64" t="s">
        <v>320</v>
      </c>
      <c r="B140" s="64" t="s">
        <v>320</v>
      </c>
      <c r="C140" s="65" t="s">
        <v>4959</v>
      </c>
      <c r="D140" s="66">
        <v>4</v>
      </c>
      <c r="E140" s="67" t="s">
        <v>136</v>
      </c>
      <c r="F140" s="68">
        <v>31.535714285714285</v>
      </c>
      <c r="G140" s="65"/>
      <c r="H140" s="69"/>
      <c r="I140" s="70"/>
      <c r="J140" s="70"/>
      <c r="K140" s="34" t="s">
        <v>65</v>
      </c>
      <c r="L140" s="77">
        <v>140</v>
      </c>
      <c r="M140" s="77"/>
      <c r="N140" s="72"/>
      <c r="O140" s="79" t="s">
        <v>176</v>
      </c>
      <c r="P140" s="81">
        <v>43573.89292824074</v>
      </c>
      <c r="Q140" s="79" t="s">
        <v>533</v>
      </c>
      <c r="R140" s="83" t="s">
        <v>758</v>
      </c>
      <c r="S140" s="79" t="s">
        <v>896</v>
      </c>
      <c r="T140" s="79" t="s">
        <v>977</v>
      </c>
      <c r="U140" s="79"/>
      <c r="V140" s="83" t="s">
        <v>1205</v>
      </c>
      <c r="W140" s="81">
        <v>43573.89292824074</v>
      </c>
      <c r="X140" s="83" t="s">
        <v>1389</v>
      </c>
      <c r="Y140" s="79"/>
      <c r="Z140" s="79"/>
      <c r="AA140" s="85" t="s">
        <v>1700</v>
      </c>
      <c r="AB140" s="79"/>
      <c r="AC140" s="79" t="b">
        <v>0</v>
      </c>
      <c r="AD140" s="79">
        <v>0</v>
      </c>
      <c r="AE140" s="85" t="s">
        <v>1895</v>
      </c>
      <c r="AF140" s="79" t="b">
        <v>0</v>
      </c>
      <c r="AG140" s="79" t="s">
        <v>1903</v>
      </c>
      <c r="AH140" s="79"/>
      <c r="AI140" s="85" t="s">
        <v>1895</v>
      </c>
      <c r="AJ140" s="79" t="b">
        <v>0</v>
      </c>
      <c r="AK140" s="79">
        <v>0</v>
      </c>
      <c r="AL140" s="85" t="s">
        <v>1895</v>
      </c>
      <c r="AM140" s="79" t="s">
        <v>1913</v>
      </c>
      <c r="AN140" s="79" t="b">
        <v>0</v>
      </c>
      <c r="AO140" s="85" t="s">
        <v>1700</v>
      </c>
      <c r="AP140" s="79" t="s">
        <v>176</v>
      </c>
      <c r="AQ140" s="79">
        <v>0</v>
      </c>
      <c r="AR140" s="79">
        <v>0</v>
      </c>
      <c r="AS140" s="79"/>
      <c r="AT140" s="79"/>
      <c r="AU140" s="79"/>
      <c r="AV140" s="79"/>
      <c r="AW140" s="79"/>
      <c r="AX140" s="79"/>
      <c r="AY140" s="79"/>
      <c r="AZ140" s="79"/>
      <c r="BA140">
        <v>2</v>
      </c>
      <c r="BB140" s="78" t="str">
        <f>REPLACE(INDEX(GroupVertices[Group],MATCH(Edges[[#This Row],[Vertex 1]],GroupVertices[Vertex],0)),1,1,"")</f>
        <v>1</v>
      </c>
      <c r="BC140" s="78" t="str">
        <f>REPLACE(INDEX(GroupVertices[Group],MATCH(Edges[[#This Row],[Vertex 2]],GroupVertices[Vertex],0)),1,1,"")</f>
        <v>1</v>
      </c>
      <c r="BD140" s="48">
        <v>1</v>
      </c>
      <c r="BE140" s="49">
        <v>3.4482758620689653</v>
      </c>
      <c r="BF140" s="48">
        <v>0</v>
      </c>
      <c r="BG140" s="49">
        <v>0</v>
      </c>
      <c r="BH140" s="48">
        <v>0</v>
      </c>
      <c r="BI140" s="49">
        <v>0</v>
      </c>
      <c r="BJ140" s="48">
        <v>28</v>
      </c>
      <c r="BK140" s="49">
        <v>96.55172413793103</v>
      </c>
      <c r="BL140" s="48">
        <v>29</v>
      </c>
    </row>
    <row r="141" spans="1:64" ht="15">
      <c r="A141" s="64" t="s">
        <v>320</v>
      </c>
      <c r="B141" s="64" t="s">
        <v>320</v>
      </c>
      <c r="C141" s="65" t="s">
        <v>4959</v>
      </c>
      <c r="D141" s="66">
        <v>4</v>
      </c>
      <c r="E141" s="67" t="s">
        <v>136</v>
      </c>
      <c r="F141" s="68">
        <v>31.535714285714285</v>
      </c>
      <c r="G141" s="65"/>
      <c r="H141" s="69"/>
      <c r="I141" s="70"/>
      <c r="J141" s="70"/>
      <c r="K141" s="34" t="s">
        <v>65</v>
      </c>
      <c r="L141" s="77">
        <v>141</v>
      </c>
      <c r="M141" s="77"/>
      <c r="N141" s="72"/>
      <c r="O141" s="79" t="s">
        <v>176</v>
      </c>
      <c r="P141" s="81">
        <v>43574.6730787037</v>
      </c>
      <c r="Q141" s="79" t="s">
        <v>534</v>
      </c>
      <c r="R141" s="83" t="s">
        <v>759</v>
      </c>
      <c r="S141" s="79" t="s">
        <v>889</v>
      </c>
      <c r="T141" s="79"/>
      <c r="U141" s="79"/>
      <c r="V141" s="83" t="s">
        <v>1205</v>
      </c>
      <c r="W141" s="81">
        <v>43574.6730787037</v>
      </c>
      <c r="X141" s="83" t="s">
        <v>1390</v>
      </c>
      <c r="Y141" s="79"/>
      <c r="Z141" s="79"/>
      <c r="AA141" s="85" t="s">
        <v>1701</v>
      </c>
      <c r="AB141" s="79"/>
      <c r="AC141" s="79" t="b">
        <v>0</v>
      </c>
      <c r="AD141" s="79">
        <v>0</v>
      </c>
      <c r="AE141" s="85" t="s">
        <v>1895</v>
      </c>
      <c r="AF141" s="79" t="b">
        <v>0</v>
      </c>
      <c r="AG141" s="79" t="s">
        <v>1903</v>
      </c>
      <c r="AH141" s="79"/>
      <c r="AI141" s="85" t="s">
        <v>1895</v>
      </c>
      <c r="AJ141" s="79" t="b">
        <v>0</v>
      </c>
      <c r="AK141" s="79">
        <v>0</v>
      </c>
      <c r="AL141" s="85" t="s">
        <v>1895</v>
      </c>
      <c r="AM141" s="79" t="s">
        <v>1913</v>
      </c>
      <c r="AN141" s="79" t="b">
        <v>0</v>
      </c>
      <c r="AO141" s="85" t="s">
        <v>1701</v>
      </c>
      <c r="AP141" s="79" t="s">
        <v>176</v>
      </c>
      <c r="AQ141" s="79">
        <v>0</v>
      </c>
      <c r="AR141" s="79">
        <v>0</v>
      </c>
      <c r="AS141" s="79"/>
      <c r="AT141" s="79"/>
      <c r="AU141" s="79"/>
      <c r="AV141" s="79"/>
      <c r="AW141" s="79"/>
      <c r="AX141" s="79"/>
      <c r="AY141" s="79"/>
      <c r="AZ141" s="79"/>
      <c r="BA141">
        <v>2</v>
      </c>
      <c r="BB141" s="78" t="str">
        <f>REPLACE(INDEX(GroupVertices[Group],MATCH(Edges[[#This Row],[Vertex 1]],GroupVertices[Vertex],0)),1,1,"")</f>
        <v>1</v>
      </c>
      <c r="BC141" s="78" t="str">
        <f>REPLACE(INDEX(GroupVertices[Group],MATCH(Edges[[#This Row],[Vertex 2]],GroupVertices[Vertex],0)),1,1,"")</f>
        <v>1</v>
      </c>
      <c r="BD141" s="48">
        <v>1</v>
      </c>
      <c r="BE141" s="49">
        <v>3.4482758620689653</v>
      </c>
      <c r="BF141" s="48">
        <v>0</v>
      </c>
      <c r="BG141" s="49">
        <v>0</v>
      </c>
      <c r="BH141" s="48">
        <v>0</v>
      </c>
      <c r="BI141" s="49">
        <v>0</v>
      </c>
      <c r="BJ141" s="48">
        <v>28</v>
      </c>
      <c r="BK141" s="49">
        <v>96.55172413793103</v>
      </c>
      <c r="BL141" s="48">
        <v>29</v>
      </c>
    </row>
    <row r="142" spans="1:64" ht="15">
      <c r="A142" s="64" t="s">
        <v>321</v>
      </c>
      <c r="B142" s="64" t="s">
        <v>421</v>
      </c>
      <c r="C142" s="65" t="s">
        <v>4959</v>
      </c>
      <c r="D142" s="66">
        <v>3</v>
      </c>
      <c r="E142" s="67" t="s">
        <v>132</v>
      </c>
      <c r="F142" s="68">
        <v>32</v>
      </c>
      <c r="G142" s="65"/>
      <c r="H142" s="69"/>
      <c r="I142" s="70"/>
      <c r="J142" s="70"/>
      <c r="K142" s="34" t="s">
        <v>65</v>
      </c>
      <c r="L142" s="77">
        <v>142</v>
      </c>
      <c r="M142" s="77"/>
      <c r="N142" s="72"/>
      <c r="O142" s="79" t="s">
        <v>431</v>
      </c>
      <c r="P142" s="81">
        <v>43574.68407407407</v>
      </c>
      <c r="Q142" s="79" t="s">
        <v>535</v>
      </c>
      <c r="R142" s="83" t="s">
        <v>760</v>
      </c>
      <c r="S142" s="79" t="s">
        <v>907</v>
      </c>
      <c r="T142" s="79" t="s">
        <v>978</v>
      </c>
      <c r="U142" s="83" t="s">
        <v>1088</v>
      </c>
      <c r="V142" s="83" t="s">
        <v>1088</v>
      </c>
      <c r="W142" s="81">
        <v>43574.68407407407</v>
      </c>
      <c r="X142" s="83" t="s">
        <v>1391</v>
      </c>
      <c r="Y142" s="79"/>
      <c r="Z142" s="79"/>
      <c r="AA142" s="85" t="s">
        <v>1702</v>
      </c>
      <c r="AB142" s="79"/>
      <c r="AC142" s="79" t="b">
        <v>0</v>
      </c>
      <c r="AD142" s="79">
        <v>0</v>
      </c>
      <c r="AE142" s="85" t="s">
        <v>1895</v>
      </c>
      <c r="AF142" s="79" t="b">
        <v>0</v>
      </c>
      <c r="AG142" s="79" t="s">
        <v>1903</v>
      </c>
      <c r="AH142" s="79"/>
      <c r="AI142" s="85" t="s">
        <v>1895</v>
      </c>
      <c r="AJ142" s="79" t="b">
        <v>0</v>
      </c>
      <c r="AK142" s="79">
        <v>0</v>
      </c>
      <c r="AL142" s="85" t="s">
        <v>1895</v>
      </c>
      <c r="AM142" s="79" t="s">
        <v>1918</v>
      </c>
      <c r="AN142" s="79" t="b">
        <v>0</v>
      </c>
      <c r="AO142" s="85" t="s">
        <v>1702</v>
      </c>
      <c r="AP142" s="79" t="s">
        <v>176</v>
      </c>
      <c r="AQ142" s="79">
        <v>0</v>
      </c>
      <c r="AR142" s="79">
        <v>0</v>
      </c>
      <c r="AS142" s="79"/>
      <c r="AT142" s="79"/>
      <c r="AU142" s="79"/>
      <c r="AV142" s="79"/>
      <c r="AW142" s="79"/>
      <c r="AX142" s="79"/>
      <c r="AY142" s="79"/>
      <c r="AZ142" s="79"/>
      <c r="BA142">
        <v>1</v>
      </c>
      <c r="BB142" s="78" t="str">
        <f>REPLACE(INDEX(GroupVertices[Group],MATCH(Edges[[#This Row],[Vertex 1]],GroupVertices[Vertex],0)),1,1,"")</f>
        <v>29</v>
      </c>
      <c r="BC142" s="78" t="str">
        <f>REPLACE(INDEX(GroupVertices[Group],MATCH(Edges[[#This Row],[Vertex 2]],GroupVertices[Vertex],0)),1,1,"")</f>
        <v>29</v>
      </c>
      <c r="BD142" s="48">
        <v>0</v>
      </c>
      <c r="BE142" s="49">
        <v>0</v>
      </c>
      <c r="BF142" s="48">
        <v>0</v>
      </c>
      <c r="BG142" s="49">
        <v>0</v>
      </c>
      <c r="BH142" s="48">
        <v>0</v>
      </c>
      <c r="BI142" s="49">
        <v>0</v>
      </c>
      <c r="BJ142" s="48">
        <v>34</v>
      </c>
      <c r="BK142" s="49">
        <v>100</v>
      </c>
      <c r="BL142" s="48">
        <v>34</v>
      </c>
    </row>
    <row r="143" spans="1:64" ht="15">
      <c r="A143" s="64" t="s">
        <v>322</v>
      </c>
      <c r="B143" s="64" t="s">
        <v>322</v>
      </c>
      <c r="C143" s="65" t="s">
        <v>4959</v>
      </c>
      <c r="D143" s="66">
        <v>3</v>
      </c>
      <c r="E143" s="67" t="s">
        <v>132</v>
      </c>
      <c r="F143" s="68">
        <v>32</v>
      </c>
      <c r="G143" s="65"/>
      <c r="H143" s="69"/>
      <c r="I143" s="70"/>
      <c r="J143" s="70"/>
      <c r="K143" s="34" t="s">
        <v>65</v>
      </c>
      <c r="L143" s="77">
        <v>143</v>
      </c>
      <c r="M143" s="77"/>
      <c r="N143" s="72"/>
      <c r="O143" s="79" t="s">
        <v>176</v>
      </c>
      <c r="P143" s="81">
        <v>43574.688252314816</v>
      </c>
      <c r="Q143" s="79" t="s">
        <v>536</v>
      </c>
      <c r="R143" s="83" t="s">
        <v>761</v>
      </c>
      <c r="S143" s="79" t="s">
        <v>908</v>
      </c>
      <c r="T143" s="79"/>
      <c r="U143" s="79"/>
      <c r="V143" s="83" t="s">
        <v>1206</v>
      </c>
      <c r="W143" s="81">
        <v>43574.688252314816</v>
      </c>
      <c r="X143" s="83" t="s">
        <v>1392</v>
      </c>
      <c r="Y143" s="79"/>
      <c r="Z143" s="79"/>
      <c r="AA143" s="85" t="s">
        <v>1703</v>
      </c>
      <c r="AB143" s="79"/>
      <c r="AC143" s="79" t="b">
        <v>0</v>
      </c>
      <c r="AD143" s="79">
        <v>0</v>
      </c>
      <c r="AE143" s="85" t="s">
        <v>1895</v>
      </c>
      <c r="AF143" s="79" t="b">
        <v>0</v>
      </c>
      <c r="AG143" s="79" t="s">
        <v>1903</v>
      </c>
      <c r="AH143" s="79"/>
      <c r="AI143" s="85" t="s">
        <v>1895</v>
      </c>
      <c r="AJ143" s="79" t="b">
        <v>0</v>
      </c>
      <c r="AK143" s="79">
        <v>0</v>
      </c>
      <c r="AL143" s="85" t="s">
        <v>1895</v>
      </c>
      <c r="AM143" s="79" t="s">
        <v>1930</v>
      </c>
      <c r="AN143" s="79" t="b">
        <v>0</v>
      </c>
      <c r="AO143" s="85" t="s">
        <v>1703</v>
      </c>
      <c r="AP143" s="79" t="s">
        <v>176</v>
      </c>
      <c r="AQ143" s="79">
        <v>0</v>
      </c>
      <c r="AR143" s="79">
        <v>0</v>
      </c>
      <c r="AS143" s="79"/>
      <c r="AT143" s="79"/>
      <c r="AU143" s="79"/>
      <c r="AV143" s="79"/>
      <c r="AW143" s="79"/>
      <c r="AX143" s="79"/>
      <c r="AY143" s="79"/>
      <c r="AZ143" s="79"/>
      <c r="BA143">
        <v>1</v>
      </c>
      <c r="BB143" s="78" t="str">
        <f>REPLACE(INDEX(GroupVertices[Group],MATCH(Edges[[#This Row],[Vertex 1]],GroupVertices[Vertex],0)),1,1,"")</f>
        <v>1</v>
      </c>
      <c r="BC143" s="78" t="str">
        <f>REPLACE(INDEX(GroupVertices[Group],MATCH(Edges[[#This Row],[Vertex 2]],GroupVertices[Vertex],0)),1,1,"")</f>
        <v>1</v>
      </c>
      <c r="BD143" s="48">
        <v>1</v>
      </c>
      <c r="BE143" s="49">
        <v>33.333333333333336</v>
      </c>
      <c r="BF143" s="48">
        <v>0</v>
      </c>
      <c r="BG143" s="49">
        <v>0</v>
      </c>
      <c r="BH143" s="48">
        <v>0</v>
      </c>
      <c r="BI143" s="49">
        <v>0</v>
      </c>
      <c r="BJ143" s="48">
        <v>2</v>
      </c>
      <c r="BK143" s="49">
        <v>66.66666666666667</v>
      </c>
      <c r="BL143" s="48">
        <v>3</v>
      </c>
    </row>
    <row r="144" spans="1:64" ht="15">
      <c r="A144" s="64" t="s">
        <v>323</v>
      </c>
      <c r="B144" s="64" t="s">
        <v>422</v>
      </c>
      <c r="C144" s="65" t="s">
        <v>4959</v>
      </c>
      <c r="D144" s="66">
        <v>3</v>
      </c>
      <c r="E144" s="67" t="s">
        <v>132</v>
      </c>
      <c r="F144" s="68">
        <v>32</v>
      </c>
      <c r="G144" s="65"/>
      <c r="H144" s="69"/>
      <c r="I144" s="70"/>
      <c r="J144" s="70"/>
      <c r="K144" s="34" t="s">
        <v>65</v>
      </c>
      <c r="L144" s="77">
        <v>144</v>
      </c>
      <c r="M144" s="77"/>
      <c r="N144" s="72"/>
      <c r="O144" s="79" t="s">
        <v>432</v>
      </c>
      <c r="P144" s="81">
        <v>43575.08423611111</v>
      </c>
      <c r="Q144" s="79" t="s">
        <v>537</v>
      </c>
      <c r="R144" s="79"/>
      <c r="S144" s="79"/>
      <c r="T144" s="79"/>
      <c r="U144" s="83" t="s">
        <v>1089</v>
      </c>
      <c r="V144" s="83" t="s">
        <v>1089</v>
      </c>
      <c r="W144" s="81">
        <v>43575.08423611111</v>
      </c>
      <c r="X144" s="83" t="s">
        <v>1393</v>
      </c>
      <c r="Y144" s="79"/>
      <c r="Z144" s="79"/>
      <c r="AA144" s="85" t="s">
        <v>1704</v>
      </c>
      <c r="AB144" s="85" t="s">
        <v>1894</v>
      </c>
      <c r="AC144" s="79" t="b">
        <v>0</v>
      </c>
      <c r="AD144" s="79">
        <v>1</v>
      </c>
      <c r="AE144" s="85" t="s">
        <v>1901</v>
      </c>
      <c r="AF144" s="79" t="b">
        <v>0</v>
      </c>
      <c r="AG144" s="79" t="s">
        <v>1903</v>
      </c>
      <c r="AH144" s="79"/>
      <c r="AI144" s="85" t="s">
        <v>1895</v>
      </c>
      <c r="AJ144" s="79" t="b">
        <v>0</v>
      </c>
      <c r="AK144" s="79">
        <v>0</v>
      </c>
      <c r="AL144" s="85" t="s">
        <v>1895</v>
      </c>
      <c r="AM144" s="79" t="s">
        <v>1916</v>
      </c>
      <c r="AN144" s="79" t="b">
        <v>0</v>
      </c>
      <c r="AO144" s="85" t="s">
        <v>1894</v>
      </c>
      <c r="AP144" s="79" t="s">
        <v>176</v>
      </c>
      <c r="AQ144" s="79">
        <v>0</v>
      </c>
      <c r="AR144" s="79">
        <v>0</v>
      </c>
      <c r="AS144" s="79"/>
      <c r="AT144" s="79"/>
      <c r="AU144" s="79"/>
      <c r="AV144" s="79"/>
      <c r="AW144" s="79"/>
      <c r="AX144" s="79"/>
      <c r="AY144" s="79"/>
      <c r="AZ144" s="79"/>
      <c r="BA144">
        <v>1</v>
      </c>
      <c r="BB144" s="78" t="str">
        <f>REPLACE(INDEX(GroupVertices[Group],MATCH(Edges[[#This Row],[Vertex 1]],GroupVertices[Vertex],0)),1,1,"")</f>
        <v>28</v>
      </c>
      <c r="BC144" s="78" t="str">
        <f>REPLACE(INDEX(GroupVertices[Group],MATCH(Edges[[#This Row],[Vertex 2]],GroupVertices[Vertex],0)),1,1,"")</f>
        <v>28</v>
      </c>
      <c r="BD144" s="48">
        <v>0</v>
      </c>
      <c r="BE144" s="49">
        <v>0</v>
      </c>
      <c r="BF144" s="48">
        <v>0</v>
      </c>
      <c r="BG144" s="49">
        <v>0</v>
      </c>
      <c r="BH144" s="48">
        <v>0</v>
      </c>
      <c r="BI144" s="49">
        <v>0</v>
      </c>
      <c r="BJ144" s="48">
        <v>23</v>
      </c>
      <c r="BK144" s="49">
        <v>100</v>
      </c>
      <c r="BL144" s="48">
        <v>23</v>
      </c>
    </row>
    <row r="145" spans="1:64" ht="15">
      <c r="A145" s="64" t="s">
        <v>324</v>
      </c>
      <c r="B145" s="64" t="s">
        <v>325</v>
      </c>
      <c r="C145" s="65" t="s">
        <v>4959</v>
      </c>
      <c r="D145" s="66">
        <v>3</v>
      </c>
      <c r="E145" s="67" t="s">
        <v>132</v>
      </c>
      <c r="F145" s="68">
        <v>32</v>
      </c>
      <c r="G145" s="65"/>
      <c r="H145" s="69"/>
      <c r="I145" s="70"/>
      <c r="J145" s="70"/>
      <c r="K145" s="34" t="s">
        <v>66</v>
      </c>
      <c r="L145" s="77">
        <v>145</v>
      </c>
      <c r="M145" s="77"/>
      <c r="N145" s="72"/>
      <c r="O145" s="79" t="s">
        <v>431</v>
      </c>
      <c r="P145" s="81">
        <v>43575.00208333333</v>
      </c>
      <c r="Q145" s="79" t="s">
        <v>538</v>
      </c>
      <c r="R145" s="83" t="s">
        <v>762</v>
      </c>
      <c r="S145" s="79" t="s">
        <v>909</v>
      </c>
      <c r="T145" s="79"/>
      <c r="U145" s="83" t="s">
        <v>1090</v>
      </c>
      <c r="V145" s="83" t="s">
        <v>1090</v>
      </c>
      <c r="W145" s="81">
        <v>43575.00208333333</v>
      </c>
      <c r="X145" s="83" t="s">
        <v>1394</v>
      </c>
      <c r="Y145" s="79"/>
      <c r="Z145" s="79"/>
      <c r="AA145" s="85" t="s">
        <v>1705</v>
      </c>
      <c r="AB145" s="79"/>
      <c r="AC145" s="79" t="b">
        <v>0</v>
      </c>
      <c r="AD145" s="79">
        <v>7</v>
      </c>
      <c r="AE145" s="85" t="s">
        <v>1895</v>
      </c>
      <c r="AF145" s="79" t="b">
        <v>0</v>
      </c>
      <c r="AG145" s="79" t="s">
        <v>1903</v>
      </c>
      <c r="AH145" s="79"/>
      <c r="AI145" s="85" t="s">
        <v>1895</v>
      </c>
      <c r="AJ145" s="79" t="b">
        <v>0</v>
      </c>
      <c r="AK145" s="79">
        <v>7</v>
      </c>
      <c r="AL145" s="85" t="s">
        <v>1895</v>
      </c>
      <c r="AM145" s="79" t="s">
        <v>1909</v>
      </c>
      <c r="AN145" s="79" t="b">
        <v>0</v>
      </c>
      <c r="AO145" s="85" t="s">
        <v>1705</v>
      </c>
      <c r="AP145" s="79" t="s">
        <v>176</v>
      </c>
      <c r="AQ145" s="79">
        <v>0</v>
      </c>
      <c r="AR145" s="79">
        <v>0</v>
      </c>
      <c r="AS145" s="79"/>
      <c r="AT145" s="79"/>
      <c r="AU145" s="79"/>
      <c r="AV145" s="79"/>
      <c r="AW145" s="79"/>
      <c r="AX145" s="79"/>
      <c r="AY145" s="79"/>
      <c r="AZ145" s="79"/>
      <c r="BA145">
        <v>1</v>
      </c>
      <c r="BB145" s="78" t="str">
        <f>REPLACE(INDEX(GroupVertices[Group],MATCH(Edges[[#This Row],[Vertex 1]],GroupVertices[Vertex],0)),1,1,"")</f>
        <v>5</v>
      </c>
      <c r="BC145" s="78" t="str">
        <f>REPLACE(INDEX(GroupVertices[Group],MATCH(Edges[[#This Row],[Vertex 2]],GroupVertices[Vertex],0)),1,1,"")</f>
        <v>5</v>
      </c>
      <c r="BD145" s="48">
        <v>0</v>
      </c>
      <c r="BE145" s="49">
        <v>0</v>
      </c>
      <c r="BF145" s="48">
        <v>0</v>
      </c>
      <c r="BG145" s="49">
        <v>0</v>
      </c>
      <c r="BH145" s="48">
        <v>0</v>
      </c>
      <c r="BI145" s="49">
        <v>0</v>
      </c>
      <c r="BJ145" s="48">
        <v>28</v>
      </c>
      <c r="BK145" s="49">
        <v>100</v>
      </c>
      <c r="BL145" s="48">
        <v>28</v>
      </c>
    </row>
    <row r="146" spans="1:64" ht="15">
      <c r="A146" s="64" t="s">
        <v>325</v>
      </c>
      <c r="B146" s="64" t="s">
        <v>324</v>
      </c>
      <c r="C146" s="65" t="s">
        <v>4959</v>
      </c>
      <c r="D146" s="66">
        <v>3</v>
      </c>
      <c r="E146" s="67" t="s">
        <v>132</v>
      </c>
      <c r="F146" s="68">
        <v>32</v>
      </c>
      <c r="G146" s="65"/>
      <c r="H146" s="69"/>
      <c r="I146" s="70"/>
      <c r="J146" s="70"/>
      <c r="K146" s="34" t="s">
        <v>66</v>
      </c>
      <c r="L146" s="77">
        <v>146</v>
      </c>
      <c r="M146" s="77"/>
      <c r="N146" s="72"/>
      <c r="O146" s="79" t="s">
        <v>431</v>
      </c>
      <c r="P146" s="81">
        <v>43575.21040509259</v>
      </c>
      <c r="Q146" s="79" t="s">
        <v>539</v>
      </c>
      <c r="R146" s="79"/>
      <c r="S146" s="79"/>
      <c r="T146" s="79"/>
      <c r="U146" s="79"/>
      <c r="V146" s="83" t="s">
        <v>1207</v>
      </c>
      <c r="W146" s="81">
        <v>43575.21040509259</v>
      </c>
      <c r="X146" s="83" t="s">
        <v>1395</v>
      </c>
      <c r="Y146" s="79"/>
      <c r="Z146" s="79"/>
      <c r="AA146" s="85" t="s">
        <v>1706</v>
      </c>
      <c r="AB146" s="79"/>
      <c r="AC146" s="79" t="b">
        <v>0</v>
      </c>
      <c r="AD146" s="79">
        <v>0</v>
      </c>
      <c r="AE146" s="85" t="s">
        <v>1895</v>
      </c>
      <c r="AF146" s="79" t="b">
        <v>0</v>
      </c>
      <c r="AG146" s="79" t="s">
        <v>1903</v>
      </c>
      <c r="AH146" s="79"/>
      <c r="AI146" s="85" t="s">
        <v>1895</v>
      </c>
      <c r="AJ146" s="79" t="b">
        <v>0</v>
      </c>
      <c r="AK146" s="79">
        <v>7</v>
      </c>
      <c r="AL146" s="85" t="s">
        <v>1705</v>
      </c>
      <c r="AM146" s="79" t="s">
        <v>1906</v>
      </c>
      <c r="AN146" s="79" t="b">
        <v>0</v>
      </c>
      <c r="AO146" s="85" t="s">
        <v>1705</v>
      </c>
      <c r="AP146" s="79" t="s">
        <v>176</v>
      </c>
      <c r="AQ146" s="79">
        <v>0</v>
      </c>
      <c r="AR146" s="79">
        <v>0</v>
      </c>
      <c r="AS146" s="79"/>
      <c r="AT146" s="79"/>
      <c r="AU146" s="79"/>
      <c r="AV146" s="79"/>
      <c r="AW146" s="79"/>
      <c r="AX146" s="79"/>
      <c r="AY146" s="79"/>
      <c r="AZ146" s="79"/>
      <c r="BA146">
        <v>1</v>
      </c>
      <c r="BB146" s="78" t="str">
        <f>REPLACE(INDEX(GroupVertices[Group],MATCH(Edges[[#This Row],[Vertex 1]],GroupVertices[Vertex],0)),1,1,"")</f>
        <v>5</v>
      </c>
      <c r="BC146" s="78" t="str">
        <f>REPLACE(INDEX(GroupVertices[Group],MATCH(Edges[[#This Row],[Vertex 2]],GroupVertices[Vertex],0)),1,1,"")</f>
        <v>5</v>
      </c>
      <c r="BD146" s="48">
        <v>0</v>
      </c>
      <c r="BE146" s="49">
        <v>0</v>
      </c>
      <c r="BF146" s="48">
        <v>0</v>
      </c>
      <c r="BG146" s="49">
        <v>0</v>
      </c>
      <c r="BH146" s="48">
        <v>0</v>
      </c>
      <c r="BI146" s="49">
        <v>0</v>
      </c>
      <c r="BJ146" s="48">
        <v>25</v>
      </c>
      <c r="BK146" s="49">
        <v>100</v>
      </c>
      <c r="BL146" s="48">
        <v>25</v>
      </c>
    </row>
    <row r="147" spans="1:64" ht="15">
      <c r="A147" s="64" t="s">
        <v>326</v>
      </c>
      <c r="B147" s="64" t="s">
        <v>324</v>
      </c>
      <c r="C147" s="65" t="s">
        <v>4959</v>
      </c>
      <c r="D147" s="66">
        <v>3</v>
      </c>
      <c r="E147" s="67" t="s">
        <v>132</v>
      </c>
      <c r="F147" s="68">
        <v>32</v>
      </c>
      <c r="G147" s="65"/>
      <c r="H147" s="69"/>
      <c r="I147" s="70"/>
      <c r="J147" s="70"/>
      <c r="K147" s="34" t="s">
        <v>65</v>
      </c>
      <c r="L147" s="77">
        <v>147</v>
      </c>
      <c r="M147" s="77"/>
      <c r="N147" s="72"/>
      <c r="O147" s="79" t="s">
        <v>431</v>
      </c>
      <c r="P147" s="81">
        <v>43575.2640625</v>
      </c>
      <c r="Q147" s="79" t="s">
        <v>539</v>
      </c>
      <c r="R147" s="79"/>
      <c r="S147" s="79"/>
      <c r="T147" s="79"/>
      <c r="U147" s="79"/>
      <c r="V147" s="83" t="s">
        <v>1208</v>
      </c>
      <c r="W147" s="81">
        <v>43575.2640625</v>
      </c>
      <c r="X147" s="83" t="s">
        <v>1396</v>
      </c>
      <c r="Y147" s="79"/>
      <c r="Z147" s="79"/>
      <c r="AA147" s="85" t="s">
        <v>1707</v>
      </c>
      <c r="AB147" s="79"/>
      <c r="AC147" s="79" t="b">
        <v>0</v>
      </c>
      <c r="AD147" s="79">
        <v>0</v>
      </c>
      <c r="AE147" s="85" t="s">
        <v>1895</v>
      </c>
      <c r="AF147" s="79" t="b">
        <v>0</v>
      </c>
      <c r="AG147" s="79" t="s">
        <v>1903</v>
      </c>
      <c r="AH147" s="79"/>
      <c r="AI147" s="85" t="s">
        <v>1895</v>
      </c>
      <c r="AJ147" s="79" t="b">
        <v>0</v>
      </c>
      <c r="AK147" s="79">
        <v>7</v>
      </c>
      <c r="AL147" s="85" t="s">
        <v>1705</v>
      </c>
      <c r="AM147" s="79" t="s">
        <v>1914</v>
      </c>
      <c r="AN147" s="79" t="b">
        <v>0</v>
      </c>
      <c r="AO147" s="85" t="s">
        <v>1705</v>
      </c>
      <c r="AP147" s="79" t="s">
        <v>176</v>
      </c>
      <c r="AQ147" s="79">
        <v>0</v>
      </c>
      <c r="AR147" s="79">
        <v>0</v>
      </c>
      <c r="AS147" s="79"/>
      <c r="AT147" s="79"/>
      <c r="AU147" s="79"/>
      <c r="AV147" s="79"/>
      <c r="AW147" s="79"/>
      <c r="AX147" s="79"/>
      <c r="AY147" s="79"/>
      <c r="AZ147" s="79"/>
      <c r="BA147">
        <v>1</v>
      </c>
      <c r="BB147" s="78" t="str">
        <f>REPLACE(INDEX(GroupVertices[Group],MATCH(Edges[[#This Row],[Vertex 1]],GroupVertices[Vertex],0)),1,1,"")</f>
        <v>5</v>
      </c>
      <c r="BC147" s="78" t="str">
        <f>REPLACE(INDEX(GroupVertices[Group],MATCH(Edges[[#This Row],[Vertex 2]],GroupVertices[Vertex],0)),1,1,"")</f>
        <v>5</v>
      </c>
      <c r="BD147" s="48">
        <v>0</v>
      </c>
      <c r="BE147" s="49">
        <v>0</v>
      </c>
      <c r="BF147" s="48">
        <v>0</v>
      </c>
      <c r="BG147" s="49">
        <v>0</v>
      </c>
      <c r="BH147" s="48">
        <v>0</v>
      </c>
      <c r="BI147" s="49">
        <v>0</v>
      </c>
      <c r="BJ147" s="48">
        <v>25</v>
      </c>
      <c r="BK147" s="49">
        <v>100</v>
      </c>
      <c r="BL147" s="48">
        <v>25</v>
      </c>
    </row>
    <row r="148" spans="1:64" ht="15">
      <c r="A148" s="64" t="s">
        <v>327</v>
      </c>
      <c r="B148" s="64" t="s">
        <v>324</v>
      </c>
      <c r="C148" s="65" t="s">
        <v>4959</v>
      </c>
      <c r="D148" s="66">
        <v>3</v>
      </c>
      <c r="E148" s="67" t="s">
        <v>132</v>
      </c>
      <c r="F148" s="68">
        <v>32</v>
      </c>
      <c r="G148" s="65"/>
      <c r="H148" s="69"/>
      <c r="I148" s="70"/>
      <c r="J148" s="70"/>
      <c r="K148" s="34" t="s">
        <v>65</v>
      </c>
      <c r="L148" s="77">
        <v>148</v>
      </c>
      <c r="M148" s="77"/>
      <c r="N148" s="72"/>
      <c r="O148" s="79" t="s">
        <v>431</v>
      </c>
      <c r="P148" s="81">
        <v>43575.27936342593</v>
      </c>
      <c r="Q148" s="79" t="s">
        <v>539</v>
      </c>
      <c r="R148" s="79"/>
      <c r="S148" s="79"/>
      <c r="T148" s="79"/>
      <c r="U148" s="79"/>
      <c r="V148" s="83" t="s">
        <v>1209</v>
      </c>
      <c r="W148" s="81">
        <v>43575.27936342593</v>
      </c>
      <c r="X148" s="83" t="s">
        <v>1397</v>
      </c>
      <c r="Y148" s="79"/>
      <c r="Z148" s="79"/>
      <c r="AA148" s="85" t="s">
        <v>1708</v>
      </c>
      <c r="AB148" s="79"/>
      <c r="AC148" s="79" t="b">
        <v>0</v>
      </c>
      <c r="AD148" s="79">
        <v>0</v>
      </c>
      <c r="AE148" s="85" t="s">
        <v>1895</v>
      </c>
      <c r="AF148" s="79" t="b">
        <v>0</v>
      </c>
      <c r="AG148" s="79" t="s">
        <v>1903</v>
      </c>
      <c r="AH148" s="79"/>
      <c r="AI148" s="85" t="s">
        <v>1895</v>
      </c>
      <c r="AJ148" s="79" t="b">
        <v>0</v>
      </c>
      <c r="AK148" s="79">
        <v>7</v>
      </c>
      <c r="AL148" s="85" t="s">
        <v>1705</v>
      </c>
      <c r="AM148" s="79" t="s">
        <v>1919</v>
      </c>
      <c r="AN148" s="79" t="b">
        <v>0</v>
      </c>
      <c r="AO148" s="85" t="s">
        <v>1705</v>
      </c>
      <c r="AP148" s="79" t="s">
        <v>176</v>
      </c>
      <c r="AQ148" s="79">
        <v>0</v>
      </c>
      <c r="AR148" s="79">
        <v>0</v>
      </c>
      <c r="AS148" s="79"/>
      <c r="AT148" s="79"/>
      <c r="AU148" s="79"/>
      <c r="AV148" s="79"/>
      <c r="AW148" s="79"/>
      <c r="AX148" s="79"/>
      <c r="AY148" s="79"/>
      <c r="AZ148" s="79"/>
      <c r="BA148">
        <v>1</v>
      </c>
      <c r="BB148" s="78" t="str">
        <f>REPLACE(INDEX(GroupVertices[Group],MATCH(Edges[[#This Row],[Vertex 1]],GroupVertices[Vertex],0)),1,1,"")</f>
        <v>5</v>
      </c>
      <c r="BC148" s="78" t="str">
        <f>REPLACE(INDEX(GroupVertices[Group],MATCH(Edges[[#This Row],[Vertex 2]],GroupVertices[Vertex],0)),1,1,"")</f>
        <v>5</v>
      </c>
      <c r="BD148" s="48">
        <v>0</v>
      </c>
      <c r="BE148" s="49">
        <v>0</v>
      </c>
      <c r="BF148" s="48">
        <v>0</v>
      </c>
      <c r="BG148" s="49">
        <v>0</v>
      </c>
      <c r="BH148" s="48">
        <v>0</v>
      </c>
      <c r="BI148" s="49">
        <v>0</v>
      </c>
      <c r="BJ148" s="48">
        <v>25</v>
      </c>
      <c r="BK148" s="49">
        <v>100</v>
      </c>
      <c r="BL148" s="48">
        <v>25</v>
      </c>
    </row>
    <row r="149" spans="1:64" ht="15">
      <c r="A149" s="64" t="s">
        <v>328</v>
      </c>
      <c r="B149" s="64" t="s">
        <v>328</v>
      </c>
      <c r="C149" s="65" t="s">
        <v>4959</v>
      </c>
      <c r="D149" s="66">
        <v>3</v>
      </c>
      <c r="E149" s="67" t="s">
        <v>132</v>
      </c>
      <c r="F149" s="68">
        <v>32</v>
      </c>
      <c r="G149" s="65"/>
      <c r="H149" s="69"/>
      <c r="I149" s="70"/>
      <c r="J149" s="70"/>
      <c r="K149" s="34" t="s">
        <v>65</v>
      </c>
      <c r="L149" s="77">
        <v>149</v>
      </c>
      <c r="M149" s="77"/>
      <c r="N149" s="72"/>
      <c r="O149" s="79" t="s">
        <v>176</v>
      </c>
      <c r="P149" s="81">
        <v>43575.38875</v>
      </c>
      <c r="Q149" s="79" t="s">
        <v>540</v>
      </c>
      <c r="R149" s="83" t="s">
        <v>700</v>
      </c>
      <c r="S149" s="79" t="s">
        <v>882</v>
      </c>
      <c r="T149" s="79"/>
      <c r="U149" s="79"/>
      <c r="V149" s="83" t="s">
        <v>1210</v>
      </c>
      <c r="W149" s="81">
        <v>43575.38875</v>
      </c>
      <c r="X149" s="83" t="s">
        <v>1398</v>
      </c>
      <c r="Y149" s="79"/>
      <c r="Z149" s="79"/>
      <c r="AA149" s="85" t="s">
        <v>1709</v>
      </c>
      <c r="AB149" s="79"/>
      <c r="AC149" s="79" t="b">
        <v>0</v>
      </c>
      <c r="AD149" s="79">
        <v>0</v>
      </c>
      <c r="AE149" s="85" t="s">
        <v>1895</v>
      </c>
      <c r="AF149" s="79" t="b">
        <v>0</v>
      </c>
      <c r="AG149" s="79" t="s">
        <v>1903</v>
      </c>
      <c r="AH149" s="79"/>
      <c r="AI149" s="85" t="s">
        <v>1895</v>
      </c>
      <c r="AJ149" s="79" t="b">
        <v>0</v>
      </c>
      <c r="AK149" s="79">
        <v>0</v>
      </c>
      <c r="AL149" s="85" t="s">
        <v>1895</v>
      </c>
      <c r="AM149" s="79" t="s">
        <v>1907</v>
      </c>
      <c r="AN149" s="79" t="b">
        <v>0</v>
      </c>
      <c r="AO149" s="85" t="s">
        <v>1709</v>
      </c>
      <c r="AP149" s="79" t="s">
        <v>176</v>
      </c>
      <c r="AQ149" s="79">
        <v>0</v>
      </c>
      <c r="AR149" s="79">
        <v>0</v>
      </c>
      <c r="AS149" s="79"/>
      <c r="AT149" s="79"/>
      <c r="AU149" s="79"/>
      <c r="AV149" s="79"/>
      <c r="AW149" s="79"/>
      <c r="AX149" s="79"/>
      <c r="AY149" s="79"/>
      <c r="AZ149" s="79"/>
      <c r="BA149">
        <v>1</v>
      </c>
      <c r="BB149" s="78" t="str">
        <f>REPLACE(INDEX(GroupVertices[Group],MATCH(Edges[[#This Row],[Vertex 1]],GroupVertices[Vertex],0)),1,1,"")</f>
        <v>1</v>
      </c>
      <c r="BC149" s="78" t="str">
        <f>REPLACE(INDEX(GroupVertices[Group],MATCH(Edges[[#This Row],[Vertex 2]],GroupVertices[Vertex],0)),1,1,"")</f>
        <v>1</v>
      </c>
      <c r="BD149" s="48">
        <v>1</v>
      </c>
      <c r="BE149" s="49">
        <v>8.333333333333334</v>
      </c>
      <c r="BF149" s="48">
        <v>0</v>
      </c>
      <c r="BG149" s="49">
        <v>0</v>
      </c>
      <c r="BH149" s="48">
        <v>0</v>
      </c>
      <c r="BI149" s="49">
        <v>0</v>
      </c>
      <c r="BJ149" s="48">
        <v>11</v>
      </c>
      <c r="BK149" s="49">
        <v>91.66666666666667</v>
      </c>
      <c r="BL149" s="48">
        <v>12</v>
      </c>
    </row>
    <row r="150" spans="1:64" ht="15">
      <c r="A150" s="64" t="s">
        <v>329</v>
      </c>
      <c r="B150" s="64" t="s">
        <v>329</v>
      </c>
      <c r="C150" s="65" t="s">
        <v>4959</v>
      </c>
      <c r="D150" s="66">
        <v>3</v>
      </c>
      <c r="E150" s="67" t="s">
        <v>132</v>
      </c>
      <c r="F150" s="68">
        <v>32</v>
      </c>
      <c r="G150" s="65"/>
      <c r="H150" s="69"/>
      <c r="I150" s="70"/>
      <c r="J150" s="70"/>
      <c r="K150" s="34" t="s">
        <v>65</v>
      </c>
      <c r="L150" s="77">
        <v>150</v>
      </c>
      <c r="M150" s="77"/>
      <c r="N150" s="72"/>
      <c r="O150" s="79" t="s">
        <v>176</v>
      </c>
      <c r="P150" s="81">
        <v>43575.567094907405</v>
      </c>
      <c r="Q150" s="79" t="s">
        <v>541</v>
      </c>
      <c r="R150" s="83" t="s">
        <v>763</v>
      </c>
      <c r="S150" s="79" t="s">
        <v>898</v>
      </c>
      <c r="T150" s="79" t="s">
        <v>979</v>
      </c>
      <c r="U150" s="79"/>
      <c r="V150" s="83" t="s">
        <v>1211</v>
      </c>
      <c r="W150" s="81">
        <v>43575.567094907405</v>
      </c>
      <c r="X150" s="83" t="s">
        <v>1399</v>
      </c>
      <c r="Y150" s="79"/>
      <c r="Z150" s="79"/>
      <c r="AA150" s="85" t="s">
        <v>1710</v>
      </c>
      <c r="AB150" s="79"/>
      <c r="AC150" s="79" t="b">
        <v>0</v>
      </c>
      <c r="AD150" s="79">
        <v>0</v>
      </c>
      <c r="AE150" s="85" t="s">
        <v>1895</v>
      </c>
      <c r="AF150" s="79" t="b">
        <v>0</v>
      </c>
      <c r="AG150" s="79" t="s">
        <v>1903</v>
      </c>
      <c r="AH150" s="79"/>
      <c r="AI150" s="85" t="s">
        <v>1895</v>
      </c>
      <c r="AJ150" s="79" t="b">
        <v>0</v>
      </c>
      <c r="AK150" s="79">
        <v>0</v>
      </c>
      <c r="AL150" s="85" t="s">
        <v>1895</v>
      </c>
      <c r="AM150" s="79" t="s">
        <v>1907</v>
      </c>
      <c r="AN150" s="79" t="b">
        <v>0</v>
      </c>
      <c r="AO150" s="85" t="s">
        <v>1710</v>
      </c>
      <c r="AP150" s="79" t="s">
        <v>176</v>
      </c>
      <c r="AQ150" s="79">
        <v>0</v>
      </c>
      <c r="AR150" s="79">
        <v>0</v>
      </c>
      <c r="AS150" s="79"/>
      <c r="AT150" s="79"/>
      <c r="AU150" s="79"/>
      <c r="AV150" s="79"/>
      <c r="AW150" s="79"/>
      <c r="AX150" s="79"/>
      <c r="AY150" s="79"/>
      <c r="AZ150" s="79"/>
      <c r="BA150">
        <v>1</v>
      </c>
      <c r="BB150" s="78" t="str">
        <f>REPLACE(INDEX(GroupVertices[Group],MATCH(Edges[[#This Row],[Vertex 1]],GroupVertices[Vertex],0)),1,1,"")</f>
        <v>1</v>
      </c>
      <c r="BC150" s="78" t="str">
        <f>REPLACE(INDEX(GroupVertices[Group],MATCH(Edges[[#This Row],[Vertex 2]],GroupVertices[Vertex],0)),1,1,"")</f>
        <v>1</v>
      </c>
      <c r="BD150" s="48">
        <v>0</v>
      </c>
      <c r="BE150" s="49">
        <v>0</v>
      </c>
      <c r="BF150" s="48">
        <v>0</v>
      </c>
      <c r="BG150" s="49">
        <v>0</v>
      </c>
      <c r="BH150" s="48">
        <v>0</v>
      </c>
      <c r="BI150" s="49">
        <v>0</v>
      </c>
      <c r="BJ150" s="48">
        <v>27</v>
      </c>
      <c r="BK150" s="49">
        <v>100</v>
      </c>
      <c r="BL150" s="48">
        <v>27</v>
      </c>
    </row>
    <row r="151" spans="1:64" ht="15">
      <c r="A151" s="64" t="s">
        <v>330</v>
      </c>
      <c r="B151" s="64" t="s">
        <v>324</v>
      </c>
      <c r="C151" s="65" t="s">
        <v>4959</v>
      </c>
      <c r="D151" s="66">
        <v>3</v>
      </c>
      <c r="E151" s="67" t="s">
        <v>132</v>
      </c>
      <c r="F151" s="68">
        <v>32</v>
      </c>
      <c r="G151" s="65"/>
      <c r="H151" s="69"/>
      <c r="I151" s="70"/>
      <c r="J151" s="70"/>
      <c r="K151" s="34" t="s">
        <v>65</v>
      </c>
      <c r="L151" s="77">
        <v>151</v>
      </c>
      <c r="M151" s="77"/>
      <c r="N151" s="72"/>
      <c r="O151" s="79" t="s">
        <v>431</v>
      </c>
      <c r="P151" s="81">
        <v>43575.67023148148</v>
      </c>
      <c r="Q151" s="79" t="s">
        <v>539</v>
      </c>
      <c r="R151" s="79"/>
      <c r="S151" s="79"/>
      <c r="T151" s="79"/>
      <c r="U151" s="79"/>
      <c r="V151" s="83" t="s">
        <v>1212</v>
      </c>
      <c r="W151" s="81">
        <v>43575.67023148148</v>
      </c>
      <c r="X151" s="83" t="s">
        <v>1400</v>
      </c>
      <c r="Y151" s="79"/>
      <c r="Z151" s="79"/>
      <c r="AA151" s="85" t="s">
        <v>1711</v>
      </c>
      <c r="AB151" s="79"/>
      <c r="AC151" s="79" t="b">
        <v>0</v>
      </c>
      <c r="AD151" s="79">
        <v>0</v>
      </c>
      <c r="AE151" s="85" t="s">
        <v>1895</v>
      </c>
      <c r="AF151" s="79" t="b">
        <v>0</v>
      </c>
      <c r="AG151" s="79" t="s">
        <v>1903</v>
      </c>
      <c r="AH151" s="79"/>
      <c r="AI151" s="85" t="s">
        <v>1895</v>
      </c>
      <c r="AJ151" s="79" t="b">
        <v>0</v>
      </c>
      <c r="AK151" s="79">
        <v>7</v>
      </c>
      <c r="AL151" s="85" t="s">
        <v>1705</v>
      </c>
      <c r="AM151" s="79" t="s">
        <v>1914</v>
      </c>
      <c r="AN151" s="79" t="b">
        <v>0</v>
      </c>
      <c r="AO151" s="85" t="s">
        <v>1705</v>
      </c>
      <c r="AP151" s="79" t="s">
        <v>176</v>
      </c>
      <c r="AQ151" s="79">
        <v>0</v>
      </c>
      <c r="AR151" s="79">
        <v>0</v>
      </c>
      <c r="AS151" s="79"/>
      <c r="AT151" s="79"/>
      <c r="AU151" s="79"/>
      <c r="AV151" s="79"/>
      <c r="AW151" s="79"/>
      <c r="AX151" s="79"/>
      <c r="AY151" s="79"/>
      <c r="AZ151" s="79"/>
      <c r="BA151">
        <v>1</v>
      </c>
      <c r="BB151" s="78" t="str">
        <f>REPLACE(INDEX(GroupVertices[Group],MATCH(Edges[[#This Row],[Vertex 1]],GroupVertices[Vertex],0)),1,1,"")</f>
        <v>5</v>
      </c>
      <c r="BC151" s="78" t="str">
        <f>REPLACE(INDEX(GroupVertices[Group],MATCH(Edges[[#This Row],[Vertex 2]],GroupVertices[Vertex],0)),1,1,"")</f>
        <v>5</v>
      </c>
      <c r="BD151" s="48">
        <v>0</v>
      </c>
      <c r="BE151" s="49">
        <v>0</v>
      </c>
      <c r="BF151" s="48">
        <v>0</v>
      </c>
      <c r="BG151" s="49">
        <v>0</v>
      </c>
      <c r="BH151" s="48">
        <v>0</v>
      </c>
      <c r="BI151" s="49">
        <v>0</v>
      </c>
      <c r="BJ151" s="48">
        <v>25</v>
      </c>
      <c r="BK151" s="49">
        <v>100</v>
      </c>
      <c r="BL151" s="48">
        <v>25</v>
      </c>
    </row>
    <row r="152" spans="1:64" ht="15">
      <c r="A152" s="64" t="s">
        <v>331</v>
      </c>
      <c r="B152" s="64" t="s">
        <v>331</v>
      </c>
      <c r="C152" s="65" t="s">
        <v>4959</v>
      </c>
      <c r="D152" s="66">
        <v>4</v>
      </c>
      <c r="E152" s="67" t="s">
        <v>136</v>
      </c>
      <c r="F152" s="68">
        <v>31.535714285714285</v>
      </c>
      <c r="G152" s="65"/>
      <c r="H152" s="69"/>
      <c r="I152" s="70"/>
      <c r="J152" s="70"/>
      <c r="K152" s="34" t="s">
        <v>65</v>
      </c>
      <c r="L152" s="77">
        <v>152</v>
      </c>
      <c r="M152" s="77"/>
      <c r="N152" s="72"/>
      <c r="O152" s="79" t="s">
        <v>176</v>
      </c>
      <c r="P152" s="81">
        <v>43572.90694444445</v>
      </c>
      <c r="Q152" s="79" t="s">
        <v>542</v>
      </c>
      <c r="R152" s="83" t="s">
        <v>764</v>
      </c>
      <c r="S152" s="79" t="s">
        <v>910</v>
      </c>
      <c r="T152" s="79" t="s">
        <v>980</v>
      </c>
      <c r="U152" s="83" t="s">
        <v>1091</v>
      </c>
      <c r="V152" s="83" t="s">
        <v>1091</v>
      </c>
      <c r="W152" s="81">
        <v>43572.90694444445</v>
      </c>
      <c r="X152" s="83" t="s">
        <v>1401</v>
      </c>
      <c r="Y152" s="79"/>
      <c r="Z152" s="79"/>
      <c r="AA152" s="85" t="s">
        <v>1712</v>
      </c>
      <c r="AB152" s="79"/>
      <c r="AC152" s="79" t="b">
        <v>0</v>
      </c>
      <c r="AD152" s="79">
        <v>1</v>
      </c>
      <c r="AE152" s="85" t="s">
        <v>1895</v>
      </c>
      <c r="AF152" s="79" t="b">
        <v>0</v>
      </c>
      <c r="AG152" s="79" t="s">
        <v>1903</v>
      </c>
      <c r="AH152" s="79"/>
      <c r="AI152" s="85" t="s">
        <v>1895</v>
      </c>
      <c r="AJ152" s="79" t="b">
        <v>0</v>
      </c>
      <c r="AK152" s="79">
        <v>0</v>
      </c>
      <c r="AL152" s="85" t="s">
        <v>1895</v>
      </c>
      <c r="AM152" s="79" t="s">
        <v>1928</v>
      </c>
      <c r="AN152" s="79" t="b">
        <v>0</v>
      </c>
      <c r="AO152" s="85" t="s">
        <v>1712</v>
      </c>
      <c r="AP152" s="79" t="s">
        <v>176</v>
      </c>
      <c r="AQ152" s="79">
        <v>0</v>
      </c>
      <c r="AR152" s="79">
        <v>0</v>
      </c>
      <c r="AS152" s="79"/>
      <c r="AT152" s="79"/>
      <c r="AU152" s="79"/>
      <c r="AV152" s="79"/>
      <c r="AW152" s="79"/>
      <c r="AX152" s="79"/>
      <c r="AY152" s="79"/>
      <c r="AZ152" s="79"/>
      <c r="BA152">
        <v>2</v>
      </c>
      <c r="BB152" s="78" t="str">
        <f>REPLACE(INDEX(GroupVertices[Group],MATCH(Edges[[#This Row],[Vertex 1]],GroupVertices[Vertex],0)),1,1,"")</f>
        <v>1</v>
      </c>
      <c r="BC152" s="78" t="str">
        <f>REPLACE(INDEX(GroupVertices[Group],MATCH(Edges[[#This Row],[Vertex 2]],GroupVertices[Vertex],0)),1,1,"")</f>
        <v>1</v>
      </c>
      <c r="BD152" s="48">
        <v>0</v>
      </c>
      <c r="BE152" s="49">
        <v>0</v>
      </c>
      <c r="BF152" s="48">
        <v>1</v>
      </c>
      <c r="BG152" s="49">
        <v>2.9411764705882355</v>
      </c>
      <c r="BH152" s="48">
        <v>0</v>
      </c>
      <c r="BI152" s="49">
        <v>0</v>
      </c>
      <c r="BJ152" s="48">
        <v>33</v>
      </c>
      <c r="BK152" s="49">
        <v>97.05882352941177</v>
      </c>
      <c r="BL152" s="48">
        <v>34</v>
      </c>
    </row>
    <row r="153" spans="1:64" ht="15">
      <c r="A153" s="64" t="s">
        <v>331</v>
      </c>
      <c r="B153" s="64" t="s">
        <v>331</v>
      </c>
      <c r="C153" s="65" t="s">
        <v>4959</v>
      </c>
      <c r="D153" s="66">
        <v>4</v>
      </c>
      <c r="E153" s="67" t="s">
        <v>136</v>
      </c>
      <c r="F153" s="68">
        <v>31.535714285714285</v>
      </c>
      <c r="G153" s="65"/>
      <c r="H153" s="69"/>
      <c r="I153" s="70"/>
      <c r="J153" s="70"/>
      <c r="K153" s="34" t="s">
        <v>65</v>
      </c>
      <c r="L153" s="77">
        <v>153</v>
      </c>
      <c r="M153" s="77"/>
      <c r="N153" s="72"/>
      <c r="O153" s="79" t="s">
        <v>176</v>
      </c>
      <c r="P153" s="81">
        <v>43575.671643518515</v>
      </c>
      <c r="Q153" s="79" t="s">
        <v>543</v>
      </c>
      <c r="R153" s="83" t="s">
        <v>765</v>
      </c>
      <c r="S153" s="79" t="s">
        <v>910</v>
      </c>
      <c r="T153" s="79" t="s">
        <v>980</v>
      </c>
      <c r="U153" s="83" t="s">
        <v>1092</v>
      </c>
      <c r="V153" s="83" t="s">
        <v>1092</v>
      </c>
      <c r="W153" s="81">
        <v>43575.671643518515</v>
      </c>
      <c r="X153" s="83" t="s">
        <v>1402</v>
      </c>
      <c r="Y153" s="79"/>
      <c r="Z153" s="79"/>
      <c r="AA153" s="85" t="s">
        <v>1713</v>
      </c>
      <c r="AB153" s="79"/>
      <c r="AC153" s="79" t="b">
        <v>0</v>
      </c>
      <c r="AD153" s="79">
        <v>1</v>
      </c>
      <c r="AE153" s="85" t="s">
        <v>1895</v>
      </c>
      <c r="AF153" s="79" t="b">
        <v>0</v>
      </c>
      <c r="AG153" s="79" t="s">
        <v>1903</v>
      </c>
      <c r="AH153" s="79"/>
      <c r="AI153" s="85" t="s">
        <v>1895</v>
      </c>
      <c r="AJ153" s="79" t="b">
        <v>0</v>
      </c>
      <c r="AK153" s="79">
        <v>0</v>
      </c>
      <c r="AL153" s="85" t="s">
        <v>1895</v>
      </c>
      <c r="AM153" s="79" t="s">
        <v>1928</v>
      </c>
      <c r="AN153" s="79" t="b">
        <v>0</v>
      </c>
      <c r="AO153" s="85" t="s">
        <v>1713</v>
      </c>
      <c r="AP153" s="79" t="s">
        <v>176</v>
      </c>
      <c r="AQ153" s="79">
        <v>0</v>
      </c>
      <c r="AR153" s="79">
        <v>0</v>
      </c>
      <c r="AS153" s="79"/>
      <c r="AT153" s="79"/>
      <c r="AU153" s="79"/>
      <c r="AV153" s="79"/>
      <c r="AW153" s="79"/>
      <c r="AX153" s="79"/>
      <c r="AY153" s="79"/>
      <c r="AZ153" s="79"/>
      <c r="BA153">
        <v>2</v>
      </c>
      <c r="BB153" s="78" t="str">
        <f>REPLACE(INDEX(GroupVertices[Group],MATCH(Edges[[#This Row],[Vertex 1]],GroupVertices[Vertex],0)),1,1,"")</f>
        <v>1</v>
      </c>
      <c r="BC153" s="78" t="str">
        <f>REPLACE(INDEX(GroupVertices[Group],MATCH(Edges[[#This Row],[Vertex 2]],GroupVertices[Vertex],0)),1,1,"")</f>
        <v>1</v>
      </c>
      <c r="BD153" s="48">
        <v>1</v>
      </c>
      <c r="BE153" s="49">
        <v>2.380952380952381</v>
      </c>
      <c r="BF153" s="48">
        <v>0</v>
      </c>
      <c r="BG153" s="49">
        <v>0</v>
      </c>
      <c r="BH153" s="48">
        <v>0</v>
      </c>
      <c r="BI153" s="49">
        <v>0</v>
      </c>
      <c r="BJ153" s="48">
        <v>41</v>
      </c>
      <c r="BK153" s="49">
        <v>97.61904761904762</v>
      </c>
      <c r="BL153" s="48">
        <v>42</v>
      </c>
    </row>
    <row r="154" spans="1:64" ht="15">
      <c r="A154" s="64" t="s">
        <v>332</v>
      </c>
      <c r="B154" s="64" t="s">
        <v>368</v>
      </c>
      <c r="C154" s="65" t="s">
        <v>4959</v>
      </c>
      <c r="D154" s="66">
        <v>4</v>
      </c>
      <c r="E154" s="67" t="s">
        <v>136</v>
      </c>
      <c r="F154" s="68">
        <v>31.535714285714285</v>
      </c>
      <c r="G154" s="65"/>
      <c r="H154" s="69"/>
      <c r="I154" s="70"/>
      <c r="J154" s="70"/>
      <c r="K154" s="34" t="s">
        <v>65</v>
      </c>
      <c r="L154" s="77">
        <v>154</v>
      </c>
      <c r="M154" s="77"/>
      <c r="N154" s="72"/>
      <c r="O154" s="79" t="s">
        <v>431</v>
      </c>
      <c r="P154" s="81">
        <v>43573.723287037035</v>
      </c>
      <c r="Q154" s="79" t="s">
        <v>544</v>
      </c>
      <c r="R154" s="83" t="s">
        <v>766</v>
      </c>
      <c r="S154" s="79" t="s">
        <v>899</v>
      </c>
      <c r="T154" s="79" t="s">
        <v>981</v>
      </c>
      <c r="U154" s="79"/>
      <c r="V154" s="83" t="s">
        <v>1213</v>
      </c>
      <c r="W154" s="81">
        <v>43573.723287037035</v>
      </c>
      <c r="X154" s="83" t="s">
        <v>1403</v>
      </c>
      <c r="Y154" s="79"/>
      <c r="Z154" s="79"/>
      <c r="AA154" s="85" t="s">
        <v>1714</v>
      </c>
      <c r="AB154" s="79"/>
      <c r="AC154" s="79" t="b">
        <v>0</v>
      </c>
      <c r="AD154" s="79">
        <v>0</v>
      </c>
      <c r="AE154" s="85" t="s">
        <v>1895</v>
      </c>
      <c r="AF154" s="79" t="b">
        <v>0</v>
      </c>
      <c r="AG154" s="79" t="s">
        <v>1903</v>
      </c>
      <c r="AH154" s="79"/>
      <c r="AI154" s="85" t="s">
        <v>1895</v>
      </c>
      <c r="AJ154" s="79" t="b">
        <v>0</v>
      </c>
      <c r="AK154" s="79">
        <v>1</v>
      </c>
      <c r="AL154" s="85" t="s">
        <v>1778</v>
      </c>
      <c r="AM154" s="79" t="s">
        <v>1931</v>
      </c>
      <c r="AN154" s="79" t="b">
        <v>0</v>
      </c>
      <c r="AO154" s="85" t="s">
        <v>1778</v>
      </c>
      <c r="AP154" s="79" t="s">
        <v>176</v>
      </c>
      <c r="AQ154" s="79">
        <v>0</v>
      </c>
      <c r="AR154" s="79">
        <v>0</v>
      </c>
      <c r="AS154" s="79"/>
      <c r="AT154" s="79"/>
      <c r="AU154" s="79"/>
      <c r="AV154" s="79"/>
      <c r="AW154" s="79"/>
      <c r="AX154" s="79"/>
      <c r="AY154" s="79"/>
      <c r="AZ154" s="79"/>
      <c r="BA154">
        <v>2</v>
      </c>
      <c r="BB154" s="78" t="str">
        <f>REPLACE(INDEX(GroupVertices[Group],MATCH(Edges[[#This Row],[Vertex 1]],GroupVertices[Vertex],0)),1,1,"")</f>
        <v>27</v>
      </c>
      <c r="BC154" s="78" t="str">
        <f>REPLACE(INDEX(GroupVertices[Group],MATCH(Edges[[#This Row],[Vertex 2]],GroupVertices[Vertex],0)),1,1,"")</f>
        <v>27</v>
      </c>
      <c r="BD154" s="48">
        <v>0</v>
      </c>
      <c r="BE154" s="49">
        <v>0</v>
      </c>
      <c r="BF154" s="48">
        <v>0</v>
      </c>
      <c r="BG154" s="49">
        <v>0</v>
      </c>
      <c r="BH154" s="48">
        <v>0</v>
      </c>
      <c r="BI154" s="49">
        <v>0</v>
      </c>
      <c r="BJ154" s="48">
        <v>20</v>
      </c>
      <c r="BK154" s="49">
        <v>100</v>
      </c>
      <c r="BL154" s="48">
        <v>20</v>
      </c>
    </row>
    <row r="155" spans="1:64" ht="15">
      <c r="A155" s="64" t="s">
        <v>332</v>
      </c>
      <c r="B155" s="64" t="s">
        <v>368</v>
      </c>
      <c r="C155" s="65" t="s">
        <v>4959</v>
      </c>
      <c r="D155" s="66">
        <v>4</v>
      </c>
      <c r="E155" s="67" t="s">
        <v>136</v>
      </c>
      <c r="F155" s="68">
        <v>31.535714285714285</v>
      </c>
      <c r="G155" s="65"/>
      <c r="H155" s="69"/>
      <c r="I155" s="70"/>
      <c r="J155" s="70"/>
      <c r="K155" s="34" t="s">
        <v>65</v>
      </c>
      <c r="L155" s="77">
        <v>155</v>
      </c>
      <c r="M155" s="77"/>
      <c r="N155" s="72"/>
      <c r="O155" s="79" t="s">
        <v>431</v>
      </c>
      <c r="P155" s="81">
        <v>43575.931666666664</v>
      </c>
      <c r="Q155" s="79" t="s">
        <v>545</v>
      </c>
      <c r="R155" s="83" t="s">
        <v>767</v>
      </c>
      <c r="S155" s="79" t="s">
        <v>899</v>
      </c>
      <c r="T155" s="79" t="s">
        <v>982</v>
      </c>
      <c r="U155" s="79"/>
      <c r="V155" s="83" t="s">
        <v>1213</v>
      </c>
      <c r="W155" s="81">
        <v>43575.931666666664</v>
      </c>
      <c r="X155" s="83" t="s">
        <v>1404</v>
      </c>
      <c r="Y155" s="79"/>
      <c r="Z155" s="79"/>
      <c r="AA155" s="85" t="s">
        <v>1715</v>
      </c>
      <c r="AB155" s="79"/>
      <c r="AC155" s="79" t="b">
        <v>0</v>
      </c>
      <c r="AD155" s="79">
        <v>0</v>
      </c>
      <c r="AE155" s="85" t="s">
        <v>1895</v>
      </c>
      <c r="AF155" s="79" t="b">
        <v>0</v>
      </c>
      <c r="AG155" s="79" t="s">
        <v>1903</v>
      </c>
      <c r="AH155" s="79"/>
      <c r="AI155" s="85" t="s">
        <v>1895</v>
      </c>
      <c r="AJ155" s="79" t="b">
        <v>0</v>
      </c>
      <c r="AK155" s="79">
        <v>1</v>
      </c>
      <c r="AL155" s="85" t="s">
        <v>1787</v>
      </c>
      <c r="AM155" s="79" t="s">
        <v>1931</v>
      </c>
      <c r="AN155" s="79" t="b">
        <v>0</v>
      </c>
      <c r="AO155" s="85" t="s">
        <v>1787</v>
      </c>
      <c r="AP155" s="79" t="s">
        <v>176</v>
      </c>
      <c r="AQ155" s="79">
        <v>0</v>
      </c>
      <c r="AR155" s="79">
        <v>0</v>
      </c>
      <c r="AS155" s="79"/>
      <c r="AT155" s="79"/>
      <c r="AU155" s="79"/>
      <c r="AV155" s="79"/>
      <c r="AW155" s="79"/>
      <c r="AX155" s="79"/>
      <c r="AY155" s="79"/>
      <c r="AZ155" s="79"/>
      <c r="BA155">
        <v>2</v>
      </c>
      <c r="BB155" s="78" t="str">
        <f>REPLACE(INDEX(GroupVertices[Group],MATCH(Edges[[#This Row],[Vertex 1]],GroupVertices[Vertex],0)),1,1,"")</f>
        <v>27</v>
      </c>
      <c r="BC155" s="78" t="str">
        <f>REPLACE(INDEX(GroupVertices[Group],MATCH(Edges[[#This Row],[Vertex 2]],GroupVertices[Vertex],0)),1,1,"")</f>
        <v>27</v>
      </c>
      <c r="BD155" s="48">
        <v>0</v>
      </c>
      <c r="BE155" s="49">
        <v>0</v>
      </c>
      <c r="BF155" s="48">
        <v>0</v>
      </c>
      <c r="BG155" s="49">
        <v>0</v>
      </c>
      <c r="BH155" s="48">
        <v>0</v>
      </c>
      <c r="BI155" s="49">
        <v>0</v>
      </c>
      <c r="BJ155" s="48">
        <v>19</v>
      </c>
      <c r="BK155" s="49">
        <v>100</v>
      </c>
      <c r="BL155" s="48">
        <v>19</v>
      </c>
    </row>
    <row r="156" spans="1:64" ht="15">
      <c r="A156" s="64" t="s">
        <v>333</v>
      </c>
      <c r="B156" s="64" t="s">
        <v>324</v>
      </c>
      <c r="C156" s="65" t="s">
        <v>4959</v>
      </c>
      <c r="D156" s="66">
        <v>3</v>
      </c>
      <c r="E156" s="67" t="s">
        <v>132</v>
      </c>
      <c r="F156" s="68">
        <v>32</v>
      </c>
      <c r="G156" s="65"/>
      <c r="H156" s="69"/>
      <c r="I156" s="70"/>
      <c r="J156" s="70"/>
      <c r="K156" s="34" t="s">
        <v>65</v>
      </c>
      <c r="L156" s="77">
        <v>156</v>
      </c>
      <c r="M156" s="77"/>
      <c r="N156" s="72"/>
      <c r="O156" s="79" t="s">
        <v>431</v>
      </c>
      <c r="P156" s="81">
        <v>43575.99517361111</v>
      </c>
      <c r="Q156" s="79" t="s">
        <v>539</v>
      </c>
      <c r="R156" s="79"/>
      <c r="S156" s="79"/>
      <c r="T156" s="79"/>
      <c r="U156" s="79"/>
      <c r="V156" s="83" t="s">
        <v>1214</v>
      </c>
      <c r="W156" s="81">
        <v>43575.99517361111</v>
      </c>
      <c r="X156" s="83" t="s">
        <v>1405</v>
      </c>
      <c r="Y156" s="79"/>
      <c r="Z156" s="79"/>
      <c r="AA156" s="85" t="s">
        <v>1716</v>
      </c>
      <c r="AB156" s="79"/>
      <c r="AC156" s="79" t="b">
        <v>0</v>
      </c>
      <c r="AD156" s="79">
        <v>0</v>
      </c>
      <c r="AE156" s="85" t="s">
        <v>1895</v>
      </c>
      <c r="AF156" s="79" t="b">
        <v>0</v>
      </c>
      <c r="AG156" s="79" t="s">
        <v>1903</v>
      </c>
      <c r="AH156" s="79"/>
      <c r="AI156" s="85" t="s">
        <v>1895</v>
      </c>
      <c r="AJ156" s="79" t="b">
        <v>0</v>
      </c>
      <c r="AK156" s="79">
        <v>7</v>
      </c>
      <c r="AL156" s="85" t="s">
        <v>1705</v>
      </c>
      <c r="AM156" s="79" t="s">
        <v>1914</v>
      </c>
      <c r="AN156" s="79" t="b">
        <v>0</v>
      </c>
      <c r="AO156" s="85" t="s">
        <v>1705</v>
      </c>
      <c r="AP156" s="79" t="s">
        <v>176</v>
      </c>
      <c r="AQ156" s="79">
        <v>0</v>
      </c>
      <c r="AR156" s="79">
        <v>0</v>
      </c>
      <c r="AS156" s="79"/>
      <c r="AT156" s="79"/>
      <c r="AU156" s="79"/>
      <c r="AV156" s="79"/>
      <c r="AW156" s="79"/>
      <c r="AX156" s="79"/>
      <c r="AY156" s="79"/>
      <c r="AZ156" s="79"/>
      <c r="BA156">
        <v>1</v>
      </c>
      <c r="BB156" s="78" t="str">
        <f>REPLACE(INDEX(GroupVertices[Group],MATCH(Edges[[#This Row],[Vertex 1]],GroupVertices[Vertex],0)),1,1,"")</f>
        <v>5</v>
      </c>
      <c r="BC156" s="78" t="str">
        <f>REPLACE(INDEX(GroupVertices[Group],MATCH(Edges[[#This Row],[Vertex 2]],GroupVertices[Vertex],0)),1,1,"")</f>
        <v>5</v>
      </c>
      <c r="BD156" s="48">
        <v>0</v>
      </c>
      <c r="BE156" s="49">
        <v>0</v>
      </c>
      <c r="BF156" s="48">
        <v>0</v>
      </c>
      <c r="BG156" s="49">
        <v>0</v>
      </c>
      <c r="BH156" s="48">
        <v>0</v>
      </c>
      <c r="BI156" s="49">
        <v>0</v>
      </c>
      <c r="BJ156" s="48">
        <v>25</v>
      </c>
      <c r="BK156" s="49">
        <v>100</v>
      </c>
      <c r="BL156" s="48">
        <v>25</v>
      </c>
    </row>
    <row r="157" spans="1:64" ht="15">
      <c r="A157" s="64" t="s">
        <v>334</v>
      </c>
      <c r="B157" s="64" t="s">
        <v>334</v>
      </c>
      <c r="C157" s="65" t="s">
        <v>4959</v>
      </c>
      <c r="D157" s="66">
        <v>3</v>
      </c>
      <c r="E157" s="67" t="s">
        <v>132</v>
      </c>
      <c r="F157" s="68">
        <v>32</v>
      </c>
      <c r="G157" s="65"/>
      <c r="H157" s="69"/>
      <c r="I157" s="70"/>
      <c r="J157" s="70"/>
      <c r="K157" s="34" t="s">
        <v>65</v>
      </c>
      <c r="L157" s="77">
        <v>157</v>
      </c>
      <c r="M157" s="77"/>
      <c r="N157" s="72"/>
      <c r="O157" s="79" t="s">
        <v>176</v>
      </c>
      <c r="P157" s="81">
        <v>43576.11809027778</v>
      </c>
      <c r="Q157" s="79" t="s">
        <v>546</v>
      </c>
      <c r="R157" s="83" t="s">
        <v>768</v>
      </c>
      <c r="S157" s="79" t="s">
        <v>882</v>
      </c>
      <c r="T157" s="79" t="s">
        <v>983</v>
      </c>
      <c r="U157" s="79"/>
      <c r="V157" s="83" t="s">
        <v>1215</v>
      </c>
      <c r="W157" s="81">
        <v>43576.11809027778</v>
      </c>
      <c r="X157" s="83" t="s">
        <v>1406</v>
      </c>
      <c r="Y157" s="79"/>
      <c r="Z157" s="79"/>
      <c r="AA157" s="85" t="s">
        <v>1717</v>
      </c>
      <c r="AB157" s="79"/>
      <c r="AC157" s="79" t="b">
        <v>0</v>
      </c>
      <c r="AD157" s="79">
        <v>1</v>
      </c>
      <c r="AE157" s="85" t="s">
        <v>1895</v>
      </c>
      <c r="AF157" s="79" t="b">
        <v>0</v>
      </c>
      <c r="AG157" s="79" t="s">
        <v>1903</v>
      </c>
      <c r="AH157" s="79"/>
      <c r="AI157" s="85" t="s">
        <v>1895</v>
      </c>
      <c r="AJ157" s="79" t="b">
        <v>0</v>
      </c>
      <c r="AK157" s="79">
        <v>0</v>
      </c>
      <c r="AL157" s="85" t="s">
        <v>1895</v>
      </c>
      <c r="AM157" s="79" t="s">
        <v>1905</v>
      </c>
      <c r="AN157" s="79" t="b">
        <v>0</v>
      </c>
      <c r="AO157" s="85" t="s">
        <v>1717</v>
      </c>
      <c r="AP157" s="79" t="s">
        <v>176</v>
      </c>
      <c r="AQ157" s="79">
        <v>0</v>
      </c>
      <c r="AR157" s="79">
        <v>0</v>
      </c>
      <c r="AS157" s="79"/>
      <c r="AT157" s="79"/>
      <c r="AU157" s="79"/>
      <c r="AV157" s="79"/>
      <c r="AW157" s="79"/>
      <c r="AX157" s="79"/>
      <c r="AY157" s="79"/>
      <c r="AZ157" s="79"/>
      <c r="BA157">
        <v>1</v>
      </c>
      <c r="BB157" s="78" t="str">
        <f>REPLACE(INDEX(GroupVertices[Group],MATCH(Edges[[#This Row],[Vertex 1]],GroupVertices[Vertex],0)),1,1,"")</f>
        <v>1</v>
      </c>
      <c r="BC157" s="78" t="str">
        <f>REPLACE(INDEX(GroupVertices[Group],MATCH(Edges[[#This Row],[Vertex 2]],GroupVertices[Vertex],0)),1,1,"")</f>
        <v>1</v>
      </c>
      <c r="BD157" s="48">
        <v>1</v>
      </c>
      <c r="BE157" s="49">
        <v>2.2222222222222223</v>
      </c>
      <c r="BF157" s="48">
        <v>0</v>
      </c>
      <c r="BG157" s="49">
        <v>0</v>
      </c>
      <c r="BH157" s="48">
        <v>0</v>
      </c>
      <c r="BI157" s="49">
        <v>0</v>
      </c>
      <c r="BJ157" s="48">
        <v>44</v>
      </c>
      <c r="BK157" s="49">
        <v>97.77777777777777</v>
      </c>
      <c r="BL157" s="48">
        <v>45</v>
      </c>
    </row>
    <row r="158" spans="1:64" ht="15">
      <c r="A158" s="64" t="s">
        <v>335</v>
      </c>
      <c r="B158" s="64" t="s">
        <v>335</v>
      </c>
      <c r="C158" s="65" t="s">
        <v>4959</v>
      </c>
      <c r="D158" s="66">
        <v>4</v>
      </c>
      <c r="E158" s="67" t="s">
        <v>136</v>
      </c>
      <c r="F158" s="68">
        <v>31.535714285714285</v>
      </c>
      <c r="G158" s="65"/>
      <c r="H158" s="69"/>
      <c r="I158" s="70"/>
      <c r="J158" s="70"/>
      <c r="K158" s="34" t="s">
        <v>65</v>
      </c>
      <c r="L158" s="77">
        <v>158</v>
      </c>
      <c r="M158" s="77"/>
      <c r="N158" s="72"/>
      <c r="O158" s="79" t="s">
        <v>176</v>
      </c>
      <c r="P158" s="81">
        <v>43576.43199074074</v>
      </c>
      <c r="Q158" s="79" t="s">
        <v>547</v>
      </c>
      <c r="R158" s="83" t="s">
        <v>769</v>
      </c>
      <c r="S158" s="79" t="s">
        <v>911</v>
      </c>
      <c r="T158" s="79"/>
      <c r="U158" s="79"/>
      <c r="V158" s="83" t="s">
        <v>1216</v>
      </c>
      <c r="W158" s="81">
        <v>43576.43199074074</v>
      </c>
      <c r="X158" s="83" t="s">
        <v>1407</v>
      </c>
      <c r="Y158" s="79"/>
      <c r="Z158" s="79"/>
      <c r="AA158" s="85" t="s">
        <v>1718</v>
      </c>
      <c r="AB158" s="79"/>
      <c r="AC158" s="79" t="b">
        <v>0</v>
      </c>
      <c r="AD158" s="79">
        <v>0</v>
      </c>
      <c r="AE158" s="85" t="s">
        <v>1895</v>
      </c>
      <c r="AF158" s="79" t="b">
        <v>0</v>
      </c>
      <c r="AG158" s="79" t="s">
        <v>1903</v>
      </c>
      <c r="AH158" s="79"/>
      <c r="AI158" s="85" t="s">
        <v>1895</v>
      </c>
      <c r="AJ158" s="79" t="b">
        <v>0</v>
      </c>
      <c r="AK158" s="79">
        <v>0</v>
      </c>
      <c r="AL158" s="85" t="s">
        <v>1895</v>
      </c>
      <c r="AM158" s="79" t="s">
        <v>1905</v>
      </c>
      <c r="AN158" s="79" t="b">
        <v>0</v>
      </c>
      <c r="AO158" s="85" t="s">
        <v>1718</v>
      </c>
      <c r="AP158" s="79" t="s">
        <v>176</v>
      </c>
      <c r="AQ158" s="79">
        <v>0</v>
      </c>
      <c r="AR158" s="79">
        <v>0</v>
      </c>
      <c r="AS158" s="79"/>
      <c r="AT158" s="79"/>
      <c r="AU158" s="79"/>
      <c r="AV158" s="79"/>
      <c r="AW158" s="79"/>
      <c r="AX158" s="79"/>
      <c r="AY158" s="79"/>
      <c r="AZ158" s="79"/>
      <c r="BA158">
        <v>2</v>
      </c>
      <c r="BB158" s="78" t="str">
        <f>REPLACE(INDEX(GroupVertices[Group],MATCH(Edges[[#This Row],[Vertex 1]],GroupVertices[Vertex],0)),1,1,"")</f>
        <v>1</v>
      </c>
      <c r="BC158" s="78" t="str">
        <f>REPLACE(INDEX(GroupVertices[Group],MATCH(Edges[[#This Row],[Vertex 2]],GroupVertices[Vertex],0)),1,1,"")</f>
        <v>1</v>
      </c>
      <c r="BD158" s="48">
        <v>1</v>
      </c>
      <c r="BE158" s="49">
        <v>2.6315789473684212</v>
      </c>
      <c r="BF158" s="48">
        <v>0</v>
      </c>
      <c r="BG158" s="49">
        <v>0</v>
      </c>
      <c r="BH158" s="48">
        <v>0</v>
      </c>
      <c r="BI158" s="49">
        <v>0</v>
      </c>
      <c r="BJ158" s="48">
        <v>37</v>
      </c>
      <c r="BK158" s="49">
        <v>97.36842105263158</v>
      </c>
      <c r="BL158" s="48">
        <v>38</v>
      </c>
    </row>
    <row r="159" spans="1:64" ht="15">
      <c r="A159" s="64" t="s">
        <v>335</v>
      </c>
      <c r="B159" s="64" t="s">
        <v>335</v>
      </c>
      <c r="C159" s="65" t="s">
        <v>4959</v>
      </c>
      <c r="D159" s="66">
        <v>4</v>
      </c>
      <c r="E159" s="67" t="s">
        <v>136</v>
      </c>
      <c r="F159" s="68">
        <v>31.535714285714285</v>
      </c>
      <c r="G159" s="65"/>
      <c r="H159" s="69"/>
      <c r="I159" s="70"/>
      <c r="J159" s="70"/>
      <c r="K159" s="34" t="s">
        <v>65</v>
      </c>
      <c r="L159" s="77">
        <v>159</v>
      </c>
      <c r="M159" s="77"/>
      <c r="N159" s="72"/>
      <c r="O159" s="79" t="s">
        <v>176</v>
      </c>
      <c r="P159" s="81">
        <v>43576.931284722225</v>
      </c>
      <c r="Q159" s="79" t="s">
        <v>548</v>
      </c>
      <c r="R159" s="83" t="s">
        <v>770</v>
      </c>
      <c r="S159" s="79" t="s">
        <v>911</v>
      </c>
      <c r="T159" s="79"/>
      <c r="U159" s="79"/>
      <c r="V159" s="83" t="s">
        <v>1216</v>
      </c>
      <c r="W159" s="81">
        <v>43576.931284722225</v>
      </c>
      <c r="X159" s="83" t="s">
        <v>1408</v>
      </c>
      <c r="Y159" s="79"/>
      <c r="Z159" s="79"/>
      <c r="AA159" s="85" t="s">
        <v>1719</v>
      </c>
      <c r="AB159" s="79"/>
      <c r="AC159" s="79" t="b">
        <v>0</v>
      </c>
      <c r="AD159" s="79">
        <v>0</v>
      </c>
      <c r="AE159" s="85" t="s">
        <v>1895</v>
      </c>
      <c r="AF159" s="79" t="b">
        <v>0</v>
      </c>
      <c r="AG159" s="79" t="s">
        <v>1903</v>
      </c>
      <c r="AH159" s="79"/>
      <c r="AI159" s="85" t="s">
        <v>1895</v>
      </c>
      <c r="AJ159" s="79" t="b">
        <v>0</v>
      </c>
      <c r="AK159" s="79">
        <v>0</v>
      </c>
      <c r="AL159" s="85" t="s">
        <v>1895</v>
      </c>
      <c r="AM159" s="79" t="s">
        <v>1905</v>
      </c>
      <c r="AN159" s="79" t="b">
        <v>0</v>
      </c>
      <c r="AO159" s="85" t="s">
        <v>1719</v>
      </c>
      <c r="AP159" s="79" t="s">
        <v>176</v>
      </c>
      <c r="AQ159" s="79">
        <v>0</v>
      </c>
      <c r="AR159" s="79">
        <v>0</v>
      </c>
      <c r="AS159" s="79"/>
      <c r="AT159" s="79"/>
      <c r="AU159" s="79"/>
      <c r="AV159" s="79"/>
      <c r="AW159" s="79"/>
      <c r="AX159" s="79"/>
      <c r="AY159" s="79"/>
      <c r="AZ159" s="79"/>
      <c r="BA159">
        <v>2</v>
      </c>
      <c r="BB159" s="78" t="str">
        <f>REPLACE(INDEX(GroupVertices[Group],MATCH(Edges[[#This Row],[Vertex 1]],GroupVertices[Vertex],0)),1,1,"")</f>
        <v>1</v>
      </c>
      <c r="BC159" s="78" t="str">
        <f>REPLACE(INDEX(GroupVertices[Group],MATCH(Edges[[#This Row],[Vertex 2]],GroupVertices[Vertex],0)),1,1,"")</f>
        <v>1</v>
      </c>
      <c r="BD159" s="48">
        <v>1</v>
      </c>
      <c r="BE159" s="49">
        <v>2.6315789473684212</v>
      </c>
      <c r="BF159" s="48">
        <v>0</v>
      </c>
      <c r="BG159" s="49">
        <v>0</v>
      </c>
      <c r="BH159" s="48">
        <v>0</v>
      </c>
      <c r="BI159" s="49">
        <v>0</v>
      </c>
      <c r="BJ159" s="48">
        <v>37</v>
      </c>
      <c r="BK159" s="49">
        <v>97.36842105263158</v>
      </c>
      <c r="BL159" s="48">
        <v>38</v>
      </c>
    </row>
    <row r="160" spans="1:64" ht="15">
      <c r="A160" s="64" t="s">
        <v>336</v>
      </c>
      <c r="B160" s="64" t="s">
        <v>336</v>
      </c>
      <c r="C160" s="65" t="s">
        <v>4961</v>
      </c>
      <c r="D160" s="66">
        <v>5</v>
      </c>
      <c r="E160" s="67" t="s">
        <v>136</v>
      </c>
      <c r="F160" s="68">
        <v>31.071428571428573</v>
      </c>
      <c r="G160" s="65"/>
      <c r="H160" s="69"/>
      <c r="I160" s="70"/>
      <c r="J160" s="70"/>
      <c r="K160" s="34" t="s">
        <v>65</v>
      </c>
      <c r="L160" s="77">
        <v>160</v>
      </c>
      <c r="M160" s="77"/>
      <c r="N160" s="72"/>
      <c r="O160" s="79" t="s">
        <v>176</v>
      </c>
      <c r="P160" s="81">
        <v>43571.71502314815</v>
      </c>
      <c r="Q160" s="79" t="s">
        <v>549</v>
      </c>
      <c r="R160" s="83" t="s">
        <v>771</v>
      </c>
      <c r="S160" s="79" t="s">
        <v>912</v>
      </c>
      <c r="T160" s="79" t="s">
        <v>984</v>
      </c>
      <c r="U160" s="79"/>
      <c r="V160" s="83" t="s">
        <v>1217</v>
      </c>
      <c r="W160" s="81">
        <v>43571.71502314815</v>
      </c>
      <c r="X160" s="83" t="s">
        <v>1409</v>
      </c>
      <c r="Y160" s="79"/>
      <c r="Z160" s="79"/>
      <c r="AA160" s="85" t="s">
        <v>1720</v>
      </c>
      <c r="AB160" s="79"/>
      <c r="AC160" s="79" t="b">
        <v>0</v>
      </c>
      <c r="AD160" s="79">
        <v>0</v>
      </c>
      <c r="AE160" s="85" t="s">
        <v>1895</v>
      </c>
      <c r="AF160" s="79" t="b">
        <v>0</v>
      </c>
      <c r="AG160" s="79" t="s">
        <v>1903</v>
      </c>
      <c r="AH160" s="79"/>
      <c r="AI160" s="85" t="s">
        <v>1895</v>
      </c>
      <c r="AJ160" s="79" t="b">
        <v>0</v>
      </c>
      <c r="AK160" s="79">
        <v>0</v>
      </c>
      <c r="AL160" s="85" t="s">
        <v>1895</v>
      </c>
      <c r="AM160" s="79" t="s">
        <v>1913</v>
      </c>
      <c r="AN160" s="79" t="b">
        <v>0</v>
      </c>
      <c r="AO160" s="85" t="s">
        <v>1720</v>
      </c>
      <c r="AP160" s="79" t="s">
        <v>176</v>
      </c>
      <c r="AQ160" s="79">
        <v>0</v>
      </c>
      <c r="AR160" s="79">
        <v>0</v>
      </c>
      <c r="AS160" s="79"/>
      <c r="AT160" s="79"/>
      <c r="AU160" s="79"/>
      <c r="AV160" s="79"/>
      <c r="AW160" s="79"/>
      <c r="AX160" s="79"/>
      <c r="AY160" s="79"/>
      <c r="AZ160" s="79"/>
      <c r="BA160">
        <v>3</v>
      </c>
      <c r="BB160" s="78" t="str">
        <f>REPLACE(INDEX(GroupVertices[Group],MATCH(Edges[[#This Row],[Vertex 1]],GroupVertices[Vertex],0)),1,1,"")</f>
        <v>1</v>
      </c>
      <c r="BC160" s="78" t="str">
        <f>REPLACE(INDEX(GroupVertices[Group],MATCH(Edges[[#This Row],[Vertex 2]],GroupVertices[Vertex],0)),1,1,"")</f>
        <v>1</v>
      </c>
      <c r="BD160" s="48">
        <v>2</v>
      </c>
      <c r="BE160" s="49">
        <v>6.896551724137931</v>
      </c>
      <c r="BF160" s="48">
        <v>0</v>
      </c>
      <c r="BG160" s="49">
        <v>0</v>
      </c>
      <c r="BH160" s="48">
        <v>0</v>
      </c>
      <c r="BI160" s="49">
        <v>0</v>
      </c>
      <c r="BJ160" s="48">
        <v>27</v>
      </c>
      <c r="BK160" s="49">
        <v>93.10344827586206</v>
      </c>
      <c r="BL160" s="48">
        <v>29</v>
      </c>
    </row>
    <row r="161" spans="1:64" ht="15">
      <c r="A161" s="64" t="s">
        <v>336</v>
      </c>
      <c r="B161" s="64" t="s">
        <v>336</v>
      </c>
      <c r="C161" s="65" t="s">
        <v>4961</v>
      </c>
      <c r="D161" s="66">
        <v>5</v>
      </c>
      <c r="E161" s="67" t="s">
        <v>136</v>
      </c>
      <c r="F161" s="68">
        <v>31.071428571428573</v>
      </c>
      <c r="G161" s="65"/>
      <c r="H161" s="69"/>
      <c r="I161" s="70"/>
      <c r="J161" s="70"/>
      <c r="K161" s="34" t="s">
        <v>65</v>
      </c>
      <c r="L161" s="77">
        <v>161</v>
      </c>
      <c r="M161" s="77"/>
      <c r="N161" s="72"/>
      <c r="O161" s="79" t="s">
        <v>176</v>
      </c>
      <c r="P161" s="81">
        <v>43575.58966435185</v>
      </c>
      <c r="Q161" s="79" t="s">
        <v>550</v>
      </c>
      <c r="R161" s="83" t="s">
        <v>772</v>
      </c>
      <c r="S161" s="79" t="s">
        <v>912</v>
      </c>
      <c r="T161" s="79" t="s">
        <v>984</v>
      </c>
      <c r="U161" s="79"/>
      <c r="V161" s="83" t="s">
        <v>1217</v>
      </c>
      <c r="W161" s="81">
        <v>43575.58966435185</v>
      </c>
      <c r="X161" s="83" t="s">
        <v>1410</v>
      </c>
      <c r="Y161" s="79"/>
      <c r="Z161" s="79"/>
      <c r="AA161" s="85" t="s">
        <v>1721</v>
      </c>
      <c r="AB161" s="79"/>
      <c r="AC161" s="79" t="b">
        <v>0</v>
      </c>
      <c r="AD161" s="79">
        <v>0</v>
      </c>
      <c r="AE161" s="85" t="s">
        <v>1895</v>
      </c>
      <c r="AF161" s="79" t="b">
        <v>0</v>
      </c>
      <c r="AG161" s="79" t="s">
        <v>1903</v>
      </c>
      <c r="AH161" s="79"/>
      <c r="AI161" s="85" t="s">
        <v>1895</v>
      </c>
      <c r="AJ161" s="79" t="b">
        <v>0</v>
      </c>
      <c r="AK161" s="79">
        <v>0</v>
      </c>
      <c r="AL161" s="85" t="s">
        <v>1895</v>
      </c>
      <c r="AM161" s="79" t="s">
        <v>1913</v>
      </c>
      <c r="AN161" s="79" t="b">
        <v>0</v>
      </c>
      <c r="AO161" s="85" t="s">
        <v>1721</v>
      </c>
      <c r="AP161" s="79" t="s">
        <v>176</v>
      </c>
      <c r="AQ161" s="79">
        <v>0</v>
      </c>
      <c r="AR161" s="79">
        <v>0</v>
      </c>
      <c r="AS161" s="79"/>
      <c r="AT161" s="79"/>
      <c r="AU161" s="79"/>
      <c r="AV161" s="79"/>
      <c r="AW161" s="79"/>
      <c r="AX161" s="79"/>
      <c r="AY161" s="79"/>
      <c r="AZ161" s="79"/>
      <c r="BA161">
        <v>3</v>
      </c>
      <c r="BB161" s="78" t="str">
        <f>REPLACE(INDEX(GroupVertices[Group],MATCH(Edges[[#This Row],[Vertex 1]],GroupVertices[Vertex],0)),1,1,"")</f>
        <v>1</v>
      </c>
      <c r="BC161" s="78" t="str">
        <f>REPLACE(INDEX(GroupVertices[Group],MATCH(Edges[[#This Row],[Vertex 2]],GroupVertices[Vertex],0)),1,1,"")</f>
        <v>1</v>
      </c>
      <c r="BD161" s="48">
        <v>2</v>
      </c>
      <c r="BE161" s="49">
        <v>6.896551724137931</v>
      </c>
      <c r="BF161" s="48">
        <v>0</v>
      </c>
      <c r="BG161" s="49">
        <v>0</v>
      </c>
      <c r="BH161" s="48">
        <v>0</v>
      </c>
      <c r="BI161" s="49">
        <v>0</v>
      </c>
      <c r="BJ161" s="48">
        <v>27</v>
      </c>
      <c r="BK161" s="49">
        <v>93.10344827586206</v>
      </c>
      <c r="BL161" s="48">
        <v>29</v>
      </c>
    </row>
    <row r="162" spans="1:64" ht="15">
      <c r="A162" s="64" t="s">
        <v>336</v>
      </c>
      <c r="B162" s="64" t="s">
        <v>336</v>
      </c>
      <c r="C162" s="65" t="s">
        <v>4961</v>
      </c>
      <c r="D162" s="66">
        <v>5</v>
      </c>
      <c r="E162" s="67" t="s">
        <v>136</v>
      </c>
      <c r="F162" s="68">
        <v>31.071428571428573</v>
      </c>
      <c r="G162" s="65"/>
      <c r="H162" s="69"/>
      <c r="I162" s="70"/>
      <c r="J162" s="70"/>
      <c r="K162" s="34" t="s">
        <v>65</v>
      </c>
      <c r="L162" s="77">
        <v>162</v>
      </c>
      <c r="M162" s="77"/>
      <c r="N162" s="72"/>
      <c r="O162" s="79" t="s">
        <v>176</v>
      </c>
      <c r="P162" s="81">
        <v>43577.17563657407</v>
      </c>
      <c r="Q162" s="79" t="s">
        <v>551</v>
      </c>
      <c r="R162" s="83" t="s">
        <v>759</v>
      </c>
      <c r="S162" s="79" t="s">
        <v>889</v>
      </c>
      <c r="T162" s="79" t="s">
        <v>984</v>
      </c>
      <c r="U162" s="79"/>
      <c r="V162" s="83" t="s">
        <v>1217</v>
      </c>
      <c r="W162" s="81">
        <v>43577.17563657407</v>
      </c>
      <c r="X162" s="83" t="s">
        <v>1411</v>
      </c>
      <c r="Y162" s="79"/>
      <c r="Z162" s="79"/>
      <c r="AA162" s="85" t="s">
        <v>1722</v>
      </c>
      <c r="AB162" s="79"/>
      <c r="AC162" s="79" t="b">
        <v>0</v>
      </c>
      <c r="AD162" s="79">
        <v>0</v>
      </c>
      <c r="AE162" s="85" t="s">
        <v>1895</v>
      </c>
      <c r="AF162" s="79" t="b">
        <v>0</v>
      </c>
      <c r="AG162" s="79" t="s">
        <v>1903</v>
      </c>
      <c r="AH162" s="79"/>
      <c r="AI162" s="85" t="s">
        <v>1895</v>
      </c>
      <c r="AJ162" s="79" t="b">
        <v>0</v>
      </c>
      <c r="AK162" s="79">
        <v>0</v>
      </c>
      <c r="AL162" s="85" t="s">
        <v>1895</v>
      </c>
      <c r="AM162" s="79" t="s">
        <v>1913</v>
      </c>
      <c r="AN162" s="79" t="b">
        <v>0</v>
      </c>
      <c r="AO162" s="85" t="s">
        <v>1722</v>
      </c>
      <c r="AP162" s="79" t="s">
        <v>176</v>
      </c>
      <c r="AQ162" s="79">
        <v>0</v>
      </c>
      <c r="AR162" s="79">
        <v>0</v>
      </c>
      <c r="AS162" s="79"/>
      <c r="AT162" s="79"/>
      <c r="AU162" s="79"/>
      <c r="AV162" s="79"/>
      <c r="AW162" s="79"/>
      <c r="AX162" s="79"/>
      <c r="AY162" s="79"/>
      <c r="AZ162" s="79"/>
      <c r="BA162">
        <v>3</v>
      </c>
      <c r="BB162" s="78" t="str">
        <f>REPLACE(INDEX(GroupVertices[Group],MATCH(Edges[[#This Row],[Vertex 1]],GroupVertices[Vertex],0)),1,1,"")</f>
        <v>1</v>
      </c>
      <c r="BC162" s="78" t="str">
        <f>REPLACE(INDEX(GroupVertices[Group],MATCH(Edges[[#This Row],[Vertex 2]],GroupVertices[Vertex],0)),1,1,"")</f>
        <v>1</v>
      </c>
      <c r="BD162" s="48">
        <v>2</v>
      </c>
      <c r="BE162" s="49">
        <v>6.896551724137931</v>
      </c>
      <c r="BF162" s="48">
        <v>0</v>
      </c>
      <c r="BG162" s="49">
        <v>0</v>
      </c>
      <c r="BH162" s="48">
        <v>0</v>
      </c>
      <c r="BI162" s="49">
        <v>0</v>
      </c>
      <c r="BJ162" s="48">
        <v>27</v>
      </c>
      <c r="BK162" s="49">
        <v>93.10344827586206</v>
      </c>
      <c r="BL162" s="48">
        <v>29</v>
      </c>
    </row>
    <row r="163" spans="1:64" ht="15">
      <c r="A163" s="64" t="s">
        <v>337</v>
      </c>
      <c r="B163" s="64" t="s">
        <v>337</v>
      </c>
      <c r="C163" s="65" t="s">
        <v>4959</v>
      </c>
      <c r="D163" s="66">
        <v>3</v>
      </c>
      <c r="E163" s="67" t="s">
        <v>132</v>
      </c>
      <c r="F163" s="68">
        <v>32</v>
      </c>
      <c r="G163" s="65"/>
      <c r="H163" s="69"/>
      <c r="I163" s="70"/>
      <c r="J163" s="70"/>
      <c r="K163" s="34" t="s">
        <v>65</v>
      </c>
      <c r="L163" s="77">
        <v>163</v>
      </c>
      <c r="M163" s="77"/>
      <c r="N163" s="72"/>
      <c r="O163" s="79" t="s">
        <v>176</v>
      </c>
      <c r="P163" s="81">
        <v>43577.45905092593</v>
      </c>
      <c r="Q163" s="79" t="s">
        <v>552</v>
      </c>
      <c r="R163" s="83" t="s">
        <v>773</v>
      </c>
      <c r="S163" s="79" t="s">
        <v>913</v>
      </c>
      <c r="T163" s="79"/>
      <c r="U163" s="79"/>
      <c r="V163" s="83" t="s">
        <v>1218</v>
      </c>
      <c r="W163" s="81">
        <v>43577.45905092593</v>
      </c>
      <c r="X163" s="83" t="s">
        <v>1412</v>
      </c>
      <c r="Y163" s="79"/>
      <c r="Z163" s="79"/>
      <c r="AA163" s="85" t="s">
        <v>1723</v>
      </c>
      <c r="AB163" s="79"/>
      <c r="AC163" s="79" t="b">
        <v>0</v>
      </c>
      <c r="AD163" s="79">
        <v>0</v>
      </c>
      <c r="AE163" s="85" t="s">
        <v>1895</v>
      </c>
      <c r="AF163" s="79" t="b">
        <v>0</v>
      </c>
      <c r="AG163" s="79" t="s">
        <v>1903</v>
      </c>
      <c r="AH163" s="79"/>
      <c r="AI163" s="85" t="s">
        <v>1895</v>
      </c>
      <c r="AJ163" s="79" t="b">
        <v>0</v>
      </c>
      <c r="AK163" s="79">
        <v>0</v>
      </c>
      <c r="AL163" s="85" t="s">
        <v>1895</v>
      </c>
      <c r="AM163" s="79" t="s">
        <v>1905</v>
      </c>
      <c r="AN163" s="79" t="b">
        <v>0</v>
      </c>
      <c r="AO163" s="85" t="s">
        <v>1723</v>
      </c>
      <c r="AP163" s="79" t="s">
        <v>176</v>
      </c>
      <c r="AQ163" s="79">
        <v>0</v>
      </c>
      <c r="AR163" s="79">
        <v>0</v>
      </c>
      <c r="AS163" s="79"/>
      <c r="AT163" s="79"/>
      <c r="AU163" s="79"/>
      <c r="AV163" s="79"/>
      <c r="AW163" s="79"/>
      <c r="AX163" s="79"/>
      <c r="AY163" s="79"/>
      <c r="AZ163" s="79"/>
      <c r="BA163">
        <v>1</v>
      </c>
      <c r="BB163" s="78" t="str">
        <f>REPLACE(INDEX(GroupVertices[Group],MATCH(Edges[[#This Row],[Vertex 1]],GroupVertices[Vertex],0)),1,1,"")</f>
        <v>1</v>
      </c>
      <c r="BC163" s="78" t="str">
        <f>REPLACE(INDEX(GroupVertices[Group],MATCH(Edges[[#This Row],[Vertex 2]],GroupVertices[Vertex],0)),1,1,"")</f>
        <v>1</v>
      </c>
      <c r="BD163" s="48">
        <v>0</v>
      </c>
      <c r="BE163" s="49">
        <v>0</v>
      </c>
      <c r="BF163" s="48">
        <v>0</v>
      </c>
      <c r="BG163" s="49">
        <v>0</v>
      </c>
      <c r="BH163" s="48">
        <v>0</v>
      </c>
      <c r="BI163" s="49">
        <v>0</v>
      </c>
      <c r="BJ163" s="48">
        <v>39</v>
      </c>
      <c r="BK163" s="49">
        <v>100</v>
      </c>
      <c r="BL163" s="48">
        <v>39</v>
      </c>
    </row>
    <row r="164" spans="1:64" ht="15">
      <c r="A164" s="64" t="s">
        <v>338</v>
      </c>
      <c r="B164" s="64" t="s">
        <v>338</v>
      </c>
      <c r="C164" s="65" t="s">
        <v>4959</v>
      </c>
      <c r="D164" s="66">
        <v>3</v>
      </c>
      <c r="E164" s="67" t="s">
        <v>132</v>
      </c>
      <c r="F164" s="68">
        <v>32</v>
      </c>
      <c r="G164" s="65"/>
      <c r="H164" s="69"/>
      <c r="I164" s="70"/>
      <c r="J164" s="70"/>
      <c r="K164" s="34" t="s">
        <v>65</v>
      </c>
      <c r="L164" s="77">
        <v>164</v>
      </c>
      <c r="M164" s="77"/>
      <c r="N164" s="72"/>
      <c r="O164" s="79" t="s">
        <v>176</v>
      </c>
      <c r="P164" s="81">
        <v>43577.594502314816</v>
      </c>
      <c r="Q164" s="79" t="s">
        <v>553</v>
      </c>
      <c r="R164" s="83" t="s">
        <v>774</v>
      </c>
      <c r="S164" s="79" t="s">
        <v>914</v>
      </c>
      <c r="T164" s="79" t="s">
        <v>985</v>
      </c>
      <c r="U164" s="79"/>
      <c r="V164" s="83" t="s">
        <v>1219</v>
      </c>
      <c r="W164" s="81">
        <v>43577.594502314816</v>
      </c>
      <c r="X164" s="83" t="s">
        <v>1413</v>
      </c>
      <c r="Y164" s="79"/>
      <c r="Z164" s="79"/>
      <c r="AA164" s="85" t="s">
        <v>1724</v>
      </c>
      <c r="AB164" s="79"/>
      <c r="AC164" s="79" t="b">
        <v>0</v>
      </c>
      <c r="AD164" s="79">
        <v>0</v>
      </c>
      <c r="AE164" s="85" t="s">
        <v>1895</v>
      </c>
      <c r="AF164" s="79" t="b">
        <v>0</v>
      </c>
      <c r="AG164" s="79" t="s">
        <v>1903</v>
      </c>
      <c r="AH164" s="79"/>
      <c r="AI164" s="85" t="s">
        <v>1895</v>
      </c>
      <c r="AJ164" s="79" t="b">
        <v>0</v>
      </c>
      <c r="AK164" s="79">
        <v>0</v>
      </c>
      <c r="AL164" s="85" t="s">
        <v>1895</v>
      </c>
      <c r="AM164" s="79" t="s">
        <v>1913</v>
      </c>
      <c r="AN164" s="79" t="b">
        <v>0</v>
      </c>
      <c r="AO164" s="85" t="s">
        <v>1724</v>
      </c>
      <c r="AP164" s="79" t="s">
        <v>176</v>
      </c>
      <c r="AQ164" s="79">
        <v>0</v>
      </c>
      <c r="AR164" s="79">
        <v>0</v>
      </c>
      <c r="AS164" s="79"/>
      <c r="AT164" s="79"/>
      <c r="AU164" s="79"/>
      <c r="AV164" s="79"/>
      <c r="AW164" s="79"/>
      <c r="AX164" s="79"/>
      <c r="AY164" s="79"/>
      <c r="AZ164" s="79"/>
      <c r="BA164">
        <v>1</v>
      </c>
      <c r="BB164" s="78" t="str">
        <f>REPLACE(INDEX(GroupVertices[Group],MATCH(Edges[[#This Row],[Vertex 1]],GroupVertices[Vertex],0)),1,1,"")</f>
        <v>1</v>
      </c>
      <c r="BC164" s="78" t="str">
        <f>REPLACE(INDEX(GroupVertices[Group],MATCH(Edges[[#This Row],[Vertex 2]],GroupVertices[Vertex],0)),1,1,"")</f>
        <v>1</v>
      </c>
      <c r="BD164" s="48">
        <v>0</v>
      </c>
      <c r="BE164" s="49">
        <v>0</v>
      </c>
      <c r="BF164" s="48">
        <v>0</v>
      </c>
      <c r="BG164" s="49">
        <v>0</v>
      </c>
      <c r="BH164" s="48">
        <v>0</v>
      </c>
      <c r="BI164" s="49">
        <v>0</v>
      </c>
      <c r="BJ164" s="48">
        <v>36</v>
      </c>
      <c r="BK164" s="49">
        <v>100</v>
      </c>
      <c r="BL164" s="48">
        <v>36</v>
      </c>
    </row>
    <row r="165" spans="1:64" ht="15">
      <c r="A165" s="64" t="s">
        <v>339</v>
      </c>
      <c r="B165" s="64" t="s">
        <v>423</v>
      </c>
      <c r="C165" s="65" t="s">
        <v>4959</v>
      </c>
      <c r="D165" s="66">
        <v>3</v>
      </c>
      <c r="E165" s="67" t="s">
        <v>132</v>
      </c>
      <c r="F165" s="68">
        <v>32</v>
      </c>
      <c r="G165" s="65"/>
      <c r="H165" s="69"/>
      <c r="I165" s="70"/>
      <c r="J165" s="70"/>
      <c r="K165" s="34" t="s">
        <v>65</v>
      </c>
      <c r="L165" s="77">
        <v>165</v>
      </c>
      <c r="M165" s="77"/>
      <c r="N165" s="72"/>
      <c r="O165" s="79" t="s">
        <v>431</v>
      </c>
      <c r="P165" s="81">
        <v>43566.687685185185</v>
      </c>
      <c r="Q165" s="79" t="s">
        <v>554</v>
      </c>
      <c r="R165" s="83" t="s">
        <v>775</v>
      </c>
      <c r="S165" s="79" t="s">
        <v>882</v>
      </c>
      <c r="T165" s="79" t="s">
        <v>986</v>
      </c>
      <c r="U165" s="83" t="s">
        <v>1093</v>
      </c>
      <c r="V165" s="83" t="s">
        <v>1093</v>
      </c>
      <c r="W165" s="81">
        <v>43566.687685185185</v>
      </c>
      <c r="X165" s="83" t="s">
        <v>1414</v>
      </c>
      <c r="Y165" s="79"/>
      <c r="Z165" s="79"/>
      <c r="AA165" s="85" t="s">
        <v>1725</v>
      </c>
      <c r="AB165" s="79"/>
      <c r="AC165" s="79" t="b">
        <v>0</v>
      </c>
      <c r="AD165" s="79">
        <v>3</v>
      </c>
      <c r="AE165" s="85" t="s">
        <v>1895</v>
      </c>
      <c r="AF165" s="79" t="b">
        <v>0</v>
      </c>
      <c r="AG165" s="79" t="s">
        <v>1903</v>
      </c>
      <c r="AH165" s="79"/>
      <c r="AI165" s="85" t="s">
        <v>1895</v>
      </c>
      <c r="AJ165" s="79" t="b">
        <v>0</v>
      </c>
      <c r="AK165" s="79">
        <v>4</v>
      </c>
      <c r="AL165" s="85" t="s">
        <v>1895</v>
      </c>
      <c r="AM165" s="79" t="s">
        <v>1918</v>
      </c>
      <c r="AN165" s="79" t="b">
        <v>0</v>
      </c>
      <c r="AO165" s="85" t="s">
        <v>1725</v>
      </c>
      <c r="AP165" s="79" t="s">
        <v>1938</v>
      </c>
      <c r="AQ165" s="79">
        <v>0</v>
      </c>
      <c r="AR165" s="79">
        <v>0</v>
      </c>
      <c r="AS165" s="79"/>
      <c r="AT165" s="79"/>
      <c r="AU165" s="79"/>
      <c r="AV165" s="79"/>
      <c r="AW165" s="79"/>
      <c r="AX165" s="79"/>
      <c r="AY165" s="79"/>
      <c r="AZ165" s="79"/>
      <c r="BA165">
        <v>1</v>
      </c>
      <c r="BB165" s="78" t="str">
        <f>REPLACE(INDEX(GroupVertices[Group],MATCH(Edges[[#This Row],[Vertex 1]],GroupVertices[Vertex],0)),1,1,"")</f>
        <v>19</v>
      </c>
      <c r="BC165" s="78" t="str">
        <f>REPLACE(INDEX(GroupVertices[Group],MATCH(Edges[[#This Row],[Vertex 2]],GroupVertices[Vertex],0)),1,1,"")</f>
        <v>19</v>
      </c>
      <c r="BD165" s="48">
        <v>0</v>
      </c>
      <c r="BE165" s="49">
        <v>0</v>
      </c>
      <c r="BF165" s="48">
        <v>0</v>
      </c>
      <c r="BG165" s="49">
        <v>0</v>
      </c>
      <c r="BH165" s="48">
        <v>0</v>
      </c>
      <c r="BI165" s="49">
        <v>0</v>
      </c>
      <c r="BJ165" s="48">
        <v>9</v>
      </c>
      <c r="BK165" s="49">
        <v>100</v>
      </c>
      <c r="BL165" s="48">
        <v>9</v>
      </c>
    </row>
    <row r="166" spans="1:64" ht="15">
      <c r="A166" s="64" t="s">
        <v>340</v>
      </c>
      <c r="B166" s="64" t="s">
        <v>423</v>
      </c>
      <c r="C166" s="65" t="s">
        <v>4959</v>
      </c>
      <c r="D166" s="66">
        <v>3</v>
      </c>
      <c r="E166" s="67" t="s">
        <v>132</v>
      </c>
      <c r="F166" s="68">
        <v>32</v>
      </c>
      <c r="G166" s="65"/>
      <c r="H166" s="69"/>
      <c r="I166" s="70"/>
      <c r="J166" s="70"/>
      <c r="K166" s="34" t="s">
        <v>65</v>
      </c>
      <c r="L166" s="77">
        <v>166</v>
      </c>
      <c r="M166" s="77"/>
      <c r="N166" s="72"/>
      <c r="O166" s="79" t="s">
        <v>431</v>
      </c>
      <c r="P166" s="81">
        <v>43577.60890046296</v>
      </c>
      <c r="Q166" s="79" t="s">
        <v>555</v>
      </c>
      <c r="R166" s="83" t="s">
        <v>775</v>
      </c>
      <c r="S166" s="79" t="s">
        <v>882</v>
      </c>
      <c r="T166" s="79" t="s">
        <v>986</v>
      </c>
      <c r="U166" s="79"/>
      <c r="V166" s="83" t="s">
        <v>1220</v>
      </c>
      <c r="W166" s="81">
        <v>43577.60890046296</v>
      </c>
      <c r="X166" s="83" t="s">
        <v>1415</v>
      </c>
      <c r="Y166" s="79"/>
      <c r="Z166" s="79"/>
      <c r="AA166" s="85" t="s">
        <v>1726</v>
      </c>
      <c r="AB166" s="79"/>
      <c r="AC166" s="79" t="b">
        <v>0</v>
      </c>
      <c r="AD166" s="79">
        <v>0</v>
      </c>
      <c r="AE166" s="85" t="s">
        <v>1895</v>
      </c>
      <c r="AF166" s="79" t="b">
        <v>0</v>
      </c>
      <c r="AG166" s="79" t="s">
        <v>1903</v>
      </c>
      <c r="AH166" s="79"/>
      <c r="AI166" s="85" t="s">
        <v>1895</v>
      </c>
      <c r="AJ166" s="79" t="b">
        <v>0</v>
      </c>
      <c r="AK166" s="79">
        <v>4</v>
      </c>
      <c r="AL166" s="85" t="s">
        <v>1725</v>
      </c>
      <c r="AM166" s="79" t="s">
        <v>1914</v>
      </c>
      <c r="AN166" s="79" t="b">
        <v>0</v>
      </c>
      <c r="AO166" s="85" t="s">
        <v>1725</v>
      </c>
      <c r="AP166" s="79" t="s">
        <v>176</v>
      </c>
      <c r="AQ166" s="79">
        <v>0</v>
      </c>
      <c r="AR166" s="79">
        <v>0</v>
      </c>
      <c r="AS166" s="79"/>
      <c r="AT166" s="79"/>
      <c r="AU166" s="79"/>
      <c r="AV166" s="79"/>
      <c r="AW166" s="79"/>
      <c r="AX166" s="79"/>
      <c r="AY166" s="79"/>
      <c r="AZ166" s="79"/>
      <c r="BA166">
        <v>1</v>
      </c>
      <c r="BB166" s="78" t="str">
        <f>REPLACE(INDEX(GroupVertices[Group],MATCH(Edges[[#This Row],[Vertex 1]],GroupVertices[Vertex],0)),1,1,"")</f>
        <v>19</v>
      </c>
      <c r="BC166" s="78" t="str">
        <f>REPLACE(INDEX(GroupVertices[Group],MATCH(Edges[[#This Row],[Vertex 2]],GroupVertices[Vertex],0)),1,1,"")</f>
        <v>19</v>
      </c>
      <c r="BD166" s="48"/>
      <c r="BE166" s="49"/>
      <c r="BF166" s="48"/>
      <c r="BG166" s="49"/>
      <c r="BH166" s="48"/>
      <c r="BI166" s="49"/>
      <c r="BJ166" s="48"/>
      <c r="BK166" s="49"/>
      <c r="BL166" s="48"/>
    </row>
    <row r="167" spans="1:64" ht="15">
      <c r="A167" s="64" t="s">
        <v>340</v>
      </c>
      <c r="B167" s="64" t="s">
        <v>339</v>
      </c>
      <c r="C167" s="65" t="s">
        <v>4959</v>
      </c>
      <c r="D167" s="66">
        <v>3</v>
      </c>
      <c r="E167" s="67" t="s">
        <v>132</v>
      </c>
      <c r="F167" s="68">
        <v>32</v>
      </c>
      <c r="G167" s="65"/>
      <c r="H167" s="69"/>
      <c r="I167" s="70"/>
      <c r="J167" s="70"/>
      <c r="K167" s="34" t="s">
        <v>65</v>
      </c>
      <c r="L167" s="77">
        <v>167</v>
      </c>
      <c r="M167" s="77"/>
      <c r="N167" s="72"/>
      <c r="O167" s="79" t="s">
        <v>431</v>
      </c>
      <c r="P167" s="81">
        <v>43577.60890046296</v>
      </c>
      <c r="Q167" s="79" t="s">
        <v>555</v>
      </c>
      <c r="R167" s="83" t="s">
        <v>775</v>
      </c>
      <c r="S167" s="79" t="s">
        <v>882</v>
      </c>
      <c r="T167" s="79" t="s">
        <v>986</v>
      </c>
      <c r="U167" s="79"/>
      <c r="V167" s="83" t="s">
        <v>1220</v>
      </c>
      <c r="W167" s="81">
        <v>43577.60890046296</v>
      </c>
      <c r="X167" s="83" t="s">
        <v>1415</v>
      </c>
      <c r="Y167" s="79"/>
      <c r="Z167" s="79"/>
      <c r="AA167" s="85" t="s">
        <v>1726</v>
      </c>
      <c r="AB167" s="79"/>
      <c r="AC167" s="79" t="b">
        <v>0</v>
      </c>
      <c r="AD167" s="79">
        <v>0</v>
      </c>
      <c r="AE167" s="85" t="s">
        <v>1895</v>
      </c>
      <c r="AF167" s="79" t="b">
        <v>0</v>
      </c>
      <c r="AG167" s="79" t="s">
        <v>1903</v>
      </c>
      <c r="AH167" s="79"/>
      <c r="AI167" s="85" t="s">
        <v>1895</v>
      </c>
      <c r="AJ167" s="79" t="b">
        <v>0</v>
      </c>
      <c r="AK167" s="79">
        <v>4</v>
      </c>
      <c r="AL167" s="85" t="s">
        <v>1725</v>
      </c>
      <c r="AM167" s="79" t="s">
        <v>1914</v>
      </c>
      <c r="AN167" s="79" t="b">
        <v>0</v>
      </c>
      <c r="AO167" s="85" t="s">
        <v>1725</v>
      </c>
      <c r="AP167" s="79" t="s">
        <v>176</v>
      </c>
      <c r="AQ167" s="79">
        <v>0</v>
      </c>
      <c r="AR167" s="79">
        <v>0</v>
      </c>
      <c r="AS167" s="79"/>
      <c r="AT167" s="79"/>
      <c r="AU167" s="79"/>
      <c r="AV167" s="79"/>
      <c r="AW167" s="79"/>
      <c r="AX167" s="79"/>
      <c r="AY167" s="79"/>
      <c r="AZ167" s="79"/>
      <c r="BA167">
        <v>1</v>
      </c>
      <c r="BB167" s="78" t="str">
        <f>REPLACE(INDEX(GroupVertices[Group],MATCH(Edges[[#This Row],[Vertex 1]],GroupVertices[Vertex],0)),1,1,"")</f>
        <v>19</v>
      </c>
      <c r="BC167" s="78" t="str">
        <f>REPLACE(INDEX(GroupVertices[Group],MATCH(Edges[[#This Row],[Vertex 2]],GroupVertices[Vertex],0)),1,1,"")</f>
        <v>19</v>
      </c>
      <c r="BD167" s="48">
        <v>0</v>
      </c>
      <c r="BE167" s="49">
        <v>0</v>
      </c>
      <c r="BF167" s="48">
        <v>0</v>
      </c>
      <c r="BG167" s="49">
        <v>0</v>
      </c>
      <c r="BH167" s="48">
        <v>0</v>
      </c>
      <c r="BI167" s="49">
        <v>0</v>
      </c>
      <c r="BJ167" s="48">
        <v>11</v>
      </c>
      <c r="BK167" s="49">
        <v>100</v>
      </c>
      <c r="BL167" s="48">
        <v>11</v>
      </c>
    </row>
    <row r="168" spans="1:64" ht="15">
      <c r="A168" s="64" t="s">
        <v>341</v>
      </c>
      <c r="B168" s="64" t="s">
        <v>341</v>
      </c>
      <c r="C168" s="65" t="s">
        <v>4959</v>
      </c>
      <c r="D168" s="66">
        <v>3</v>
      </c>
      <c r="E168" s="67" t="s">
        <v>132</v>
      </c>
      <c r="F168" s="68">
        <v>32</v>
      </c>
      <c r="G168" s="65"/>
      <c r="H168" s="69"/>
      <c r="I168" s="70"/>
      <c r="J168" s="70"/>
      <c r="K168" s="34" t="s">
        <v>65</v>
      </c>
      <c r="L168" s="77">
        <v>168</v>
      </c>
      <c r="M168" s="77"/>
      <c r="N168" s="72"/>
      <c r="O168" s="79" t="s">
        <v>176</v>
      </c>
      <c r="P168" s="81">
        <v>43577.66261574074</v>
      </c>
      <c r="Q168" s="79" t="s">
        <v>556</v>
      </c>
      <c r="R168" s="79" t="s">
        <v>776</v>
      </c>
      <c r="S168" s="79" t="s">
        <v>915</v>
      </c>
      <c r="T168" s="79" t="s">
        <v>987</v>
      </c>
      <c r="U168" s="83" t="s">
        <v>1094</v>
      </c>
      <c r="V168" s="83" t="s">
        <v>1094</v>
      </c>
      <c r="W168" s="81">
        <v>43577.66261574074</v>
      </c>
      <c r="X168" s="83" t="s">
        <v>1416</v>
      </c>
      <c r="Y168" s="79"/>
      <c r="Z168" s="79"/>
      <c r="AA168" s="85" t="s">
        <v>1727</v>
      </c>
      <c r="AB168" s="79"/>
      <c r="AC168" s="79" t="b">
        <v>0</v>
      </c>
      <c r="AD168" s="79">
        <v>1</v>
      </c>
      <c r="AE168" s="85" t="s">
        <v>1895</v>
      </c>
      <c r="AF168" s="79" t="b">
        <v>0</v>
      </c>
      <c r="AG168" s="79" t="s">
        <v>1903</v>
      </c>
      <c r="AH168" s="79"/>
      <c r="AI168" s="85" t="s">
        <v>1895</v>
      </c>
      <c r="AJ168" s="79" t="b">
        <v>0</v>
      </c>
      <c r="AK168" s="79">
        <v>1</v>
      </c>
      <c r="AL168" s="85" t="s">
        <v>1895</v>
      </c>
      <c r="AM168" s="79" t="s">
        <v>1916</v>
      </c>
      <c r="AN168" s="79" t="b">
        <v>0</v>
      </c>
      <c r="AO168" s="85" t="s">
        <v>1727</v>
      </c>
      <c r="AP168" s="79" t="s">
        <v>176</v>
      </c>
      <c r="AQ168" s="79">
        <v>0</v>
      </c>
      <c r="AR168" s="79">
        <v>0</v>
      </c>
      <c r="AS168" s="79"/>
      <c r="AT168" s="79"/>
      <c r="AU168" s="79"/>
      <c r="AV168" s="79"/>
      <c r="AW168" s="79"/>
      <c r="AX168" s="79"/>
      <c r="AY168" s="79"/>
      <c r="AZ168" s="79"/>
      <c r="BA168">
        <v>1</v>
      </c>
      <c r="BB168" s="78" t="str">
        <f>REPLACE(INDEX(GroupVertices[Group],MATCH(Edges[[#This Row],[Vertex 1]],GroupVertices[Vertex],0)),1,1,"")</f>
        <v>26</v>
      </c>
      <c r="BC168" s="78" t="str">
        <f>REPLACE(INDEX(GroupVertices[Group],MATCH(Edges[[#This Row],[Vertex 2]],GroupVertices[Vertex],0)),1,1,"")</f>
        <v>26</v>
      </c>
      <c r="BD168" s="48">
        <v>0</v>
      </c>
      <c r="BE168" s="49">
        <v>0</v>
      </c>
      <c r="BF168" s="48">
        <v>0</v>
      </c>
      <c r="BG168" s="49">
        <v>0</v>
      </c>
      <c r="BH168" s="48">
        <v>0</v>
      </c>
      <c r="BI168" s="49">
        <v>0</v>
      </c>
      <c r="BJ168" s="48">
        <v>25</v>
      </c>
      <c r="BK168" s="49">
        <v>100</v>
      </c>
      <c r="BL168" s="48">
        <v>25</v>
      </c>
    </row>
    <row r="169" spans="1:64" ht="15">
      <c r="A169" s="64" t="s">
        <v>342</v>
      </c>
      <c r="B169" s="64" t="s">
        <v>341</v>
      </c>
      <c r="C169" s="65" t="s">
        <v>4959</v>
      </c>
      <c r="D169" s="66">
        <v>3</v>
      </c>
      <c r="E169" s="67" t="s">
        <v>132</v>
      </c>
      <c r="F169" s="68">
        <v>32</v>
      </c>
      <c r="G169" s="65"/>
      <c r="H169" s="69"/>
      <c r="I169" s="70"/>
      <c r="J169" s="70"/>
      <c r="K169" s="34" t="s">
        <v>65</v>
      </c>
      <c r="L169" s="77">
        <v>169</v>
      </c>
      <c r="M169" s="77"/>
      <c r="N169" s="72"/>
      <c r="O169" s="79" t="s">
        <v>431</v>
      </c>
      <c r="P169" s="81">
        <v>43577.673414351855</v>
      </c>
      <c r="Q169" s="79" t="s">
        <v>557</v>
      </c>
      <c r="R169" s="79"/>
      <c r="S169" s="79"/>
      <c r="T169" s="79"/>
      <c r="U169" s="79"/>
      <c r="V169" s="83" t="s">
        <v>1221</v>
      </c>
      <c r="W169" s="81">
        <v>43577.673414351855</v>
      </c>
      <c r="X169" s="83" t="s">
        <v>1417</v>
      </c>
      <c r="Y169" s="79"/>
      <c r="Z169" s="79"/>
      <c r="AA169" s="85" t="s">
        <v>1728</v>
      </c>
      <c r="AB169" s="79"/>
      <c r="AC169" s="79" t="b">
        <v>0</v>
      </c>
      <c r="AD169" s="79">
        <v>0</v>
      </c>
      <c r="AE169" s="85" t="s">
        <v>1895</v>
      </c>
      <c r="AF169" s="79" t="b">
        <v>0</v>
      </c>
      <c r="AG169" s="79" t="s">
        <v>1903</v>
      </c>
      <c r="AH169" s="79"/>
      <c r="AI169" s="85" t="s">
        <v>1895</v>
      </c>
      <c r="AJ169" s="79" t="b">
        <v>0</v>
      </c>
      <c r="AK169" s="79">
        <v>1</v>
      </c>
      <c r="AL169" s="85" t="s">
        <v>1727</v>
      </c>
      <c r="AM169" s="79" t="s">
        <v>1916</v>
      </c>
      <c r="AN169" s="79" t="b">
        <v>0</v>
      </c>
      <c r="AO169" s="85" t="s">
        <v>1727</v>
      </c>
      <c r="AP169" s="79" t="s">
        <v>176</v>
      </c>
      <c r="AQ169" s="79">
        <v>0</v>
      </c>
      <c r="AR169" s="79">
        <v>0</v>
      </c>
      <c r="AS169" s="79"/>
      <c r="AT169" s="79"/>
      <c r="AU169" s="79"/>
      <c r="AV169" s="79"/>
      <c r="AW169" s="79"/>
      <c r="AX169" s="79"/>
      <c r="AY169" s="79"/>
      <c r="AZ169" s="79"/>
      <c r="BA169">
        <v>1</v>
      </c>
      <c r="BB169" s="78" t="str">
        <f>REPLACE(INDEX(GroupVertices[Group],MATCH(Edges[[#This Row],[Vertex 1]],GroupVertices[Vertex],0)),1,1,"")</f>
        <v>26</v>
      </c>
      <c r="BC169" s="78" t="str">
        <f>REPLACE(INDEX(GroupVertices[Group],MATCH(Edges[[#This Row],[Vertex 2]],GroupVertices[Vertex],0)),1,1,"")</f>
        <v>26</v>
      </c>
      <c r="BD169" s="48">
        <v>0</v>
      </c>
      <c r="BE169" s="49">
        <v>0</v>
      </c>
      <c r="BF169" s="48">
        <v>0</v>
      </c>
      <c r="BG169" s="49">
        <v>0</v>
      </c>
      <c r="BH169" s="48">
        <v>0</v>
      </c>
      <c r="BI169" s="49">
        <v>0</v>
      </c>
      <c r="BJ169" s="48">
        <v>20</v>
      </c>
      <c r="BK169" s="49">
        <v>100</v>
      </c>
      <c r="BL169" s="48">
        <v>20</v>
      </c>
    </row>
    <row r="170" spans="1:64" ht="15">
      <c r="A170" s="64" t="s">
        <v>343</v>
      </c>
      <c r="B170" s="64" t="s">
        <v>344</v>
      </c>
      <c r="C170" s="65" t="s">
        <v>4959</v>
      </c>
      <c r="D170" s="66">
        <v>3</v>
      </c>
      <c r="E170" s="67" t="s">
        <v>132</v>
      </c>
      <c r="F170" s="68">
        <v>32</v>
      </c>
      <c r="G170" s="65"/>
      <c r="H170" s="69"/>
      <c r="I170" s="70"/>
      <c r="J170" s="70"/>
      <c r="K170" s="34" t="s">
        <v>65</v>
      </c>
      <c r="L170" s="77">
        <v>170</v>
      </c>
      <c r="M170" s="77"/>
      <c r="N170" s="72"/>
      <c r="O170" s="79" t="s">
        <v>431</v>
      </c>
      <c r="P170" s="81">
        <v>43577.83204861111</v>
      </c>
      <c r="Q170" s="79" t="s">
        <v>558</v>
      </c>
      <c r="R170" s="79"/>
      <c r="S170" s="79"/>
      <c r="T170" s="79"/>
      <c r="U170" s="79"/>
      <c r="V170" s="83" t="s">
        <v>1222</v>
      </c>
      <c r="W170" s="81">
        <v>43577.83204861111</v>
      </c>
      <c r="X170" s="83" t="s">
        <v>1418</v>
      </c>
      <c r="Y170" s="79"/>
      <c r="Z170" s="79"/>
      <c r="AA170" s="85" t="s">
        <v>1729</v>
      </c>
      <c r="AB170" s="79"/>
      <c r="AC170" s="79" t="b">
        <v>0</v>
      </c>
      <c r="AD170" s="79">
        <v>0</v>
      </c>
      <c r="AE170" s="85" t="s">
        <v>1895</v>
      </c>
      <c r="AF170" s="79" t="b">
        <v>0</v>
      </c>
      <c r="AG170" s="79" t="s">
        <v>1903</v>
      </c>
      <c r="AH170" s="79"/>
      <c r="AI170" s="85" t="s">
        <v>1895</v>
      </c>
      <c r="AJ170" s="79" t="b">
        <v>0</v>
      </c>
      <c r="AK170" s="79">
        <v>2</v>
      </c>
      <c r="AL170" s="85" t="s">
        <v>1730</v>
      </c>
      <c r="AM170" s="79" t="s">
        <v>1932</v>
      </c>
      <c r="AN170" s="79" t="b">
        <v>0</v>
      </c>
      <c r="AO170" s="85" t="s">
        <v>1730</v>
      </c>
      <c r="AP170" s="79" t="s">
        <v>176</v>
      </c>
      <c r="AQ170" s="79">
        <v>0</v>
      </c>
      <c r="AR170" s="79">
        <v>0</v>
      </c>
      <c r="AS170" s="79"/>
      <c r="AT170" s="79"/>
      <c r="AU170" s="79"/>
      <c r="AV170" s="79"/>
      <c r="AW170" s="79"/>
      <c r="AX170" s="79"/>
      <c r="AY170" s="79"/>
      <c r="AZ170" s="79"/>
      <c r="BA170">
        <v>1</v>
      </c>
      <c r="BB170" s="78" t="str">
        <f>REPLACE(INDEX(GroupVertices[Group],MATCH(Edges[[#This Row],[Vertex 1]],GroupVertices[Vertex],0)),1,1,"")</f>
        <v>18</v>
      </c>
      <c r="BC170" s="78" t="str">
        <f>REPLACE(INDEX(GroupVertices[Group],MATCH(Edges[[#This Row],[Vertex 2]],GroupVertices[Vertex],0)),1,1,"")</f>
        <v>18</v>
      </c>
      <c r="BD170" s="48">
        <v>0</v>
      </c>
      <c r="BE170" s="49">
        <v>0</v>
      </c>
      <c r="BF170" s="48">
        <v>0</v>
      </c>
      <c r="BG170" s="49">
        <v>0</v>
      </c>
      <c r="BH170" s="48">
        <v>0</v>
      </c>
      <c r="BI170" s="49">
        <v>0</v>
      </c>
      <c r="BJ170" s="48">
        <v>21</v>
      </c>
      <c r="BK170" s="49">
        <v>100</v>
      </c>
      <c r="BL170" s="48">
        <v>21</v>
      </c>
    </row>
    <row r="171" spans="1:64" ht="15">
      <c r="A171" s="64" t="s">
        <v>344</v>
      </c>
      <c r="B171" s="64" t="s">
        <v>344</v>
      </c>
      <c r="C171" s="65" t="s">
        <v>4959</v>
      </c>
      <c r="D171" s="66">
        <v>3</v>
      </c>
      <c r="E171" s="67" t="s">
        <v>132</v>
      </c>
      <c r="F171" s="68">
        <v>32</v>
      </c>
      <c r="G171" s="65"/>
      <c r="H171" s="69"/>
      <c r="I171" s="70"/>
      <c r="J171" s="70"/>
      <c r="K171" s="34" t="s">
        <v>65</v>
      </c>
      <c r="L171" s="77">
        <v>171</v>
      </c>
      <c r="M171" s="77"/>
      <c r="N171" s="72"/>
      <c r="O171" s="79" t="s">
        <v>176</v>
      </c>
      <c r="P171" s="81">
        <v>43577.831030092595</v>
      </c>
      <c r="Q171" s="79" t="s">
        <v>559</v>
      </c>
      <c r="R171" s="83" t="s">
        <v>777</v>
      </c>
      <c r="S171" s="79" t="s">
        <v>898</v>
      </c>
      <c r="T171" s="79"/>
      <c r="U171" s="79"/>
      <c r="V171" s="83" t="s">
        <v>1223</v>
      </c>
      <c r="W171" s="81">
        <v>43577.831030092595</v>
      </c>
      <c r="X171" s="83" t="s">
        <v>1419</v>
      </c>
      <c r="Y171" s="79"/>
      <c r="Z171" s="79"/>
      <c r="AA171" s="85" t="s">
        <v>1730</v>
      </c>
      <c r="AB171" s="79"/>
      <c r="AC171" s="79" t="b">
        <v>0</v>
      </c>
      <c r="AD171" s="79">
        <v>1</v>
      </c>
      <c r="AE171" s="85" t="s">
        <v>1895</v>
      </c>
      <c r="AF171" s="79" t="b">
        <v>0</v>
      </c>
      <c r="AG171" s="79" t="s">
        <v>1903</v>
      </c>
      <c r="AH171" s="79"/>
      <c r="AI171" s="85" t="s">
        <v>1895</v>
      </c>
      <c r="AJ171" s="79" t="b">
        <v>0</v>
      </c>
      <c r="AK171" s="79">
        <v>2</v>
      </c>
      <c r="AL171" s="85" t="s">
        <v>1895</v>
      </c>
      <c r="AM171" s="79" t="s">
        <v>1907</v>
      </c>
      <c r="AN171" s="79" t="b">
        <v>0</v>
      </c>
      <c r="AO171" s="85" t="s">
        <v>1730</v>
      </c>
      <c r="AP171" s="79" t="s">
        <v>176</v>
      </c>
      <c r="AQ171" s="79">
        <v>0</v>
      </c>
      <c r="AR171" s="79">
        <v>0</v>
      </c>
      <c r="AS171" s="79"/>
      <c r="AT171" s="79"/>
      <c r="AU171" s="79"/>
      <c r="AV171" s="79"/>
      <c r="AW171" s="79"/>
      <c r="AX171" s="79"/>
      <c r="AY171" s="79"/>
      <c r="AZ171" s="79"/>
      <c r="BA171">
        <v>1</v>
      </c>
      <c r="BB171" s="78" t="str">
        <f>REPLACE(INDEX(GroupVertices[Group],MATCH(Edges[[#This Row],[Vertex 1]],GroupVertices[Vertex],0)),1,1,"")</f>
        <v>18</v>
      </c>
      <c r="BC171" s="78" t="str">
        <f>REPLACE(INDEX(GroupVertices[Group],MATCH(Edges[[#This Row],[Vertex 2]],GroupVertices[Vertex],0)),1,1,"")</f>
        <v>18</v>
      </c>
      <c r="BD171" s="48">
        <v>0</v>
      </c>
      <c r="BE171" s="49">
        <v>0</v>
      </c>
      <c r="BF171" s="48">
        <v>0</v>
      </c>
      <c r="BG171" s="49">
        <v>0</v>
      </c>
      <c r="BH171" s="48">
        <v>0</v>
      </c>
      <c r="BI171" s="49">
        <v>0</v>
      </c>
      <c r="BJ171" s="48">
        <v>28</v>
      </c>
      <c r="BK171" s="49">
        <v>100</v>
      </c>
      <c r="BL171" s="48">
        <v>28</v>
      </c>
    </row>
    <row r="172" spans="1:64" ht="15">
      <c r="A172" s="64" t="s">
        <v>345</v>
      </c>
      <c r="B172" s="64" t="s">
        <v>344</v>
      </c>
      <c r="C172" s="65" t="s">
        <v>4959</v>
      </c>
      <c r="D172" s="66">
        <v>3</v>
      </c>
      <c r="E172" s="67" t="s">
        <v>132</v>
      </c>
      <c r="F172" s="68">
        <v>32</v>
      </c>
      <c r="G172" s="65"/>
      <c r="H172" s="69"/>
      <c r="I172" s="70"/>
      <c r="J172" s="70"/>
      <c r="K172" s="34" t="s">
        <v>65</v>
      </c>
      <c r="L172" s="77">
        <v>172</v>
      </c>
      <c r="M172" s="77"/>
      <c r="N172" s="72"/>
      <c r="O172" s="79" t="s">
        <v>431</v>
      </c>
      <c r="P172" s="81">
        <v>43577.84909722222</v>
      </c>
      <c r="Q172" s="79" t="s">
        <v>558</v>
      </c>
      <c r="R172" s="79"/>
      <c r="S172" s="79"/>
      <c r="T172" s="79"/>
      <c r="U172" s="79"/>
      <c r="V172" s="83" t="s">
        <v>1224</v>
      </c>
      <c r="W172" s="81">
        <v>43577.84909722222</v>
      </c>
      <c r="X172" s="83" t="s">
        <v>1420</v>
      </c>
      <c r="Y172" s="79"/>
      <c r="Z172" s="79"/>
      <c r="AA172" s="85" t="s">
        <v>1731</v>
      </c>
      <c r="AB172" s="79"/>
      <c r="AC172" s="79" t="b">
        <v>0</v>
      </c>
      <c r="AD172" s="79">
        <v>0</v>
      </c>
      <c r="AE172" s="85" t="s">
        <v>1895</v>
      </c>
      <c r="AF172" s="79" t="b">
        <v>0</v>
      </c>
      <c r="AG172" s="79" t="s">
        <v>1903</v>
      </c>
      <c r="AH172" s="79"/>
      <c r="AI172" s="85" t="s">
        <v>1895</v>
      </c>
      <c r="AJ172" s="79" t="b">
        <v>0</v>
      </c>
      <c r="AK172" s="79">
        <v>2</v>
      </c>
      <c r="AL172" s="85" t="s">
        <v>1730</v>
      </c>
      <c r="AM172" s="79" t="s">
        <v>1919</v>
      </c>
      <c r="AN172" s="79" t="b">
        <v>0</v>
      </c>
      <c r="AO172" s="85" t="s">
        <v>1730</v>
      </c>
      <c r="AP172" s="79" t="s">
        <v>176</v>
      </c>
      <c r="AQ172" s="79">
        <v>0</v>
      </c>
      <c r="AR172" s="79">
        <v>0</v>
      </c>
      <c r="AS172" s="79"/>
      <c r="AT172" s="79"/>
      <c r="AU172" s="79"/>
      <c r="AV172" s="79"/>
      <c r="AW172" s="79"/>
      <c r="AX172" s="79"/>
      <c r="AY172" s="79"/>
      <c r="AZ172" s="79"/>
      <c r="BA172">
        <v>1</v>
      </c>
      <c r="BB172" s="78" t="str">
        <f>REPLACE(INDEX(GroupVertices[Group],MATCH(Edges[[#This Row],[Vertex 1]],GroupVertices[Vertex],0)),1,1,"")</f>
        <v>18</v>
      </c>
      <c r="BC172" s="78" t="str">
        <f>REPLACE(INDEX(GroupVertices[Group],MATCH(Edges[[#This Row],[Vertex 2]],GroupVertices[Vertex],0)),1,1,"")</f>
        <v>18</v>
      </c>
      <c r="BD172" s="48">
        <v>0</v>
      </c>
      <c r="BE172" s="49">
        <v>0</v>
      </c>
      <c r="BF172" s="48">
        <v>0</v>
      </c>
      <c r="BG172" s="49">
        <v>0</v>
      </c>
      <c r="BH172" s="48">
        <v>0</v>
      </c>
      <c r="BI172" s="49">
        <v>0</v>
      </c>
      <c r="BJ172" s="48">
        <v>21</v>
      </c>
      <c r="BK172" s="49">
        <v>100</v>
      </c>
      <c r="BL172" s="48">
        <v>21</v>
      </c>
    </row>
    <row r="173" spans="1:64" ht="15">
      <c r="A173" s="64" t="s">
        <v>346</v>
      </c>
      <c r="B173" s="64" t="s">
        <v>424</v>
      </c>
      <c r="C173" s="65" t="s">
        <v>4959</v>
      </c>
      <c r="D173" s="66">
        <v>3</v>
      </c>
      <c r="E173" s="67" t="s">
        <v>132</v>
      </c>
      <c r="F173" s="68">
        <v>32</v>
      </c>
      <c r="G173" s="65"/>
      <c r="H173" s="69"/>
      <c r="I173" s="70"/>
      <c r="J173" s="70"/>
      <c r="K173" s="34" t="s">
        <v>65</v>
      </c>
      <c r="L173" s="77">
        <v>173</v>
      </c>
      <c r="M173" s="77"/>
      <c r="N173" s="72"/>
      <c r="O173" s="79" t="s">
        <v>432</v>
      </c>
      <c r="P173" s="81">
        <v>43577.969039351854</v>
      </c>
      <c r="Q173" s="79" t="s">
        <v>560</v>
      </c>
      <c r="R173" s="79"/>
      <c r="S173" s="79"/>
      <c r="T173" s="79"/>
      <c r="U173" s="79"/>
      <c r="V173" s="83" t="s">
        <v>1225</v>
      </c>
      <c r="W173" s="81">
        <v>43577.969039351854</v>
      </c>
      <c r="X173" s="83" t="s">
        <v>1421</v>
      </c>
      <c r="Y173" s="79"/>
      <c r="Z173" s="79"/>
      <c r="AA173" s="85" t="s">
        <v>1732</v>
      </c>
      <c r="AB173" s="79"/>
      <c r="AC173" s="79" t="b">
        <v>0</v>
      </c>
      <c r="AD173" s="79">
        <v>0</v>
      </c>
      <c r="AE173" s="85" t="s">
        <v>1902</v>
      </c>
      <c r="AF173" s="79" t="b">
        <v>0</v>
      </c>
      <c r="AG173" s="79" t="s">
        <v>1903</v>
      </c>
      <c r="AH173" s="79"/>
      <c r="AI173" s="85" t="s">
        <v>1895</v>
      </c>
      <c r="AJ173" s="79" t="b">
        <v>0</v>
      </c>
      <c r="AK173" s="79">
        <v>0</v>
      </c>
      <c r="AL173" s="85" t="s">
        <v>1895</v>
      </c>
      <c r="AM173" s="79" t="s">
        <v>1916</v>
      </c>
      <c r="AN173" s="79" t="b">
        <v>0</v>
      </c>
      <c r="AO173" s="85" t="s">
        <v>1732</v>
      </c>
      <c r="AP173" s="79" t="s">
        <v>176</v>
      </c>
      <c r="AQ173" s="79">
        <v>0</v>
      </c>
      <c r="AR173" s="79">
        <v>0</v>
      </c>
      <c r="AS173" s="79"/>
      <c r="AT173" s="79"/>
      <c r="AU173" s="79"/>
      <c r="AV173" s="79"/>
      <c r="AW173" s="79"/>
      <c r="AX173" s="79"/>
      <c r="AY173" s="79"/>
      <c r="AZ173" s="79"/>
      <c r="BA173">
        <v>1</v>
      </c>
      <c r="BB173" s="78" t="str">
        <f>REPLACE(INDEX(GroupVertices[Group],MATCH(Edges[[#This Row],[Vertex 1]],GroupVertices[Vertex],0)),1,1,"")</f>
        <v>25</v>
      </c>
      <c r="BC173" s="78" t="str">
        <f>REPLACE(INDEX(GroupVertices[Group],MATCH(Edges[[#This Row],[Vertex 2]],GroupVertices[Vertex],0)),1,1,"")</f>
        <v>25</v>
      </c>
      <c r="BD173" s="48">
        <v>0</v>
      </c>
      <c r="BE173" s="49">
        <v>0</v>
      </c>
      <c r="BF173" s="48">
        <v>0</v>
      </c>
      <c r="BG173" s="49">
        <v>0</v>
      </c>
      <c r="BH173" s="48">
        <v>0</v>
      </c>
      <c r="BI173" s="49">
        <v>0</v>
      </c>
      <c r="BJ173" s="48">
        <v>44</v>
      </c>
      <c r="BK173" s="49">
        <v>100</v>
      </c>
      <c r="BL173" s="48">
        <v>44</v>
      </c>
    </row>
    <row r="174" spans="1:64" ht="15">
      <c r="A174" s="64" t="s">
        <v>347</v>
      </c>
      <c r="B174" s="64" t="s">
        <v>347</v>
      </c>
      <c r="C174" s="65" t="s">
        <v>4959</v>
      </c>
      <c r="D174" s="66">
        <v>3</v>
      </c>
      <c r="E174" s="67" t="s">
        <v>132</v>
      </c>
      <c r="F174" s="68">
        <v>32</v>
      </c>
      <c r="G174" s="65"/>
      <c r="H174" s="69"/>
      <c r="I174" s="70"/>
      <c r="J174" s="70"/>
      <c r="K174" s="34" t="s">
        <v>65</v>
      </c>
      <c r="L174" s="77">
        <v>174</v>
      </c>
      <c r="M174" s="77"/>
      <c r="N174" s="72"/>
      <c r="O174" s="79" t="s">
        <v>176</v>
      </c>
      <c r="P174" s="81">
        <v>43574.33436342593</v>
      </c>
      <c r="Q174" s="79" t="s">
        <v>561</v>
      </c>
      <c r="R174" s="83" t="s">
        <v>778</v>
      </c>
      <c r="S174" s="79" t="s">
        <v>916</v>
      </c>
      <c r="T174" s="79" t="s">
        <v>988</v>
      </c>
      <c r="U174" s="83" t="s">
        <v>1095</v>
      </c>
      <c r="V174" s="83" t="s">
        <v>1095</v>
      </c>
      <c r="W174" s="81">
        <v>43574.33436342593</v>
      </c>
      <c r="X174" s="83" t="s">
        <v>1422</v>
      </c>
      <c r="Y174" s="79"/>
      <c r="Z174" s="79"/>
      <c r="AA174" s="85" t="s">
        <v>1733</v>
      </c>
      <c r="AB174" s="79"/>
      <c r="AC174" s="79" t="b">
        <v>0</v>
      </c>
      <c r="AD174" s="79">
        <v>1</v>
      </c>
      <c r="AE174" s="85" t="s">
        <v>1895</v>
      </c>
      <c r="AF174" s="79" t="b">
        <v>0</v>
      </c>
      <c r="AG174" s="79" t="s">
        <v>1903</v>
      </c>
      <c r="AH174" s="79"/>
      <c r="AI174" s="85" t="s">
        <v>1895</v>
      </c>
      <c r="AJ174" s="79" t="b">
        <v>0</v>
      </c>
      <c r="AK174" s="79">
        <v>3</v>
      </c>
      <c r="AL174" s="85" t="s">
        <v>1895</v>
      </c>
      <c r="AM174" s="79" t="s">
        <v>1918</v>
      </c>
      <c r="AN174" s="79" t="b">
        <v>0</v>
      </c>
      <c r="AO174" s="85" t="s">
        <v>1733</v>
      </c>
      <c r="AP174" s="79" t="s">
        <v>176</v>
      </c>
      <c r="AQ174" s="79">
        <v>0</v>
      </c>
      <c r="AR174" s="79">
        <v>0</v>
      </c>
      <c r="AS174" s="79"/>
      <c r="AT174" s="79"/>
      <c r="AU174" s="79"/>
      <c r="AV174" s="79"/>
      <c r="AW174" s="79"/>
      <c r="AX174" s="79"/>
      <c r="AY174" s="79"/>
      <c r="AZ174" s="79"/>
      <c r="BA174">
        <v>1</v>
      </c>
      <c r="BB174" s="78" t="str">
        <f>REPLACE(INDEX(GroupVertices[Group],MATCH(Edges[[#This Row],[Vertex 1]],GroupVertices[Vertex],0)),1,1,"")</f>
        <v>11</v>
      </c>
      <c r="BC174" s="78" t="str">
        <f>REPLACE(INDEX(GroupVertices[Group],MATCH(Edges[[#This Row],[Vertex 2]],GroupVertices[Vertex],0)),1,1,"")</f>
        <v>11</v>
      </c>
      <c r="BD174" s="48">
        <v>2</v>
      </c>
      <c r="BE174" s="49">
        <v>6.0606060606060606</v>
      </c>
      <c r="BF174" s="48">
        <v>0</v>
      </c>
      <c r="BG174" s="49">
        <v>0</v>
      </c>
      <c r="BH174" s="48">
        <v>0</v>
      </c>
      <c r="BI174" s="49">
        <v>0</v>
      </c>
      <c r="BJ174" s="48">
        <v>31</v>
      </c>
      <c r="BK174" s="49">
        <v>93.93939393939394</v>
      </c>
      <c r="BL174" s="48">
        <v>33</v>
      </c>
    </row>
    <row r="175" spans="1:64" ht="15">
      <c r="A175" s="64" t="s">
        <v>348</v>
      </c>
      <c r="B175" s="64" t="s">
        <v>347</v>
      </c>
      <c r="C175" s="65" t="s">
        <v>4959</v>
      </c>
      <c r="D175" s="66">
        <v>3</v>
      </c>
      <c r="E175" s="67" t="s">
        <v>132</v>
      </c>
      <c r="F175" s="68">
        <v>32</v>
      </c>
      <c r="G175" s="65"/>
      <c r="H175" s="69"/>
      <c r="I175" s="70"/>
      <c r="J175" s="70"/>
      <c r="K175" s="34" t="s">
        <v>65</v>
      </c>
      <c r="L175" s="77">
        <v>175</v>
      </c>
      <c r="M175" s="77"/>
      <c r="N175" s="72"/>
      <c r="O175" s="79" t="s">
        <v>431</v>
      </c>
      <c r="P175" s="81">
        <v>43578.343622685185</v>
      </c>
      <c r="Q175" s="79" t="s">
        <v>527</v>
      </c>
      <c r="R175" s="79"/>
      <c r="S175" s="79"/>
      <c r="T175" s="79"/>
      <c r="U175" s="79"/>
      <c r="V175" s="83" t="s">
        <v>1226</v>
      </c>
      <c r="W175" s="81">
        <v>43578.343622685185</v>
      </c>
      <c r="X175" s="83" t="s">
        <v>1423</v>
      </c>
      <c r="Y175" s="79"/>
      <c r="Z175" s="79"/>
      <c r="AA175" s="85" t="s">
        <v>1734</v>
      </c>
      <c r="AB175" s="79"/>
      <c r="AC175" s="79" t="b">
        <v>0</v>
      </c>
      <c r="AD175" s="79">
        <v>0</v>
      </c>
      <c r="AE175" s="85" t="s">
        <v>1895</v>
      </c>
      <c r="AF175" s="79" t="b">
        <v>0</v>
      </c>
      <c r="AG175" s="79" t="s">
        <v>1903</v>
      </c>
      <c r="AH175" s="79"/>
      <c r="AI175" s="85" t="s">
        <v>1895</v>
      </c>
      <c r="AJ175" s="79" t="b">
        <v>0</v>
      </c>
      <c r="AK175" s="79">
        <v>3</v>
      </c>
      <c r="AL175" s="85" t="s">
        <v>1733</v>
      </c>
      <c r="AM175" s="79" t="s">
        <v>1916</v>
      </c>
      <c r="AN175" s="79" t="b">
        <v>0</v>
      </c>
      <c r="AO175" s="85" t="s">
        <v>1733</v>
      </c>
      <c r="AP175" s="79" t="s">
        <v>176</v>
      </c>
      <c r="AQ175" s="79">
        <v>0</v>
      </c>
      <c r="AR175" s="79">
        <v>0</v>
      </c>
      <c r="AS175" s="79"/>
      <c r="AT175" s="79"/>
      <c r="AU175" s="79"/>
      <c r="AV175" s="79"/>
      <c r="AW175" s="79"/>
      <c r="AX175" s="79"/>
      <c r="AY175" s="79"/>
      <c r="AZ175" s="79"/>
      <c r="BA175">
        <v>1</v>
      </c>
      <c r="BB175" s="78" t="str">
        <f>REPLACE(INDEX(GroupVertices[Group],MATCH(Edges[[#This Row],[Vertex 1]],GroupVertices[Vertex],0)),1,1,"")</f>
        <v>11</v>
      </c>
      <c r="BC175" s="78" t="str">
        <f>REPLACE(INDEX(GroupVertices[Group],MATCH(Edges[[#This Row],[Vertex 2]],GroupVertices[Vertex],0)),1,1,"")</f>
        <v>11</v>
      </c>
      <c r="BD175" s="48">
        <v>2</v>
      </c>
      <c r="BE175" s="49">
        <v>10</v>
      </c>
      <c r="BF175" s="48">
        <v>0</v>
      </c>
      <c r="BG175" s="49">
        <v>0</v>
      </c>
      <c r="BH175" s="48">
        <v>0</v>
      </c>
      <c r="BI175" s="49">
        <v>0</v>
      </c>
      <c r="BJ175" s="48">
        <v>18</v>
      </c>
      <c r="BK175" s="49">
        <v>90</v>
      </c>
      <c r="BL175" s="48">
        <v>20</v>
      </c>
    </row>
    <row r="176" spans="1:64" ht="15">
      <c r="A176" s="64" t="s">
        <v>349</v>
      </c>
      <c r="B176" s="64" t="s">
        <v>349</v>
      </c>
      <c r="C176" s="65" t="s">
        <v>4962</v>
      </c>
      <c r="D176" s="66">
        <v>8</v>
      </c>
      <c r="E176" s="67" t="s">
        <v>136</v>
      </c>
      <c r="F176" s="68">
        <v>29.678571428571427</v>
      </c>
      <c r="G176" s="65"/>
      <c r="H176" s="69"/>
      <c r="I176" s="70"/>
      <c r="J176" s="70"/>
      <c r="K176" s="34" t="s">
        <v>65</v>
      </c>
      <c r="L176" s="77">
        <v>176</v>
      </c>
      <c r="M176" s="77"/>
      <c r="N176" s="72"/>
      <c r="O176" s="79" t="s">
        <v>176</v>
      </c>
      <c r="P176" s="81">
        <v>43571.57451388889</v>
      </c>
      <c r="Q176" s="79" t="s">
        <v>562</v>
      </c>
      <c r="R176" s="79"/>
      <c r="S176" s="79"/>
      <c r="T176" s="79" t="s">
        <v>966</v>
      </c>
      <c r="U176" s="83" t="s">
        <v>1096</v>
      </c>
      <c r="V176" s="83" t="s">
        <v>1096</v>
      </c>
      <c r="W176" s="81">
        <v>43571.57451388889</v>
      </c>
      <c r="X176" s="83" t="s">
        <v>1424</v>
      </c>
      <c r="Y176" s="79"/>
      <c r="Z176" s="79"/>
      <c r="AA176" s="85" t="s">
        <v>1735</v>
      </c>
      <c r="AB176" s="79"/>
      <c r="AC176" s="79" t="b">
        <v>0</v>
      </c>
      <c r="AD176" s="79">
        <v>0</v>
      </c>
      <c r="AE176" s="85" t="s">
        <v>1895</v>
      </c>
      <c r="AF176" s="79" t="b">
        <v>0</v>
      </c>
      <c r="AG176" s="79" t="s">
        <v>1903</v>
      </c>
      <c r="AH176" s="79"/>
      <c r="AI176" s="85" t="s">
        <v>1895</v>
      </c>
      <c r="AJ176" s="79" t="b">
        <v>0</v>
      </c>
      <c r="AK176" s="79">
        <v>0</v>
      </c>
      <c r="AL176" s="85" t="s">
        <v>1895</v>
      </c>
      <c r="AM176" s="79" t="s">
        <v>1919</v>
      </c>
      <c r="AN176" s="79" t="b">
        <v>0</v>
      </c>
      <c r="AO176" s="85" t="s">
        <v>1735</v>
      </c>
      <c r="AP176" s="79" t="s">
        <v>176</v>
      </c>
      <c r="AQ176" s="79">
        <v>0</v>
      </c>
      <c r="AR176" s="79">
        <v>0</v>
      </c>
      <c r="AS176" s="79"/>
      <c r="AT176" s="79"/>
      <c r="AU176" s="79"/>
      <c r="AV176" s="79"/>
      <c r="AW176" s="79"/>
      <c r="AX176" s="79"/>
      <c r="AY176" s="79"/>
      <c r="AZ176" s="79"/>
      <c r="BA176">
        <v>6</v>
      </c>
      <c r="BB176" s="78" t="str">
        <f>REPLACE(INDEX(GroupVertices[Group],MATCH(Edges[[#This Row],[Vertex 1]],GroupVertices[Vertex],0)),1,1,"")</f>
        <v>34</v>
      </c>
      <c r="BC176" s="78" t="str">
        <f>REPLACE(INDEX(GroupVertices[Group],MATCH(Edges[[#This Row],[Vertex 2]],GroupVertices[Vertex],0)),1,1,"")</f>
        <v>34</v>
      </c>
      <c r="BD176" s="48">
        <v>0</v>
      </c>
      <c r="BE176" s="49">
        <v>0</v>
      </c>
      <c r="BF176" s="48">
        <v>0</v>
      </c>
      <c r="BG176" s="49">
        <v>0</v>
      </c>
      <c r="BH176" s="48">
        <v>0</v>
      </c>
      <c r="BI176" s="49">
        <v>0</v>
      </c>
      <c r="BJ176" s="48">
        <v>52</v>
      </c>
      <c r="BK176" s="49">
        <v>100</v>
      </c>
      <c r="BL176" s="48">
        <v>52</v>
      </c>
    </row>
    <row r="177" spans="1:64" ht="15">
      <c r="A177" s="64" t="s">
        <v>349</v>
      </c>
      <c r="B177" s="64" t="s">
        <v>349</v>
      </c>
      <c r="C177" s="65" t="s">
        <v>4962</v>
      </c>
      <c r="D177" s="66">
        <v>8</v>
      </c>
      <c r="E177" s="67" t="s">
        <v>136</v>
      </c>
      <c r="F177" s="68">
        <v>29.678571428571427</v>
      </c>
      <c r="G177" s="65"/>
      <c r="H177" s="69"/>
      <c r="I177" s="70"/>
      <c r="J177" s="70"/>
      <c r="K177" s="34" t="s">
        <v>65</v>
      </c>
      <c r="L177" s="77">
        <v>177</v>
      </c>
      <c r="M177" s="77"/>
      <c r="N177" s="72"/>
      <c r="O177" s="79" t="s">
        <v>176</v>
      </c>
      <c r="P177" s="81">
        <v>43572.31896990741</v>
      </c>
      <c r="Q177" s="79" t="s">
        <v>563</v>
      </c>
      <c r="R177" s="79"/>
      <c r="S177" s="79"/>
      <c r="T177" s="79"/>
      <c r="U177" s="83" t="s">
        <v>1097</v>
      </c>
      <c r="V177" s="83" t="s">
        <v>1097</v>
      </c>
      <c r="W177" s="81">
        <v>43572.31896990741</v>
      </c>
      <c r="X177" s="83" t="s">
        <v>1425</v>
      </c>
      <c r="Y177" s="79"/>
      <c r="Z177" s="79"/>
      <c r="AA177" s="85" t="s">
        <v>1736</v>
      </c>
      <c r="AB177" s="79"/>
      <c r="AC177" s="79" t="b">
        <v>0</v>
      </c>
      <c r="AD177" s="79">
        <v>0</v>
      </c>
      <c r="AE177" s="85" t="s">
        <v>1895</v>
      </c>
      <c r="AF177" s="79" t="b">
        <v>0</v>
      </c>
      <c r="AG177" s="79" t="s">
        <v>1903</v>
      </c>
      <c r="AH177" s="79"/>
      <c r="AI177" s="85" t="s">
        <v>1895</v>
      </c>
      <c r="AJ177" s="79" t="b">
        <v>0</v>
      </c>
      <c r="AK177" s="79">
        <v>0</v>
      </c>
      <c r="AL177" s="85" t="s">
        <v>1895</v>
      </c>
      <c r="AM177" s="79" t="s">
        <v>1919</v>
      </c>
      <c r="AN177" s="79" t="b">
        <v>0</v>
      </c>
      <c r="AO177" s="85" t="s">
        <v>1736</v>
      </c>
      <c r="AP177" s="79" t="s">
        <v>176</v>
      </c>
      <c r="AQ177" s="79">
        <v>0</v>
      </c>
      <c r="AR177" s="79">
        <v>0</v>
      </c>
      <c r="AS177" s="79"/>
      <c r="AT177" s="79"/>
      <c r="AU177" s="79"/>
      <c r="AV177" s="79"/>
      <c r="AW177" s="79"/>
      <c r="AX177" s="79"/>
      <c r="AY177" s="79"/>
      <c r="AZ177" s="79"/>
      <c r="BA177">
        <v>6</v>
      </c>
      <c r="BB177" s="78" t="str">
        <f>REPLACE(INDEX(GroupVertices[Group],MATCH(Edges[[#This Row],[Vertex 1]],GroupVertices[Vertex],0)),1,1,"")</f>
        <v>34</v>
      </c>
      <c r="BC177" s="78" t="str">
        <f>REPLACE(INDEX(GroupVertices[Group],MATCH(Edges[[#This Row],[Vertex 2]],GroupVertices[Vertex],0)),1,1,"")</f>
        <v>34</v>
      </c>
      <c r="BD177" s="48">
        <v>0</v>
      </c>
      <c r="BE177" s="49">
        <v>0</v>
      </c>
      <c r="BF177" s="48">
        <v>0</v>
      </c>
      <c r="BG177" s="49">
        <v>0</v>
      </c>
      <c r="BH177" s="48">
        <v>0</v>
      </c>
      <c r="BI177" s="49">
        <v>0</v>
      </c>
      <c r="BJ177" s="48">
        <v>51</v>
      </c>
      <c r="BK177" s="49">
        <v>100</v>
      </c>
      <c r="BL177" s="48">
        <v>51</v>
      </c>
    </row>
    <row r="178" spans="1:64" ht="15">
      <c r="A178" s="64" t="s">
        <v>349</v>
      </c>
      <c r="B178" s="64" t="s">
        <v>349</v>
      </c>
      <c r="C178" s="65" t="s">
        <v>4962</v>
      </c>
      <c r="D178" s="66">
        <v>8</v>
      </c>
      <c r="E178" s="67" t="s">
        <v>136</v>
      </c>
      <c r="F178" s="68">
        <v>29.678571428571427</v>
      </c>
      <c r="G178" s="65"/>
      <c r="H178" s="69"/>
      <c r="I178" s="70"/>
      <c r="J178" s="70"/>
      <c r="K178" s="34" t="s">
        <v>65</v>
      </c>
      <c r="L178" s="77">
        <v>178</v>
      </c>
      <c r="M178" s="77"/>
      <c r="N178" s="72"/>
      <c r="O178" s="79" t="s">
        <v>176</v>
      </c>
      <c r="P178" s="81">
        <v>43572.321122685185</v>
      </c>
      <c r="Q178" s="79" t="s">
        <v>564</v>
      </c>
      <c r="R178" s="79"/>
      <c r="S178" s="79"/>
      <c r="T178" s="79" t="s">
        <v>989</v>
      </c>
      <c r="U178" s="83" t="s">
        <v>1098</v>
      </c>
      <c r="V178" s="83" t="s">
        <v>1098</v>
      </c>
      <c r="W178" s="81">
        <v>43572.321122685185</v>
      </c>
      <c r="X178" s="83" t="s">
        <v>1426</v>
      </c>
      <c r="Y178" s="79"/>
      <c r="Z178" s="79"/>
      <c r="AA178" s="85" t="s">
        <v>1737</v>
      </c>
      <c r="AB178" s="79"/>
      <c r="AC178" s="79" t="b">
        <v>0</v>
      </c>
      <c r="AD178" s="79">
        <v>0</v>
      </c>
      <c r="AE178" s="85" t="s">
        <v>1895</v>
      </c>
      <c r="AF178" s="79" t="b">
        <v>0</v>
      </c>
      <c r="AG178" s="79" t="s">
        <v>1903</v>
      </c>
      <c r="AH178" s="79"/>
      <c r="AI178" s="85" t="s">
        <v>1895</v>
      </c>
      <c r="AJ178" s="79" t="b">
        <v>0</v>
      </c>
      <c r="AK178" s="79">
        <v>0</v>
      </c>
      <c r="AL178" s="85" t="s">
        <v>1895</v>
      </c>
      <c r="AM178" s="79" t="s">
        <v>1919</v>
      </c>
      <c r="AN178" s="79" t="b">
        <v>0</v>
      </c>
      <c r="AO178" s="85" t="s">
        <v>1737</v>
      </c>
      <c r="AP178" s="79" t="s">
        <v>176</v>
      </c>
      <c r="AQ178" s="79">
        <v>0</v>
      </c>
      <c r="AR178" s="79">
        <v>0</v>
      </c>
      <c r="AS178" s="79"/>
      <c r="AT178" s="79"/>
      <c r="AU178" s="79"/>
      <c r="AV178" s="79"/>
      <c r="AW178" s="79"/>
      <c r="AX178" s="79"/>
      <c r="AY178" s="79"/>
      <c r="AZ178" s="79"/>
      <c r="BA178">
        <v>6</v>
      </c>
      <c r="BB178" s="78" t="str">
        <f>REPLACE(INDEX(GroupVertices[Group],MATCH(Edges[[#This Row],[Vertex 1]],GroupVertices[Vertex],0)),1,1,"")</f>
        <v>34</v>
      </c>
      <c r="BC178" s="78" t="str">
        <f>REPLACE(INDEX(GroupVertices[Group],MATCH(Edges[[#This Row],[Vertex 2]],GroupVertices[Vertex],0)),1,1,"")</f>
        <v>34</v>
      </c>
      <c r="BD178" s="48">
        <v>0</v>
      </c>
      <c r="BE178" s="49">
        <v>0</v>
      </c>
      <c r="BF178" s="48">
        <v>0</v>
      </c>
      <c r="BG178" s="49">
        <v>0</v>
      </c>
      <c r="BH178" s="48">
        <v>0</v>
      </c>
      <c r="BI178" s="49">
        <v>0</v>
      </c>
      <c r="BJ178" s="48">
        <v>49</v>
      </c>
      <c r="BK178" s="49">
        <v>100</v>
      </c>
      <c r="BL178" s="48">
        <v>49</v>
      </c>
    </row>
    <row r="179" spans="1:64" ht="15">
      <c r="A179" s="64" t="s">
        <v>349</v>
      </c>
      <c r="B179" s="64" t="s">
        <v>349</v>
      </c>
      <c r="C179" s="65" t="s">
        <v>4962</v>
      </c>
      <c r="D179" s="66">
        <v>8</v>
      </c>
      <c r="E179" s="67" t="s">
        <v>136</v>
      </c>
      <c r="F179" s="68">
        <v>29.678571428571427</v>
      </c>
      <c r="G179" s="65"/>
      <c r="H179" s="69"/>
      <c r="I179" s="70"/>
      <c r="J179" s="70"/>
      <c r="K179" s="34" t="s">
        <v>65</v>
      </c>
      <c r="L179" s="77">
        <v>179</v>
      </c>
      <c r="M179" s="77"/>
      <c r="N179" s="72"/>
      <c r="O179" s="79" t="s">
        <v>176</v>
      </c>
      <c r="P179" s="81">
        <v>43572.32635416667</v>
      </c>
      <c r="Q179" s="79" t="s">
        <v>565</v>
      </c>
      <c r="R179" s="79"/>
      <c r="S179" s="79"/>
      <c r="T179" s="79" t="s">
        <v>990</v>
      </c>
      <c r="U179" s="83" t="s">
        <v>1099</v>
      </c>
      <c r="V179" s="83" t="s">
        <v>1099</v>
      </c>
      <c r="W179" s="81">
        <v>43572.32635416667</v>
      </c>
      <c r="X179" s="83" t="s">
        <v>1427</v>
      </c>
      <c r="Y179" s="79"/>
      <c r="Z179" s="79"/>
      <c r="AA179" s="85" t="s">
        <v>1738</v>
      </c>
      <c r="AB179" s="79"/>
      <c r="AC179" s="79" t="b">
        <v>0</v>
      </c>
      <c r="AD179" s="79">
        <v>0</v>
      </c>
      <c r="AE179" s="85" t="s">
        <v>1895</v>
      </c>
      <c r="AF179" s="79" t="b">
        <v>0</v>
      </c>
      <c r="AG179" s="79" t="s">
        <v>1903</v>
      </c>
      <c r="AH179" s="79"/>
      <c r="AI179" s="85" t="s">
        <v>1895</v>
      </c>
      <c r="AJ179" s="79" t="b">
        <v>0</v>
      </c>
      <c r="AK179" s="79">
        <v>1</v>
      </c>
      <c r="AL179" s="85" t="s">
        <v>1895</v>
      </c>
      <c r="AM179" s="79" t="s">
        <v>1919</v>
      </c>
      <c r="AN179" s="79" t="b">
        <v>0</v>
      </c>
      <c r="AO179" s="85" t="s">
        <v>1738</v>
      </c>
      <c r="AP179" s="79" t="s">
        <v>176</v>
      </c>
      <c r="AQ179" s="79">
        <v>0</v>
      </c>
      <c r="AR179" s="79">
        <v>0</v>
      </c>
      <c r="AS179" s="79"/>
      <c r="AT179" s="79"/>
      <c r="AU179" s="79"/>
      <c r="AV179" s="79"/>
      <c r="AW179" s="79"/>
      <c r="AX179" s="79"/>
      <c r="AY179" s="79"/>
      <c r="AZ179" s="79"/>
      <c r="BA179">
        <v>6</v>
      </c>
      <c r="BB179" s="78" t="str">
        <f>REPLACE(INDEX(GroupVertices[Group],MATCH(Edges[[#This Row],[Vertex 1]],GroupVertices[Vertex],0)),1,1,"")</f>
        <v>34</v>
      </c>
      <c r="BC179" s="78" t="str">
        <f>REPLACE(INDEX(GroupVertices[Group],MATCH(Edges[[#This Row],[Vertex 2]],GroupVertices[Vertex],0)),1,1,"")</f>
        <v>34</v>
      </c>
      <c r="BD179" s="48">
        <v>0</v>
      </c>
      <c r="BE179" s="49">
        <v>0</v>
      </c>
      <c r="BF179" s="48">
        <v>0</v>
      </c>
      <c r="BG179" s="49">
        <v>0</v>
      </c>
      <c r="BH179" s="48">
        <v>0</v>
      </c>
      <c r="BI179" s="49">
        <v>0</v>
      </c>
      <c r="BJ179" s="48">
        <v>44</v>
      </c>
      <c r="BK179" s="49">
        <v>100</v>
      </c>
      <c r="BL179" s="48">
        <v>44</v>
      </c>
    </row>
    <row r="180" spans="1:64" ht="15">
      <c r="A180" s="64" t="s">
        <v>349</v>
      </c>
      <c r="B180" s="64" t="s">
        <v>349</v>
      </c>
      <c r="C180" s="65" t="s">
        <v>4962</v>
      </c>
      <c r="D180" s="66">
        <v>8</v>
      </c>
      <c r="E180" s="67" t="s">
        <v>136</v>
      </c>
      <c r="F180" s="68">
        <v>29.678571428571427</v>
      </c>
      <c r="G180" s="65"/>
      <c r="H180" s="69"/>
      <c r="I180" s="70"/>
      <c r="J180" s="70"/>
      <c r="K180" s="34" t="s">
        <v>65</v>
      </c>
      <c r="L180" s="77">
        <v>180</v>
      </c>
      <c r="M180" s="77"/>
      <c r="N180" s="72"/>
      <c r="O180" s="79" t="s">
        <v>176</v>
      </c>
      <c r="P180" s="81">
        <v>43572.33083333333</v>
      </c>
      <c r="Q180" s="79" t="s">
        <v>566</v>
      </c>
      <c r="R180" s="79"/>
      <c r="S180" s="79"/>
      <c r="T180" s="79" t="s">
        <v>991</v>
      </c>
      <c r="U180" s="83" t="s">
        <v>1100</v>
      </c>
      <c r="V180" s="83" t="s">
        <v>1100</v>
      </c>
      <c r="W180" s="81">
        <v>43572.33083333333</v>
      </c>
      <c r="X180" s="83" t="s">
        <v>1428</v>
      </c>
      <c r="Y180" s="79"/>
      <c r="Z180" s="79"/>
      <c r="AA180" s="85" t="s">
        <v>1739</v>
      </c>
      <c r="AB180" s="79"/>
      <c r="AC180" s="79" t="b">
        <v>0</v>
      </c>
      <c r="AD180" s="79">
        <v>0</v>
      </c>
      <c r="AE180" s="85" t="s">
        <v>1895</v>
      </c>
      <c r="AF180" s="79" t="b">
        <v>0</v>
      </c>
      <c r="AG180" s="79" t="s">
        <v>1903</v>
      </c>
      <c r="AH180" s="79"/>
      <c r="AI180" s="85" t="s">
        <v>1895</v>
      </c>
      <c r="AJ180" s="79" t="b">
        <v>0</v>
      </c>
      <c r="AK180" s="79">
        <v>2</v>
      </c>
      <c r="AL180" s="85" t="s">
        <v>1895</v>
      </c>
      <c r="AM180" s="79" t="s">
        <v>1919</v>
      </c>
      <c r="AN180" s="79" t="b">
        <v>0</v>
      </c>
      <c r="AO180" s="85" t="s">
        <v>1739</v>
      </c>
      <c r="AP180" s="79" t="s">
        <v>176</v>
      </c>
      <c r="AQ180" s="79">
        <v>0</v>
      </c>
      <c r="AR180" s="79">
        <v>0</v>
      </c>
      <c r="AS180" s="79"/>
      <c r="AT180" s="79"/>
      <c r="AU180" s="79"/>
      <c r="AV180" s="79"/>
      <c r="AW180" s="79"/>
      <c r="AX180" s="79"/>
      <c r="AY180" s="79"/>
      <c r="AZ180" s="79"/>
      <c r="BA180">
        <v>6</v>
      </c>
      <c r="BB180" s="78" t="str">
        <f>REPLACE(INDEX(GroupVertices[Group],MATCH(Edges[[#This Row],[Vertex 1]],GroupVertices[Vertex],0)),1,1,"")</f>
        <v>34</v>
      </c>
      <c r="BC180" s="78" t="str">
        <f>REPLACE(INDEX(GroupVertices[Group],MATCH(Edges[[#This Row],[Vertex 2]],GroupVertices[Vertex],0)),1,1,"")</f>
        <v>34</v>
      </c>
      <c r="BD180" s="48">
        <v>0</v>
      </c>
      <c r="BE180" s="49">
        <v>0</v>
      </c>
      <c r="BF180" s="48">
        <v>0</v>
      </c>
      <c r="BG180" s="49">
        <v>0</v>
      </c>
      <c r="BH180" s="48">
        <v>0</v>
      </c>
      <c r="BI180" s="49">
        <v>0</v>
      </c>
      <c r="BJ180" s="48">
        <v>45</v>
      </c>
      <c r="BK180" s="49">
        <v>100</v>
      </c>
      <c r="BL180" s="48">
        <v>45</v>
      </c>
    </row>
    <row r="181" spans="1:64" ht="15">
      <c r="A181" s="64" t="s">
        <v>349</v>
      </c>
      <c r="B181" s="64" t="s">
        <v>349</v>
      </c>
      <c r="C181" s="65" t="s">
        <v>4962</v>
      </c>
      <c r="D181" s="66">
        <v>8</v>
      </c>
      <c r="E181" s="67" t="s">
        <v>136</v>
      </c>
      <c r="F181" s="68">
        <v>29.678571428571427</v>
      </c>
      <c r="G181" s="65"/>
      <c r="H181" s="69"/>
      <c r="I181" s="70"/>
      <c r="J181" s="70"/>
      <c r="K181" s="34" t="s">
        <v>65</v>
      </c>
      <c r="L181" s="77">
        <v>181</v>
      </c>
      <c r="M181" s="77"/>
      <c r="N181" s="72"/>
      <c r="O181" s="79" t="s">
        <v>176</v>
      </c>
      <c r="P181" s="81">
        <v>43578.343831018516</v>
      </c>
      <c r="Q181" s="79" t="s">
        <v>492</v>
      </c>
      <c r="R181" s="79"/>
      <c r="S181" s="79"/>
      <c r="T181" s="79" t="s">
        <v>958</v>
      </c>
      <c r="U181" s="79"/>
      <c r="V181" s="83" t="s">
        <v>1227</v>
      </c>
      <c r="W181" s="81">
        <v>43578.343831018516</v>
      </c>
      <c r="X181" s="83" t="s">
        <v>1429</v>
      </c>
      <c r="Y181" s="79"/>
      <c r="Z181" s="79"/>
      <c r="AA181" s="85" t="s">
        <v>1740</v>
      </c>
      <c r="AB181" s="79"/>
      <c r="AC181" s="79" t="b">
        <v>0</v>
      </c>
      <c r="AD181" s="79">
        <v>0</v>
      </c>
      <c r="AE181" s="85" t="s">
        <v>1895</v>
      </c>
      <c r="AF181" s="79" t="b">
        <v>0</v>
      </c>
      <c r="AG181" s="79" t="s">
        <v>1903</v>
      </c>
      <c r="AH181" s="79"/>
      <c r="AI181" s="85" t="s">
        <v>1895</v>
      </c>
      <c r="AJ181" s="79" t="b">
        <v>0</v>
      </c>
      <c r="AK181" s="79">
        <v>2</v>
      </c>
      <c r="AL181" s="85" t="s">
        <v>1739</v>
      </c>
      <c r="AM181" s="79" t="s">
        <v>1919</v>
      </c>
      <c r="AN181" s="79" t="b">
        <v>0</v>
      </c>
      <c r="AO181" s="85" t="s">
        <v>1739</v>
      </c>
      <c r="AP181" s="79" t="s">
        <v>176</v>
      </c>
      <c r="AQ181" s="79">
        <v>0</v>
      </c>
      <c r="AR181" s="79">
        <v>0</v>
      </c>
      <c r="AS181" s="79"/>
      <c r="AT181" s="79"/>
      <c r="AU181" s="79"/>
      <c r="AV181" s="79"/>
      <c r="AW181" s="79"/>
      <c r="AX181" s="79"/>
      <c r="AY181" s="79"/>
      <c r="AZ181" s="79"/>
      <c r="BA181">
        <v>6</v>
      </c>
      <c r="BB181" s="78" t="str">
        <f>REPLACE(INDEX(GroupVertices[Group],MATCH(Edges[[#This Row],[Vertex 1]],GroupVertices[Vertex],0)),1,1,"")</f>
        <v>34</v>
      </c>
      <c r="BC181" s="78" t="str">
        <f>REPLACE(INDEX(GroupVertices[Group],MATCH(Edges[[#This Row],[Vertex 2]],GroupVertices[Vertex],0)),1,1,"")</f>
        <v>34</v>
      </c>
      <c r="BD181" s="48">
        <v>0</v>
      </c>
      <c r="BE181" s="49">
        <v>0</v>
      </c>
      <c r="BF181" s="48">
        <v>0</v>
      </c>
      <c r="BG181" s="49">
        <v>0</v>
      </c>
      <c r="BH181" s="48">
        <v>0</v>
      </c>
      <c r="BI181" s="49">
        <v>0</v>
      </c>
      <c r="BJ181" s="48">
        <v>22</v>
      </c>
      <c r="BK181" s="49">
        <v>100</v>
      </c>
      <c r="BL181" s="48">
        <v>22</v>
      </c>
    </row>
    <row r="182" spans="1:64" ht="15">
      <c r="A182" s="64" t="s">
        <v>350</v>
      </c>
      <c r="B182" s="64" t="s">
        <v>374</v>
      </c>
      <c r="C182" s="65" t="s">
        <v>4959</v>
      </c>
      <c r="D182" s="66">
        <v>3</v>
      </c>
      <c r="E182" s="67" t="s">
        <v>132</v>
      </c>
      <c r="F182" s="68">
        <v>32</v>
      </c>
      <c r="G182" s="65"/>
      <c r="H182" s="69"/>
      <c r="I182" s="70"/>
      <c r="J182" s="70"/>
      <c r="K182" s="34" t="s">
        <v>65</v>
      </c>
      <c r="L182" s="77">
        <v>182</v>
      </c>
      <c r="M182" s="77"/>
      <c r="N182" s="72"/>
      <c r="O182" s="79" t="s">
        <v>431</v>
      </c>
      <c r="P182" s="81">
        <v>43578.39430555556</v>
      </c>
      <c r="Q182" s="79" t="s">
        <v>567</v>
      </c>
      <c r="R182" s="79"/>
      <c r="S182" s="79"/>
      <c r="T182" s="79"/>
      <c r="U182" s="79"/>
      <c r="V182" s="83" t="s">
        <v>1228</v>
      </c>
      <c r="W182" s="81">
        <v>43578.39430555556</v>
      </c>
      <c r="X182" s="83" t="s">
        <v>1430</v>
      </c>
      <c r="Y182" s="79"/>
      <c r="Z182" s="79"/>
      <c r="AA182" s="85" t="s">
        <v>1741</v>
      </c>
      <c r="AB182" s="79"/>
      <c r="AC182" s="79" t="b">
        <v>0</v>
      </c>
      <c r="AD182" s="79">
        <v>0</v>
      </c>
      <c r="AE182" s="85" t="s">
        <v>1895</v>
      </c>
      <c r="AF182" s="79" t="b">
        <v>0</v>
      </c>
      <c r="AG182" s="79" t="s">
        <v>1903</v>
      </c>
      <c r="AH182" s="79"/>
      <c r="AI182" s="85" t="s">
        <v>1895</v>
      </c>
      <c r="AJ182" s="79" t="b">
        <v>0</v>
      </c>
      <c r="AK182" s="79">
        <v>1</v>
      </c>
      <c r="AL182" s="85" t="s">
        <v>1835</v>
      </c>
      <c r="AM182" s="79" t="s">
        <v>1916</v>
      </c>
      <c r="AN182" s="79" t="b">
        <v>0</v>
      </c>
      <c r="AO182" s="85" t="s">
        <v>1835</v>
      </c>
      <c r="AP182" s="79" t="s">
        <v>176</v>
      </c>
      <c r="AQ182" s="79">
        <v>0</v>
      </c>
      <c r="AR182" s="79">
        <v>0</v>
      </c>
      <c r="AS182" s="79"/>
      <c r="AT182" s="79"/>
      <c r="AU182" s="79"/>
      <c r="AV182" s="79"/>
      <c r="AW182" s="79"/>
      <c r="AX182" s="79"/>
      <c r="AY182" s="79"/>
      <c r="AZ182" s="79"/>
      <c r="BA182">
        <v>1</v>
      </c>
      <c r="BB182" s="78" t="str">
        <f>REPLACE(INDEX(GroupVertices[Group],MATCH(Edges[[#This Row],[Vertex 1]],GroupVertices[Vertex],0)),1,1,"")</f>
        <v>24</v>
      </c>
      <c r="BC182" s="78" t="str">
        <f>REPLACE(INDEX(GroupVertices[Group],MATCH(Edges[[#This Row],[Vertex 2]],GroupVertices[Vertex],0)),1,1,"")</f>
        <v>24</v>
      </c>
      <c r="BD182" s="48">
        <v>0</v>
      </c>
      <c r="BE182" s="49">
        <v>0</v>
      </c>
      <c r="BF182" s="48">
        <v>0</v>
      </c>
      <c r="BG182" s="49">
        <v>0</v>
      </c>
      <c r="BH182" s="48">
        <v>0</v>
      </c>
      <c r="BI182" s="49">
        <v>0</v>
      </c>
      <c r="BJ182" s="48">
        <v>23</v>
      </c>
      <c r="BK182" s="49">
        <v>100</v>
      </c>
      <c r="BL182" s="48">
        <v>23</v>
      </c>
    </row>
    <row r="183" spans="1:64" ht="15">
      <c r="A183" s="64" t="s">
        <v>351</v>
      </c>
      <c r="B183" s="64" t="s">
        <v>425</v>
      </c>
      <c r="C183" s="65" t="s">
        <v>4959</v>
      </c>
      <c r="D183" s="66">
        <v>3</v>
      </c>
      <c r="E183" s="67" t="s">
        <v>132</v>
      </c>
      <c r="F183" s="68">
        <v>32</v>
      </c>
      <c r="G183" s="65"/>
      <c r="H183" s="69"/>
      <c r="I183" s="70"/>
      <c r="J183" s="70"/>
      <c r="K183" s="34" t="s">
        <v>65</v>
      </c>
      <c r="L183" s="77">
        <v>183</v>
      </c>
      <c r="M183" s="77"/>
      <c r="N183" s="72"/>
      <c r="O183" s="79" t="s">
        <v>431</v>
      </c>
      <c r="P183" s="81">
        <v>43578.506840277776</v>
      </c>
      <c r="Q183" s="79" t="s">
        <v>568</v>
      </c>
      <c r="R183" s="83" t="s">
        <v>779</v>
      </c>
      <c r="S183" s="79" t="s">
        <v>917</v>
      </c>
      <c r="T183" s="79" t="s">
        <v>992</v>
      </c>
      <c r="U183" s="83" t="s">
        <v>1101</v>
      </c>
      <c r="V183" s="83" t="s">
        <v>1101</v>
      </c>
      <c r="W183" s="81">
        <v>43578.506840277776</v>
      </c>
      <c r="X183" s="83" t="s">
        <v>1431</v>
      </c>
      <c r="Y183" s="79"/>
      <c r="Z183" s="79"/>
      <c r="AA183" s="85" t="s">
        <v>1742</v>
      </c>
      <c r="AB183" s="79"/>
      <c r="AC183" s="79" t="b">
        <v>0</v>
      </c>
      <c r="AD183" s="79">
        <v>4</v>
      </c>
      <c r="AE183" s="85" t="s">
        <v>1895</v>
      </c>
      <c r="AF183" s="79" t="b">
        <v>0</v>
      </c>
      <c r="AG183" s="79" t="s">
        <v>1903</v>
      </c>
      <c r="AH183" s="79"/>
      <c r="AI183" s="85" t="s">
        <v>1895</v>
      </c>
      <c r="AJ183" s="79" t="b">
        <v>0</v>
      </c>
      <c r="AK183" s="79">
        <v>2</v>
      </c>
      <c r="AL183" s="85" t="s">
        <v>1895</v>
      </c>
      <c r="AM183" s="79" t="s">
        <v>1916</v>
      </c>
      <c r="AN183" s="79" t="b">
        <v>0</v>
      </c>
      <c r="AO183" s="85" t="s">
        <v>1742</v>
      </c>
      <c r="AP183" s="79" t="s">
        <v>176</v>
      </c>
      <c r="AQ183" s="79">
        <v>0</v>
      </c>
      <c r="AR183" s="79">
        <v>0</v>
      </c>
      <c r="AS183" s="79"/>
      <c r="AT183" s="79"/>
      <c r="AU183" s="79"/>
      <c r="AV183" s="79"/>
      <c r="AW183" s="79"/>
      <c r="AX183" s="79"/>
      <c r="AY183" s="79"/>
      <c r="AZ183" s="79"/>
      <c r="BA183">
        <v>1</v>
      </c>
      <c r="BB183" s="78" t="str">
        <f>REPLACE(INDEX(GroupVertices[Group],MATCH(Edges[[#This Row],[Vertex 1]],GroupVertices[Vertex],0)),1,1,"")</f>
        <v>7</v>
      </c>
      <c r="BC183" s="78" t="str">
        <f>REPLACE(INDEX(GroupVertices[Group],MATCH(Edges[[#This Row],[Vertex 2]],GroupVertices[Vertex],0)),1,1,"")</f>
        <v>7</v>
      </c>
      <c r="BD183" s="48"/>
      <c r="BE183" s="49"/>
      <c r="BF183" s="48"/>
      <c r="BG183" s="49"/>
      <c r="BH183" s="48"/>
      <c r="BI183" s="49"/>
      <c r="BJ183" s="48"/>
      <c r="BK183" s="49"/>
      <c r="BL183" s="48"/>
    </row>
    <row r="184" spans="1:64" ht="15">
      <c r="A184" s="64" t="s">
        <v>352</v>
      </c>
      <c r="B184" s="64" t="s">
        <v>352</v>
      </c>
      <c r="C184" s="65" t="s">
        <v>4961</v>
      </c>
      <c r="D184" s="66">
        <v>5</v>
      </c>
      <c r="E184" s="67" t="s">
        <v>136</v>
      </c>
      <c r="F184" s="68">
        <v>31.071428571428573</v>
      </c>
      <c r="G184" s="65"/>
      <c r="H184" s="69"/>
      <c r="I184" s="70"/>
      <c r="J184" s="70"/>
      <c r="K184" s="34" t="s">
        <v>65</v>
      </c>
      <c r="L184" s="77">
        <v>184</v>
      </c>
      <c r="M184" s="77"/>
      <c r="N184" s="72"/>
      <c r="O184" s="79" t="s">
        <v>176</v>
      </c>
      <c r="P184" s="81">
        <v>43571.741006944445</v>
      </c>
      <c r="Q184" s="79" t="s">
        <v>569</v>
      </c>
      <c r="R184" s="83" t="s">
        <v>780</v>
      </c>
      <c r="S184" s="79" t="s">
        <v>882</v>
      </c>
      <c r="T184" s="79" t="s">
        <v>993</v>
      </c>
      <c r="U184" s="79"/>
      <c r="V184" s="83" t="s">
        <v>1229</v>
      </c>
      <c r="W184" s="81">
        <v>43571.741006944445</v>
      </c>
      <c r="X184" s="83" t="s">
        <v>1432</v>
      </c>
      <c r="Y184" s="79"/>
      <c r="Z184" s="79"/>
      <c r="AA184" s="85" t="s">
        <v>1743</v>
      </c>
      <c r="AB184" s="79"/>
      <c r="AC184" s="79" t="b">
        <v>0</v>
      </c>
      <c r="AD184" s="79">
        <v>0</v>
      </c>
      <c r="AE184" s="85" t="s">
        <v>1895</v>
      </c>
      <c r="AF184" s="79" t="b">
        <v>0</v>
      </c>
      <c r="AG184" s="79" t="s">
        <v>1903</v>
      </c>
      <c r="AH184" s="79"/>
      <c r="AI184" s="85" t="s">
        <v>1895</v>
      </c>
      <c r="AJ184" s="79" t="b">
        <v>0</v>
      </c>
      <c r="AK184" s="79">
        <v>0</v>
      </c>
      <c r="AL184" s="85" t="s">
        <v>1895</v>
      </c>
      <c r="AM184" s="79" t="s">
        <v>1905</v>
      </c>
      <c r="AN184" s="79" t="b">
        <v>0</v>
      </c>
      <c r="AO184" s="85" t="s">
        <v>1743</v>
      </c>
      <c r="AP184" s="79" t="s">
        <v>176</v>
      </c>
      <c r="AQ184" s="79">
        <v>0</v>
      </c>
      <c r="AR184" s="79">
        <v>0</v>
      </c>
      <c r="AS184" s="79"/>
      <c r="AT184" s="79"/>
      <c r="AU184" s="79"/>
      <c r="AV184" s="79"/>
      <c r="AW184" s="79"/>
      <c r="AX184" s="79"/>
      <c r="AY184" s="79"/>
      <c r="AZ184" s="79"/>
      <c r="BA184">
        <v>3</v>
      </c>
      <c r="BB184" s="78" t="str">
        <f>REPLACE(INDEX(GroupVertices[Group],MATCH(Edges[[#This Row],[Vertex 1]],GroupVertices[Vertex],0)),1,1,"")</f>
        <v>1</v>
      </c>
      <c r="BC184" s="78" t="str">
        <f>REPLACE(INDEX(GroupVertices[Group],MATCH(Edges[[#This Row],[Vertex 2]],GroupVertices[Vertex],0)),1,1,"")</f>
        <v>1</v>
      </c>
      <c r="BD184" s="48">
        <v>1</v>
      </c>
      <c r="BE184" s="49">
        <v>2.4390243902439024</v>
      </c>
      <c r="BF184" s="48">
        <v>0</v>
      </c>
      <c r="BG184" s="49">
        <v>0</v>
      </c>
      <c r="BH184" s="48">
        <v>0</v>
      </c>
      <c r="BI184" s="49">
        <v>0</v>
      </c>
      <c r="BJ184" s="48">
        <v>40</v>
      </c>
      <c r="BK184" s="49">
        <v>97.5609756097561</v>
      </c>
      <c r="BL184" s="48">
        <v>41</v>
      </c>
    </row>
    <row r="185" spans="1:64" ht="15">
      <c r="A185" s="64" t="s">
        <v>352</v>
      </c>
      <c r="B185" s="64" t="s">
        <v>352</v>
      </c>
      <c r="C185" s="65" t="s">
        <v>4961</v>
      </c>
      <c r="D185" s="66">
        <v>5</v>
      </c>
      <c r="E185" s="67" t="s">
        <v>136</v>
      </c>
      <c r="F185" s="68">
        <v>31.071428571428573</v>
      </c>
      <c r="G185" s="65"/>
      <c r="H185" s="69"/>
      <c r="I185" s="70"/>
      <c r="J185" s="70"/>
      <c r="K185" s="34" t="s">
        <v>65</v>
      </c>
      <c r="L185" s="77">
        <v>185</v>
      </c>
      <c r="M185" s="77"/>
      <c r="N185" s="72"/>
      <c r="O185" s="79" t="s">
        <v>176</v>
      </c>
      <c r="P185" s="81">
        <v>43572.744479166664</v>
      </c>
      <c r="Q185" s="79" t="s">
        <v>570</v>
      </c>
      <c r="R185" s="83" t="s">
        <v>781</v>
      </c>
      <c r="S185" s="79" t="s">
        <v>882</v>
      </c>
      <c r="T185" s="79" t="s">
        <v>993</v>
      </c>
      <c r="U185" s="79"/>
      <c r="V185" s="83" t="s">
        <v>1229</v>
      </c>
      <c r="W185" s="81">
        <v>43572.744479166664</v>
      </c>
      <c r="X185" s="83" t="s">
        <v>1433</v>
      </c>
      <c r="Y185" s="79"/>
      <c r="Z185" s="79"/>
      <c r="AA185" s="85" t="s">
        <v>1744</v>
      </c>
      <c r="AB185" s="79"/>
      <c r="AC185" s="79" t="b">
        <v>0</v>
      </c>
      <c r="AD185" s="79">
        <v>0</v>
      </c>
      <c r="AE185" s="85" t="s">
        <v>1895</v>
      </c>
      <c r="AF185" s="79" t="b">
        <v>0</v>
      </c>
      <c r="AG185" s="79" t="s">
        <v>1903</v>
      </c>
      <c r="AH185" s="79"/>
      <c r="AI185" s="85" t="s">
        <v>1895</v>
      </c>
      <c r="AJ185" s="79" t="b">
        <v>0</v>
      </c>
      <c r="AK185" s="79">
        <v>0</v>
      </c>
      <c r="AL185" s="85" t="s">
        <v>1895</v>
      </c>
      <c r="AM185" s="79" t="s">
        <v>1905</v>
      </c>
      <c r="AN185" s="79" t="b">
        <v>0</v>
      </c>
      <c r="AO185" s="85" t="s">
        <v>1744</v>
      </c>
      <c r="AP185" s="79" t="s">
        <v>176</v>
      </c>
      <c r="AQ185" s="79">
        <v>0</v>
      </c>
      <c r="AR185" s="79">
        <v>0</v>
      </c>
      <c r="AS185" s="79"/>
      <c r="AT185" s="79"/>
      <c r="AU185" s="79"/>
      <c r="AV185" s="79"/>
      <c r="AW185" s="79"/>
      <c r="AX185" s="79"/>
      <c r="AY185" s="79"/>
      <c r="AZ185" s="79"/>
      <c r="BA185">
        <v>3</v>
      </c>
      <c r="BB185" s="78" t="str">
        <f>REPLACE(INDEX(GroupVertices[Group],MATCH(Edges[[#This Row],[Vertex 1]],GroupVertices[Vertex],0)),1,1,"")</f>
        <v>1</v>
      </c>
      <c r="BC185" s="78" t="str">
        <f>REPLACE(INDEX(GroupVertices[Group],MATCH(Edges[[#This Row],[Vertex 2]],GroupVertices[Vertex],0)),1,1,"")</f>
        <v>1</v>
      </c>
      <c r="BD185" s="48">
        <v>1</v>
      </c>
      <c r="BE185" s="49">
        <v>2.5641025641025643</v>
      </c>
      <c r="BF185" s="48">
        <v>0</v>
      </c>
      <c r="BG185" s="49">
        <v>0</v>
      </c>
      <c r="BH185" s="48">
        <v>0</v>
      </c>
      <c r="BI185" s="49">
        <v>0</v>
      </c>
      <c r="BJ185" s="48">
        <v>38</v>
      </c>
      <c r="BK185" s="49">
        <v>97.43589743589743</v>
      </c>
      <c r="BL185" s="48">
        <v>39</v>
      </c>
    </row>
    <row r="186" spans="1:64" ht="15">
      <c r="A186" s="64" t="s">
        <v>352</v>
      </c>
      <c r="B186" s="64" t="s">
        <v>352</v>
      </c>
      <c r="C186" s="65" t="s">
        <v>4961</v>
      </c>
      <c r="D186" s="66">
        <v>5</v>
      </c>
      <c r="E186" s="67" t="s">
        <v>136</v>
      </c>
      <c r="F186" s="68">
        <v>31.071428571428573</v>
      </c>
      <c r="G186" s="65"/>
      <c r="H186" s="69"/>
      <c r="I186" s="70"/>
      <c r="J186" s="70"/>
      <c r="K186" s="34" t="s">
        <v>65</v>
      </c>
      <c r="L186" s="77">
        <v>186</v>
      </c>
      <c r="M186" s="77"/>
      <c r="N186" s="72"/>
      <c r="O186" s="79" t="s">
        <v>176</v>
      </c>
      <c r="P186" s="81">
        <v>43578.525034722225</v>
      </c>
      <c r="Q186" s="79" t="s">
        <v>571</v>
      </c>
      <c r="R186" s="83" t="s">
        <v>782</v>
      </c>
      <c r="S186" s="79" t="s">
        <v>882</v>
      </c>
      <c r="T186" s="79" t="s">
        <v>993</v>
      </c>
      <c r="U186" s="79"/>
      <c r="V186" s="83" t="s">
        <v>1229</v>
      </c>
      <c r="W186" s="81">
        <v>43578.525034722225</v>
      </c>
      <c r="X186" s="83" t="s">
        <v>1434</v>
      </c>
      <c r="Y186" s="79"/>
      <c r="Z186" s="79"/>
      <c r="AA186" s="85" t="s">
        <v>1745</v>
      </c>
      <c r="AB186" s="79"/>
      <c r="AC186" s="79" t="b">
        <v>0</v>
      </c>
      <c r="AD186" s="79">
        <v>0</v>
      </c>
      <c r="AE186" s="85" t="s">
        <v>1895</v>
      </c>
      <c r="AF186" s="79" t="b">
        <v>0</v>
      </c>
      <c r="AG186" s="79" t="s">
        <v>1903</v>
      </c>
      <c r="AH186" s="79"/>
      <c r="AI186" s="85" t="s">
        <v>1895</v>
      </c>
      <c r="AJ186" s="79" t="b">
        <v>0</v>
      </c>
      <c r="AK186" s="79">
        <v>0</v>
      </c>
      <c r="AL186" s="85" t="s">
        <v>1895</v>
      </c>
      <c r="AM186" s="79" t="s">
        <v>1905</v>
      </c>
      <c r="AN186" s="79" t="b">
        <v>0</v>
      </c>
      <c r="AO186" s="85" t="s">
        <v>1745</v>
      </c>
      <c r="AP186" s="79" t="s">
        <v>176</v>
      </c>
      <c r="AQ186" s="79">
        <v>0</v>
      </c>
      <c r="AR186" s="79">
        <v>0</v>
      </c>
      <c r="AS186" s="79"/>
      <c r="AT186" s="79"/>
      <c r="AU186" s="79"/>
      <c r="AV186" s="79"/>
      <c r="AW186" s="79"/>
      <c r="AX186" s="79"/>
      <c r="AY186" s="79"/>
      <c r="AZ186" s="79"/>
      <c r="BA186">
        <v>3</v>
      </c>
      <c r="BB186" s="78" t="str">
        <f>REPLACE(INDEX(GroupVertices[Group],MATCH(Edges[[#This Row],[Vertex 1]],GroupVertices[Vertex],0)),1,1,"")</f>
        <v>1</v>
      </c>
      <c r="BC186" s="78" t="str">
        <f>REPLACE(INDEX(GroupVertices[Group],MATCH(Edges[[#This Row],[Vertex 2]],GroupVertices[Vertex],0)),1,1,"")</f>
        <v>1</v>
      </c>
      <c r="BD186" s="48">
        <v>1</v>
      </c>
      <c r="BE186" s="49">
        <v>2.380952380952381</v>
      </c>
      <c r="BF186" s="48">
        <v>0</v>
      </c>
      <c r="BG186" s="49">
        <v>0</v>
      </c>
      <c r="BH186" s="48">
        <v>0</v>
      </c>
      <c r="BI186" s="49">
        <v>0</v>
      </c>
      <c r="BJ186" s="48">
        <v>41</v>
      </c>
      <c r="BK186" s="49">
        <v>97.61904761904762</v>
      </c>
      <c r="BL186" s="48">
        <v>42</v>
      </c>
    </row>
    <row r="187" spans="1:64" ht="15">
      <c r="A187" s="64" t="s">
        <v>353</v>
      </c>
      <c r="B187" s="64" t="s">
        <v>353</v>
      </c>
      <c r="C187" s="65" t="s">
        <v>4959</v>
      </c>
      <c r="D187" s="66">
        <v>3</v>
      </c>
      <c r="E187" s="67" t="s">
        <v>132</v>
      </c>
      <c r="F187" s="68">
        <v>32</v>
      </c>
      <c r="G187" s="65"/>
      <c r="H187" s="69"/>
      <c r="I187" s="70"/>
      <c r="J187" s="70"/>
      <c r="K187" s="34" t="s">
        <v>65</v>
      </c>
      <c r="L187" s="77">
        <v>187</v>
      </c>
      <c r="M187" s="77"/>
      <c r="N187" s="72"/>
      <c r="O187" s="79" t="s">
        <v>176</v>
      </c>
      <c r="P187" s="81">
        <v>43578.532002314816</v>
      </c>
      <c r="Q187" s="79" t="s">
        <v>572</v>
      </c>
      <c r="R187" s="83" t="s">
        <v>783</v>
      </c>
      <c r="S187" s="79" t="s">
        <v>918</v>
      </c>
      <c r="T187" s="79"/>
      <c r="U187" s="79"/>
      <c r="V187" s="83" t="s">
        <v>1230</v>
      </c>
      <c r="W187" s="81">
        <v>43578.532002314816</v>
      </c>
      <c r="X187" s="83" t="s">
        <v>1435</v>
      </c>
      <c r="Y187" s="79"/>
      <c r="Z187" s="79"/>
      <c r="AA187" s="85" t="s">
        <v>1746</v>
      </c>
      <c r="AB187" s="79"/>
      <c r="AC187" s="79" t="b">
        <v>0</v>
      </c>
      <c r="AD187" s="79">
        <v>0</v>
      </c>
      <c r="AE187" s="85" t="s">
        <v>1895</v>
      </c>
      <c r="AF187" s="79" t="b">
        <v>0</v>
      </c>
      <c r="AG187" s="79" t="s">
        <v>1903</v>
      </c>
      <c r="AH187" s="79"/>
      <c r="AI187" s="85" t="s">
        <v>1895</v>
      </c>
      <c r="AJ187" s="79" t="b">
        <v>0</v>
      </c>
      <c r="AK187" s="79">
        <v>0</v>
      </c>
      <c r="AL187" s="85" t="s">
        <v>1895</v>
      </c>
      <c r="AM187" s="79" t="s">
        <v>1907</v>
      </c>
      <c r="AN187" s="79" t="b">
        <v>0</v>
      </c>
      <c r="AO187" s="85" t="s">
        <v>1746</v>
      </c>
      <c r="AP187" s="79" t="s">
        <v>176</v>
      </c>
      <c r="AQ187" s="79">
        <v>0</v>
      </c>
      <c r="AR187" s="79">
        <v>0</v>
      </c>
      <c r="AS187" s="79"/>
      <c r="AT187" s="79"/>
      <c r="AU187" s="79"/>
      <c r="AV187" s="79"/>
      <c r="AW187" s="79"/>
      <c r="AX187" s="79"/>
      <c r="AY187" s="79"/>
      <c r="AZ187" s="79"/>
      <c r="BA187">
        <v>1</v>
      </c>
      <c r="BB187" s="78" t="str">
        <f>REPLACE(INDEX(GroupVertices[Group],MATCH(Edges[[#This Row],[Vertex 1]],GroupVertices[Vertex],0)),1,1,"")</f>
        <v>1</v>
      </c>
      <c r="BC187" s="78" t="str">
        <f>REPLACE(INDEX(GroupVertices[Group],MATCH(Edges[[#This Row],[Vertex 2]],GroupVertices[Vertex],0)),1,1,"")</f>
        <v>1</v>
      </c>
      <c r="BD187" s="48">
        <v>2</v>
      </c>
      <c r="BE187" s="49">
        <v>5.714285714285714</v>
      </c>
      <c r="BF187" s="48">
        <v>0</v>
      </c>
      <c r="BG187" s="49">
        <v>0</v>
      </c>
      <c r="BH187" s="48">
        <v>0</v>
      </c>
      <c r="BI187" s="49">
        <v>0</v>
      </c>
      <c r="BJ187" s="48">
        <v>33</v>
      </c>
      <c r="BK187" s="49">
        <v>94.28571428571429</v>
      </c>
      <c r="BL187" s="48">
        <v>35</v>
      </c>
    </row>
    <row r="188" spans="1:64" ht="15">
      <c r="A188" s="64" t="s">
        <v>354</v>
      </c>
      <c r="B188" s="64" t="s">
        <v>354</v>
      </c>
      <c r="C188" s="65" t="s">
        <v>4959</v>
      </c>
      <c r="D188" s="66">
        <v>3</v>
      </c>
      <c r="E188" s="67" t="s">
        <v>132</v>
      </c>
      <c r="F188" s="68">
        <v>32</v>
      </c>
      <c r="G188" s="65"/>
      <c r="H188" s="69"/>
      <c r="I188" s="70"/>
      <c r="J188" s="70"/>
      <c r="K188" s="34" t="s">
        <v>65</v>
      </c>
      <c r="L188" s="77">
        <v>188</v>
      </c>
      <c r="M188" s="77"/>
      <c r="N188" s="72"/>
      <c r="O188" s="79" t="s">
        <v>176</v>
      </c>
      <c r="P188" s="81">
        <v>43578.53784722222</v>
      </c>
      <c r="Q188" s="79" t="s">
        <v>573</v>
      </c>
      <c r="R188" s="79"/>
      <c r="S188" s="79"/>
      <c r="T188" s="79"/>
      <c r="U188" s="79"/>
      <c r="V188" s="83" t="s">
        <v>1231</v>
      </c>
      <c r="W188" s="81">
        <v>43578.53784722222</v>
      </c>
      <c r="X188" s="83" t="s">
        <v>1436</v>
      </c>
      <c r="Y188" s="79"/>
      <c r="Z188" s="79"/>
      <c r="AA188" s="85" t="s">
        <v>1747</v>
      </c>
      <c r="AB188" s="79"/>
      <c r="AC188" s="79" t="b">
        <v>0</v>
      </c>
      <c r="AD188" s="79">
        <v>0</v>
      </c>
      <c r="AE188" s="85" t="s">
        <v>1895</v>
      </c>
      <c r="AF188" s="79" t="b">
        <v>0</v>
      </c>
      <c r="AG188" s="79" t="s">
        <v>1903</v>
      </c>
      <c r="AH188" s="79"/>
      <c r="AI188" s="85" t="s">
        <v>1895</v>
      </c>
      <c r="AJ188" s="79" t="b">
        <v>0</v>
      </c>
      <c r="AK188" s="79">
        <v>0</v>
      </c>
      <c r="AL188" s="85" t="s">
        <v>1895</v>
      </c>
      <c r="AM188" s="79" t="s">
        <v>1916</v>
      </c>
      <c r="AN188" s="79" t="b">
        <v>0</v>
      </c>
      <c r="AO188" s="85" t="s">
        <v>1747</v>
      </c>
      <c r="AP188" s="79" t="s">
        <v>176</v>
      </c>
      <c r="AQ188" s="79">
        <v>0</v>
      </c>
      <c r="AR188" s="79">
        <v>0</v>
      </c>
      <c r="AS188" s="79"/>
      <c r="AT188" s="79"/>
      <c r="AU188" s="79"/>
      <c r="AV188" s="79"/>
      <c r="AW188" s="79"/>
      <c r="AX188" s="79"/>
      <c r="AY188" s="79"/>
      <c r="AZ188" s="79"/>
      <c r="BA188">
        <v>1</v>
      </c>
      <c r="BB188" s="78" t="str">
        <f>REPLACE(INDEX(GroupVertices[Group],MATCH(Edges[[#This Row],[Vertex 1]],GroupVertices[Vertex],0)),1,1,"")</f>
        <v>1</v>
      </c>
      <c r="BC188" s="78" t="str">
        <f>REPLACE(INDEX(GroupVertices[Group],MATCH(Edges[[#This Row],[Vertex 2]],GroupVertices[Vertex],0)),1,1,"")</f>
        <v>1</v>
      </c>
      <c r="BD188" s="48">
        <v>1</v>
      </c>
      <c r="BE188" s="49">
        <v>3.8461538461538463</v>
      </c>
      <c r="BF188" s="48">
        <v>0</v>
      </c>
      <c r="BG188" s="49">
        <v>0</v>
      </c>
      <c r="BH188" s="48">
        <v>0</v>
      </c>
      <c r="BI188" s="49">
        <v>0</v>
      </c>
      <c r="BJ188" s="48">
        <v>25</v>
      </c>
      <c r="BK188" s="49">
        <v>96.15384615384616</v>
      </c>
      <c r="BL188" s="48">
        <v>26</v>
      </c>
    </row>
    <row r="189" spans="1:64" ht="15">
      <c r="A189" s="64" t="s">
        <v>355</v>
      </c>
      <c r="B189" s="64" t="s">
        <v>355</v>
      </c>
      <c r="C189" s="65" t="s">
        <v>4959</v>
      </c>
      <c r="D189" s="66">
        <v>4</v>
      </c>
      <c r="E189" s="67" t="s">
        <v>136</v>
      </c>
      <c r="F189" s="68">
        <v>31.535714285714285</v>
      </c>
      <c r="G189" s="65"/>
      <c r="H189" s="69"/>
      <c r="I189" s="70"/>
      <c r="J189" s="70"/>
      <c r="K189" s="34" t="s">
        <v>65</v>
      </c>
      <c r="L189" s="77">
        <v>189</v>
      </c>
      <c r="M189" s="77"/>
      <c r="N189" s="72"/>
      <c r="O189" s="79" t="s">
        <v>176</v>
      </c>
      <c r="P189" s="81">
        <v>43576.47678240741</v>
      </c>
      <c r="Q189" s="79" t="s">
        <v>574</v>
      </c>
      <c r="R189" s="83" t="s">
        <v>784</v>
      </c>
      <c r="S189" s="79" t="s">
        <v>919</v>
      </c>
      <c r="T189" s="79"/>
      <c r="U189" s="83" t="s">
        <v>1102</v>
      </c>
      <c r="V189" s="83" t="s">
        <v>1102</v>
      </c>
      <c r="W189" s="81">
        <v>43576.47678240741</v>
      </c>
      <c r="X189" s="83" t="s">
        <v>1437</v>
      </c>
      <c r="Y189" s="79"/>
      <c r="Z189" s="79"/>
      <c r="AA189" s="85" t="s">
        <v>1748</v>
      </c>
      <c r="AB189" s="79"/>
      <c r="AC189" s="79" t="b">
        <v>0</v>
      </c>
      <c r="AD189" s="79">
        <v>0</v>
      </c>
      <c r="AE189" s="85" t="s">
        <v>1895</v>
      </c>
      <c r="AF189" s="79" t="b">
        <v>0</v>
      </c>
      <c r="AG189" s="79" t="s">
        <v>1903</v>
      </c>
      <c r="AH189" s="79"/>
      <c r="AI189" s="85" t="s">
        <v>1895</v>
      </c>
      <c r="AJ189" s="79" t="b">
        <v>0</v>
      </c>
      <c r="AK189" s="79">
        <v>0</v>
      </c>
      <c r="AL189" s="85" t="s">
        <v>1895</v>
      </c>
      <c r="AM189" s="79" t="s">
        <v>1906</v>
      </c>
      <c r="AN189" s="79" t="b">
        <v>0</v>
      </c>
      <c r="AO189" s="85" t="s">
        <v>1748</v>
      </c>
      <c r="AP189" s="79" t="s">
        <v>176</v>
      </c>
      <c r="AQ189" s="79">
        <v>0</v>
      </c>
      <c r="AR189" s="79">
        <v>0</v>
      </c>
      <c r="AS189" s="79"/>
      <c r="AT189" s="79"/>
      <c r="AU189" s="79"/>
      <c r="AV189" s="79"/>
      <c r="AW189" s="79"/>
      <c r="AX189" s="79"/>
      <c r="AY189" s="79"/>
      <c r="AZ189" s="79"/>
      <c r="BA189">
        <v>2</v>
      </c>
      <c r="BB189" s="78" t="str">
        <f>REPLACE(INDEX(GroupVertices[Group],MATCH(Edges[[#This Row],[Vertex 1]],GroupVertices[Vertex],0)),1,1,"")</f>
        <v>1</v>
      </c>
      <c r="BC189" s="78" t="str">
        <f>REPLACE(INDEX(GroupVertices[Group],MATCH(Edges[[#This Row],[Vertex 2]],GroupVertices[Vertex],0)),1,1,"")</f>
        <v>1</v>
      </c>
      <c r="BD189" s="48">
        <v>0</v>
      </c>
      <c r="BE189" s="49">
        <v>0</v>
      </c>
      <c r="BF189" s="48">
        <v>0</v>
      </c>
      <c r="BG189" s="49">
        <v>0</v>
      </c>
      <c r="BH189" s="48">
        <v>0</v>
      </c>
      <c r="BI189" s="49">
        <v>0</v>
      </c>
      <c r="BJ189" s="48">
        <v>10</v>
      </c>
      <c r="BK189" s="49">
        <v>100</v>
      </c>
      <c r="BL189" s="48">
        <v>10</v>
      </c>
    </row>
    <row r="190" spans="1:64" ht="15">
      <c r="A190" s="64" t="s">
        <v>355</v>
      </c>
      <c r="B190" s="64" t="s">
        <v>355</v>
      </c>
      <c r="C190" s="65" t="s">
        <v>4959</v>
      </c>
      <c r="D190" s="66">
        <v>4</v>
      </c>
      <c r="E190" s="67" t="s">
        <v>136</v>
      </c>
      <c r="F190" s="68">
        <v>31.535714285714285</v>
      </c>
      <c r="G190" s="65"/>
      <c r="H190" s="69"/>
      <c r="I190" s="70"/>
      <c r="J190" s="70"/>
      <c r="K190" s="34" t="s">
        <v>65</v>
      </c>
      <c r="L190" s="77">
        <v>190</v>
      </c>
      <c r="M190" s="77"/>
      <c r="N190" s="72"/>
      <c r="O190" s="79" t="s">
        <v>176</v>
      </c>
      <c r="P190" s="81">
        <v>43578.54221064815</v>
      </c>
      <c r="Q190" s="79" t="s">
        <v>575</v>
      </c>
      <c r="R190" s="83" t="s">
        <v>784</v>
      </c>
      <c r="S190" s="79" t="s">
        <v>919</v>
      </c>
      <c r="T190" s="79"/>
      <c r="U190" s="83" t="s">
        <v>1103</v>
      </c>
      <c r="V190" s="83" t="s">
        <v>1103</v>
      </c>
      <c r="W190" s="81">
        <v>43578.54221064815</v>
      </c>
      <c r="X190" s="83" t="s">
        <v>1438</v>
      </c>
      <c r="Y190" s="79"/>
      <c r="Z190" s="79"/>
      <c r="AA190" s="85" t="s">
        <v>1749</v>
      </c>
      <c r="AB190" s="79"/>
      <c r="AC190" s="79" t="b">
        <v>0</v>
      </c>
      <c r="AD190" s="79">
        <v>0</v>
      </c>
      <c r="AE190" s="85" t="s">
        <v>1895</v>
      </c>
      <c r="AF190" s="79" t="b">
        <v>0</v>
      </c>
      <c r="AG190" s="79" t="s">
        <v>1903</v>
      </c>
      <c r="AH190" s="79"/>
      <c r="AI190" s="85" t="s">
        <v>1895</v>
      </c>
      <c r="AJ190" s="79" t="b">
        <v>0</v>
      </c>
      <c r="AK190" s="79">
        <v>0</v>
      </c>
      <c r="AL190" s="85" t="s">
        <v>1895</v>
      </c>
      <c r="AM190" s="79" t="s">
        <v>1906</v>
      </c>
      <c r="AN190" s="79" t="b">
        <v>0</v>
      </c>
      <c r="AO190" s="85" t="s">
        <v>1749</v>
      </c>
      <c r="AP190" s="79" t="s">
        <v>176</v>
      </c>
      <c r="AQ190" s="79">
        <v>0</v>
      </c>
      <c r="AR190" s="79">
        <v>0</v>
      </c>
      <c r="AS190" s="79"/>
      <c r="AT190" s="79"/>
      <c r="AU190" s="79"/>
      <c r="AV190" s="79"/>
      <c r="AW190" s="79"/>
      <c r="AX190" s="79"/>
      <c r="AY190" s="79"/>
      <c r="AZ190" s="79"/>
      <c r="BA190">
        <v>2</v>
      </c>
      <c r="BB190" s="78" t="str">
        <f>REPLACE(INDEX(GroupVertices[Group],MATCH(Edges[[#This Row],[Vertex 1]],GroupVertices[Vertex],0)),1,1,"")</f>
        <v>1</v>
      </c>
      <c r="BC190" s="78" t="str">
        <f>REPLACE(INDEX(GroupVertices[Group],MATCH(Edges[[#This Row],[Vertex 2]],GroupVertices[Vertex],0)),1,1,"")</f>
        <v>1</v>
      </c>
      <c r="BD190" s="48">
        <v>0</v>
      </c>
      <c r="BE190" s="49">
        <v>0</v>
      </c>
      <c r="BF190" s="48">
        <v>0</v>
      </c>
      <c r="BG190" s="49">
        <v>0</v>
      </c>
      <c r="BH190" s="48">
        <v>0</v>
      </c>
      <c r="BI190" s="49">
        <v>0</v>
      </c>
      <c r="BJ190" s="48">
        <v>8</v>
      </c>
      <c r="BK190" s="49">
        <v>100</v>
      </c>
      <c r="BL190" s="48">
        <v>8</v>
      </c>
    </row>
    <row r="191" spans="1:64" ht="15">
      <c r="A191" s="64" t="s">
        <v>356</v>
      </c>
      <c r="B191" s="64" t="s">
        <v>426</v>
      </c>
      <c r="C191" s="65" t="s">
        <v>4959</v>
      </c>
      <c r="D191" s="66">
        <v>3</v>
      </c>
      <c r="E191" s="67" t="s">
        <v>132</v>
      </c>
      <c r="F191" s="68">
        <v>32</v>
      </c>
      <c r="G191" s="65"/>
      <c r="H191" s="69"/>
      <c r="I191" s="70"/>
      <c r="J191" s="70"/>
      <c r="K191" s="34" t="s">
        <v>65</v>
      </c>
      <c r="L191" s="77">
        <v>191</v>
      </c>
      <c r="M191" s="77"/>
      <c r="N191" s="72"/>
      <c r="O191" s="79" t="s">
        <v>431</v>
      </c>
      <c r="P191" s="81">
        <v>43576.50555555556</v>
      </c>
      <c r="Q191" s="79" t="s">
        <v>576</v>
      </c>
      <c r="R191" s="83" t="s">
        <v>785</v>
      </c>
      <c r="S191" s="79" t="s">
        <v>920</v>
      </c>
      <c r="T191" s="79"/>
      <c r="U191" s="79"/>
      <c r="V191" s="83" t="s">
        <v>1232</v>
      </c>
      <c r="W191" s="81">
        <v>43576.50555555556</v>
      </c>
      <c r="X191" s="83" t="s">
        <v>1439</v>
      </c>
      <c r="Y191" s="79"/>
      <c r="Z191" s="79"/>
      <c r="AA191" s="85" t="s">
        <v>1750</v>
      </c>
      <c r="AB191" s="79"/>
      <c r="AC191" s="79" t="b">
        <v>0</v>
      </c>
      <c r="AD191" s="79">
        <v>8</v>
      </c>
      <c r="AE191" s="85" t="s">
        <v>1895</v>
      </c>
      <c r="AF191" s="79" t="b">
        <v>0</v>
      </c>
      <c r="AG191" s="79" t="s">
        <v>1903</v>
      </c>
      <c r="AH191" s="79"/>
      <c r="AI191" s="85" t="s">
        <v>1895</v>
      </c>
      <c r="AJ191" s="79" t="b">
        <v>0</v>
      </c>
      <c r="AK191" s="79">
        <v>0</v>
      </c>
      <c r="AL191" s="85" t="s">
        <v>1895</v>
      </c>
      <c r="AM191" s="79" t="s">
        <v>1920</v>
      </c>
      <c r="AN191" s="79" t="b">
        <v>0</v>
      </c>
      <c r="AO191" s="85" t="s">
        <v>1750</v>
      </c>
      <c r="AP191" s="79" t="s">
        <v>176</v>
      </c>
      <c r="AQ191" s="79">
        <v>0</v>
      </c>
      <c r="AR191" s="79">
        <v>0</v>
      </c>
      <c r="AS191" s="79"/>
      <c r="AT191" s="79"/>
      <c r="AU191" s="79"/>
      <c r="AV191" s="79"/>
      <c r="AW191" s="79"/>
      <c r="AX191" s="79"/>
      <c r="AY191" s="79"/>
      <c r="AZ191" s="79"/>
      <c r="BA191">
        <v>1</v>
      </c>
      <c r="BB191" s="78" t="str">
        <f>REPLACE(INDEX(GroupVertices[Group],MATCH(Edges[[#This Row],[Vertex 1]],GroupVertices[Vertex],0)),1,1,"")</f>
        <v>17</v>
      </c>
      <c r="BC191" s="78" t="str">
        <f>REPLACE(INDEX(GroupVertices[Group],MATCH(Edges[[#This Row],[Vertex 2]],GroupVertices[Vertex],0)),1,1,"")</f>
        <v>17</v>
      </c>
      <c r="BD191" s="48">
        <v>3</v>
      </c>
      <c r="BE191" s="49">
        <v>7.142857142857143</v>
      </c>
      <c r="BF191" s="48">
        <v>1</v>
      </c>
      <c r="BG191" s="49">
        <v>2.380952380952381</v>
      </c>
      <c r="BH191" s="48">
        <v>0</v>
      </c>
      <c r="BI191" s="49">
        <v>0</v>
      </c>
      <c r="BJ191" s="48">
        <v>38</v>
      </c>
      <c r="BK191" s="49">
        <v>90.47619047619048</v>
      </c>
      <c r="BL191" s="48">
        <v>42</v>
      </c>
    </row>
    <row r="192" spans="1:64" ht="15">
      <c r="A192" s="64" t="s">
        <v>357</v>
      </c>
      <c r="B192" s="64" t="s">
        <v>426</v>
      </c>
      <c r="C192" s="65" t="s">
        <v>4959</v>
      </c>
      <c r="D192" s="66">
        <v>3</v>
      </c>
      <c r="E192" s="67" t="s">
        <v>132</v>
      </c>
      <c r="F192" s="68">
        <v>32</v>
      </c>
      <c r="G192" s="65"/>
      <c r="H192" s="69"/>
      <c r="I192" s="70"/>
      <c r="J192" s="70"/>
      <c r="K192" s="34" t="s">
        <v>65</v>
      </c>
      <c r="L192" s="77">
        <v>192</v>
      </c>
      <c r="M192" s="77"/>
      <c r="N192" s="72"/>
      <c r="O192" s="79" t="s">
        <v>431</v>
      </c>
      <c r="P192" s="81">
        <v>43578.57310185185</v>
      </c>
      <c r="Q192" s="79" t="s">
        <v>577</v>
      </c>
      <c r="R192" s="83" t="s">
        <v>785</v>
      </c>
      <c r="S192" s="79" t="s">
        <v>920</v>
      </c>
      <c r="T192" s="79"/>
      <c r="U192" s="79"/>
      <c r="V192" s="83" t="s">
        <v>1233</v>
      </c>
      <c r="W192" s="81">
        <v>43578.57310185185</v>
      </c>
      <c r="X192" s="83" t="s">
        <v>1440</v>
      </c>
      <c r="Y192" s="79"/>
      <c r="Z192" s="79"/>
      <c r="AA192" s="85" t="s">
        <v>1751</v>
      </c>
      <c r="AB192" s="79"/>
      <c r="AC192" s="79" t="b">
        <v>0</v>
      </c>
      <c r="AD192" s="79">
        <v>0</v>
      </c>
      <c r="AE192" s="85" t="s">
        <v>1895</v>
      </c>
      <c r="AF192" s="79" t="b">
        <v>0</v>
      </c>
      <c r="AG192" s="79" t="s">
        <v>1903</v>
      </c>
      <c r="AH192" s="79"/>
      <c r="AI192" s="85" t="s">
        <v>1895</v>
      </c>
      <c r="AJ192" s="79" t="b">
        <v>0</v>
      </c>
      <c r="AK192" s="79">
        <v>0</v>
      </c>
      <c r="AL192" s="85" t="s">
        <v>1895</v>
      </c>
      <c r="AM192" s="79" t="s">
        <v>1918</v>
      </c>
      <c r="AN192" s="79" t="b">
        <v>0</v>
      </c>
      <c r="AO192" s="85" t="s">
        <v>1751</v>
      </c>
      <c r="AP192" s="79" t="s">
        <v>176</v>
      </c>
      <c r="AQ192" s="79">
        <v>0</v>
      </c>
      <c r="AR192" s="79">
        <v>0</v>
      </c>
      <c r="AS192" s="79"/>
      <c r="AT192" s="79"/>
      <c r="AU192" s="79"/>
      <c r="AV192" s="79"/>
      <c r="AW192" s="79"/>
      <c r="AX192" s="79"/>
      <c r="AY192" s="79"/>
      <c r="AZ192" s="79"/>
      <c r="BA192">
        <v>1</v>
      </c>
      <c r="BB192" s="78" t="str">
        <f>REPLACE(INDEX(GroupVertices[Group],MATCH(Edges[[#This Row],[Vertex 1]],GroupVertices[Vertex],0)),1,1,"")</f>
        <v>17</v>
      </c>
      <c r="BC192" s="78" t="str">
        <f>REPLACE(INDEX(GroupVertices[Group],MATCH(Edges[[#This Row],[Vertex 2]],GroupVertices[Vertex],0)),1,1,"")</f>
        <v>17</v>
      </c>
      <c r="BD192" s="48"/>
      <c r="BE192" s="49"/>
      <c r="BF192" s="48"/>
      <c r="BG192" s="49"/>
      <c r="BH192" s="48"/>
      <c r="BI192" s="49"/>
      <c r="BJ192" s="48"/>
      <c r="BK192" s="49"/>
      <c r="BL192" s="48"/>
    </row>
    <row r="193" spans="1:64" ht="15">
      <c r="A193" s="64" t="s">
        <v>357</v>
      </c>
      <c r="B193" s="64" t="s">
        <v>356</v>
      </c>
      <c r="C193" s="65" t="s">
        <v>4959</v>
      </c>
      <c r="D193" s="66">
        <v>3</v>
      </c>
      <c r="E193" s="67" t="s">
        <v>132</v>
      </c>
      <c r="F193" s="68">
        <v>32</v>
      </c>
      <c r="G193" s="65"/>
      <c r="H193" s="69"/>
      <c r="I193" s="70"/>
      <c r="J193" s="70"/>
      <c r="K193" s="34" t="s">
        <v>65</v>
      </c>
      <c r="L193" s="77">
        <v>193</v>
      </c>
      <c r="M193" s="77"/>
      <c r="N193" s="72"/>
      <c r="O193" s="79" t="s">
        <v>431</v>
      </c>
      <c r="P193" s="81">
        <v>43578.57310185185</v>
      </c>
      <c r="Q193" s="79" t="s">
        <v>577</v>
      </c>
      <c r="R193" s="83" t="s">
        <v>785</v>
      </c>
      <c r="S193" s="79" t="s">
        <v>920</v>
      </c>
      <c r="T193" s="79"/>
      <c r="U193" s="79"/>
      <c r="V193" s="83" t="s">
        <v>1233</v>
      </c>
      <c r="W193" s="81">
        <v>43578.57310185185</v>
      </c>
      <c r="X193" s="83" t="s">
        <v>1440</v>
      </c>
      <c r="Y193" s="79"/>
      <c r="Z193" s="79"/>
      <c r="AA193" s="85" t="s">
        <v>1751</v>
      </c>
      <c r="AB193" s="79"/>
      <c r="AC193" s="79" t="b">
        <v>0</v>
      </c>
      <c r="AD193" s="79">
        <v>0</v>
      </c>
      <c r="AE193" s="85" t="s">
        <v>1895</v>
      </c>
      <c r="AF193" s="79" t="b">
        <v>0</v>
      </c>
      <c r="AG193" s="79" t="s">
        <v>1903</v>
      </c>
      <c r="AH193" s="79"/>
      <c r="AI193" s="85" t="s">
        <v>1895</v>
      </c>
      <c r="AJ193" s="79" t="b">
        <v>0</v>
      </c>
      <c r="AK193" s="79">
        <v>0</v>
      </c>
      <c r="AL193" s="85" t="s">
        <v>1895</v>
      </c>
      <c r="AM193" s="79" t="s">
        <v>1918</v>
      </c>
      <c r="AN193" s="79" t="b">
        <v>0</v>
      </c>
      <c r="AO193" s="85" t="s">
        <v>1751</v>
      </c>
      <c r="AP193" s="79" t="s">
        <v>176</v>
      </c>
      <c r="AQ193" s="79">
        <v>0</v>
      </c>
      <c r="AR193" s="79">
        <v>0</v>
      </c>
      <c r="AS193" s="79"/>
      <c r="AT193" s="79"/>
      <c r="AU193" s="79"/>
      <c r="AV193" s="79"/>
      <c r="AW193" s="79"/>
      <c r="AX193" s="79"/>
      <c r="AY193" s="79"/>
      <c r="AZ193" s="79"/>
      <c r="BA193">
        <v>1</v>
      </c>
      <c r="BB193" s="78" t="str">
        <f>REPLACE(INDEX(GroupVertices[Group],MATCH(Edges[[#This Row],[Vertex 1]],GroupVertices[Vertex],0)),1,1,"")</f>
        <v>17</v>
      </c>
      <c r="BC193" s="78" t="str">
        <f>REPLACE(INDEX(GroupVertices[Group],MATCH(Edges[[#This Row],[Vertex 2]],GroupVertices[Vertex],0)),1,1,"")</f>
        <v>17</v>
      </c>
      <c r="BD193" s="48">
        <v>3</v>
      </c>
      <c r="BE193" s="49">
        <v>7.5</v>
      </c>
      <c r="BF193" s="48">
        <v>1</v>
      </c>
      <c r="BG193" s="49">
        <v>2.5</v>
      </c>
      <c r="BH193" s="48">
        <v>0</v>
      </c>
      <c r="BI193" s="49">
        <v>0</v>
      </c>
      <c r="BJ193" s="48">
        <v>36</v>
      </c>
      <c r="BK193" s="49">
        <v>90</v>
      </c>
      <c r="BL193" s="48">
        <v>40</v>
      </c>
    </row>
    <row r="194" spans="1:64" ht="15">
      <c r="A194" s="64" t="s">
        <v>358</v>
      </c>
      <c r="B194" s="64" t="s">
        <v>358</v>
      </c>
      <c r="C194" s="65" t="s">
        <v>4959</v>
      </c>
      <c r="D194" s="66">
        <v>3</v>
      </c>
      <c r="E194" s="67" t="s">
        <v>132</v>
      </c>
      <c r="F194" s="68">
        <v>32</v>
      </c>
      <c r="G194" s="65"/>
      <c r="H194" s="69"/>
      <c r="I194" s="70"/>
      <c r="J194" s="70"/>
      <c r="K194" s="34" t="s">
        <v>65</v>
      </c>
      <c r="L194" s="77">
        <v>194</v>
      </c>
      <c r="M194" s="77"/>
      <c r="N194" s="72"/>
      <c r="O194" s="79" t="s">
        <v>176</v>
      </c>
      <c r="P194" s="81">
        <v>43578.58128472222</v>
      </c>
      <c r="Q194" s="79" t="s">
        <v>578</v>
      </c>
      <c r="R194" s="83" t="s">
        <v>786</v>
      </c>
      <c r="S194" s="79" t="s">
        <v>882</v>
      </c>
      <c r="T194" s="79" t="s">
        <v>994</v>
      </c>
      <c r="U194" s="79"/>
      <c r="V194" s="83" t="s">
        <v>1234</v>
      </c>
      <c r="W194" s="81">
        <v>43578.58128472222</v>
      </c>
      <c r="X194" s="83" t="s">
        <v>1441</v>
      </c>
      <c r="Y194" s="79"/>
      <c r="Z194" s="79"/>
      <c r="AA194" s="85" t="s">
        <v>1752</v>
      </c>
      <c r="AB194" s="79"/>
      <c r="AC194" s="79" t="b">
        <v>0</v>
      </c>
      <c r="AD194" s="79">
        <v>0</v>
      </c>
      <c r="AE194" s="85" t="s">
        <v>1895</v>
      </c>
      <c r="AF194" s="79" t="b">
        <v>0</v>
      </c>
      <c r="AG194" s="79" t="s">
        <v>1903</v>
      </c>
      <c r="AH194" s="79"/>
      <c r="AI194" s="85" t="s">
        <v>1895</v>
      </c>
      <c r="AJ194" s="79" t="b">
        <v>0</v>
      </c>
      <c r="AK194" s="79">
        <v>0</v>
      </c>
      <c r="AL194" s="85" t="s">
        <v>1895</v>
      </c>
      <c r="AM194" s="79" t="s">
        <v>1905</v>
      </c>
      <c r="AN194" s="79" t="b">
        <v>0</v>
      </c>
      <c r="AO194" s="85" t="s">
        <v>1752</v>
      </c>
      <c r="AP194" s="79" t="s">
        <v>176</v>
      </c>
      <c r="AQ194" s="79">
        <v>0</v>
      </c>
      <c r="AR194" s="79">
        <v>0</v>
      </c>
      <c r="AS194" s="79"/>
      <c r="AT194" s="79"/>
      <c r="AU194" s="79"/>
      <c r="AV194" s="79"/>
      <c r="AW194" s="79"/>
      <c r="AX194" s="79"/>
      <c r="AY194" s="79"/>
      <c r="AZ194" s="79"/>
      <c r="BA194">
        <v>1</v>
      </c>
      <c r="BB194" s="78" t="str">
        <f>REPLACE(INDEX(GroupVertices[Group],MATCH(Edges[[#This Row],[Vertex 1]],GroupVertices[Vertex],0)),1,1,"")</f>
        <v>1</v>
      </c>
      <c r="BC194" s="78" t="str">
        <f>REPLACE(INDEX(GroupVertices[Group],MATCH(Edges[[#This Row],[Vertex 2]],GroupVertices[Vertex],0)),1,1,"")</f>
        <v>1</v>
      </c>
      <c r="BD194" s="48">
        <v>0</v>
      </c>
      <c r="BE194" s="49">
        <v>0</v>
      </c>
      <c r="BF194" s="48">
        <v>0</v>
      </c>
      <c r="BG194" s="49">
        <v>0</v>
      </c>
      <c r="BH194" s="48">
        <v>0</v>
      </c>
      <c r="BI194" s="49">
        <v>0</v>
      </c>
      <c r="BJ194" s="48">
        <v>45</v>
      </c>
      <c r="BK194" s="49">
        <v>100</v>
      </c>
      <c r="BL194" s="48">
        <v>45</v>
      </c>
    </row>
    <row r="195" spans="1:64" ht="15">
      <c r="A195" s="64" t="s">
        <v>359</v>
      </c>
      <c r="B195" s="64" t="s">
        <v>359</v>
      </c>
      <c r="C195" s="65" t="s">
        <v>4959</v>
      </c>
      <c r="D195" s="66">
        <v>3</v>
      </c>
      <c r="E195" s="67" t="s">
        <v>132</v>
      </c>
      <c r="F195" s="68">
        <v>32</v>
      </c>
      <c r="G195" s="65"/>
      <c r="H195" s="69"/>
      <c r="I195" s="70"/>
      <c r="J195" s="70"/>
      <c r="K195" s="34" t="s">
        <v>65</v>
      </c>
      <c r="L195" s="77">
        <v>195</v>
      </c>
      <c r="M195" s="77"/>
      <c r="N195" s="72"/>
      <c r="O195" s="79" t="s">
        <v>176</v>
      </c>
      <c r="P195" s="81">
        <v>43578.58892361111</v>
      </c>
      <c r="Q195" s="79" t="s">
        <v>579</v>
      </c>
      <c r="R195" s="83" t="s">
        <v>787</v>
      </c>
      <c r="S195" s="79" t="s">
        <v>882</v>
      </c>
      <c r="T195" s="79" t="s">
        <v>995</v>
      </c>
      <c r="U195" s="79"/>
      <c r="V195" s="83" t="s">
        <v>1235</v>
      </c>
      <c r="W195" s="81">
        <v>43578.58892361111</v>
      </c>
      <c r="X195" s="83" t="s">
        <v>1442</v>
      </c>
      <c r="Y195" s="79"/>
      <c r="Z195" s="79"/>
      <c r="AA195" s="85" t="s">
        <v>1753</v>
      </c>
      <c r="AB195" s="79"/>
      <c r="AC195" s="79" t="b">
        <v>0</v>
      </c>
      <c r="AD195" s="79">
        <v>0</v>
      </c>
      <c r="AE195" s="85" t="s">
        <v>1895</v>
      </c>
      <c r="AF195" s="79" t="b">
        <v>0</v>
      </c>
      <c r="AG195" s="79" t="s">
        <v>1903</v>
      </c>
      <c r="AH195" s="79"/>
      <c r="AI195" s="85" t="s">
        <v>1895</v>
      </c>
      <c r="AJ195" s="79" t="b">
        <v>0</v>
      </c>
      <c r="AK195" s="79">
        <v>0</v>
      </c>
      <c r="AL195" s="85" t="s">
        <v>1895</v>
      </c>
      <c r="AM195" s="79" t="s">
        <v>1905</v>
      </c>
      <c r="AN195" s="79" t="b">
        <v>0</v>
      </c>
      <c r="AO195" s="85" t="s">
        <v>1753</v>
      </c>
      <c r="AP195" s="79" t="s">
        <v>176</v>
      </c>
      <c r="AQ195" s="79">
        <v>0</v>
      </c>
      <c r="AR195" s="79">
        <v>0</v>
      </c>
      <c r="AS195" s="79"/>
      <c r="AT195" s="79"/>
      <c r="AU195" s="79"/>
      <c r="AV195" s="79"/>
      <c r="AW195" s="79"/>
      <c r="AX195" s="79"/>
      <c r="AY195" s="79"/>
      <c r="AZ195" s="79"/>
      <c r="BA195">
        <v>1</v>
      </c>
      <c r="BB195" s="78" t="str">
        <f>REPLACE(INDEX(GroupVertices[Group],MATCH(Edges[[#This Row],[Vertex 1]],GroupVertices[Vertex],0)),1,1,"")</f>
        <v>1</v>
      </c>
      <c r="BC195" s="78" t="str">
        <f>REPLACE(INDEX(GroupVertices[Group],MATCH(Edges[[#This Row],[Vertex 2]],GroupVertices[Vertex],0)),1,1,"")</f>
        <v>1</v>
      </c>
      <c r="BD195" s="48">
        <v>1</v>
      </c>
      <c r="BE195" s="49">
        <v>2.2222222222222223</v>
      </c>
      <c r="BF195" s="48">
        <v>0</v>
      </c>
      <c r="BG195" s="49">
        <v>0</v>
      </c>
      <c r="BH195" s="48">
        <v>0</v>
      </c>
      <c r="BI195" s="49">
        <v>0</v>
      </c>
      <c r="BJ195" s="48">
        <v>44</v>
      </c>
      <c r="BK195" s="49">
        <v>97.77777777777777</v>
      </c>
      <c r="BL195" s="48">
        <v>45</v>
      </c>
    </row>
    <row r="196" spans="1:64" ht="15">
      <c r="A196" s="64" t="s">
        <v>360</v>
      </c>
      <c r="B196" s="64" t="s">
        <v>360</v>
      </c>
      <c r="C196" s="65" t="s">
        <v>4959</v>
      </c>
      <c r="D196" s="66">
        <v>3</v>
      </c>
      <c r="E196" s="67" t="s">
        <v>132</v>
      </c>
      <c r="F196" s="68">
        <v>32</v>
      </c>
      <c r="G196" s="65"/>
      <c r="H196" s="69"/>
      <c r="I196" s="70"/>
      <c r="J196" s="70"/>
      <c r="K196" s="34" t="s">
        <v>65</v>
      </c>
      <c r="L196" s="77">
        <v>196</v>
      </c>
      <c r="M196" s="77"/>
      <c r="N196" s="72"/>
      <c r="O196" s="79" t="s">
        <v>176</v>
      </c>
      <c r="P196" s="81">
        <v>43578.643796296295</v>
      </c>
      <c r="Q196" s="79" t="s">
        <v>580</v>
      </c>
      <c r="R196" s="83" t="s">
        <v>788</v>
      </c>
      <c r="S196" s="79" t="s">
        <v>882</v>
      </c>
      <c r="T196" s="79"/>
      <c r="U196" s="79"/>
      <c r="V196" s="83" t="s">
        <v>1236</v>
      </c>
      <c r="W196" s="81">
        <v>43578.643796296295</v>
      </c>
      <c r="X196" s="83" t="s">
        <v>1443</v>
      </c>
      <c r="Y196" s="79"/>
      <c r="Z196" s="79"/>
      <c r="AA196" s="85" t="s">
        <v>1754</v>
      </c>
      <c r="AB196" s="79"/>
      <c r="AC196" s="79" t="b">
        <v>0</v>
      </c>
      <c r="AD196" s="79">
        <v>0</v>
      </c>
      <c r="AE196" s="85" t="s">
        <v>1895</v>
      </c>
      <c r="AF196" s="79" t="b">
        <v>0</v>
      </c>
      <c r="AG196" s="79" t="s">
        <v>1903</v>
      </c>
      <c r="AH196" s="79"/>
      <c r="AI196" s="85" t="s">
        <v>1895</v>
      </c>
      <c r="AJ196" s="79" t="b">
        <v>0</v>
      </c>
      <c r="AK196" s="79">
        <v>0</v>
      </c>
      <c r="AL196" s="85" t="s">
        <v>1895</v>
      </c>
      <c r="AM196" s="79" t="s">
        <v>1905</v>
      </c>
      <c r="AN196" s="79" t="b">
        <v>0</v>
      </c>
      <c r="AO196" s="85" t="s">
        <v>1754</v>
      </c>
      <c r="AP196" s="79" t="s">
        <v>176</v>
      </c>
      <c r="AQ196" s="79">
        <v>0</v>
      </c>
      <c r="AR196" s="79">
        <v>0</v>
      </c>
      <c r="AS196" s="79"/>
      <c r="AT196" s="79"/>
      <c r="AU196" s="79"/>
      <c r="AV196" s="79"/>
      <c r="AW196" s="79"/>
      <c r="AX196" s="79"/>
      <c r="AY196" s="79"/>
      <c r="AZ196" s="79"/>
      <c r="BA196">
        <v>1</v>
      </c>
      <c r="BB196" s="78" t="str">
        <f>REPLACE(INDEX(GroupVertices[Group],MATCH(Edges[[#This Row],[Vertex 1]],GroupVertices[Vertex],0)),1,1,"")</f>
        <v>1</v>
      </c>
      <c r="BC196" s="78" t="str">
        <f>REPLACE(INDEX(GroupVertices[Group],MATCH(Edges[[#This Row],[Vertex 2]],GroupVertices[Vertex],0)),1,1,"")</f>
        <v>1</v>
      </c>
      <c r="BD196" s="48">
        <v>0</v>
      </c>
      <c r="BE196" s="49">
        <v>0</v>
      </c>
      <c r="BF196" s="48">
        <v>0</v>
      </c>
      <c r="BG196" s="49">
        <v>0</v>
      </c>
      <c r="BH196" s="48">
        <v>0</v>
      </c>
      <c r="BI196" s="49">
        <v>0</v>
      </c>
      <c r="BJ196" s="48">
        <v>46</v>
      </c>
      <c r="BK196" s="49">
        <v>100</v>
      </c>
      <c r="BL196" s="48">
        <v>46</v>
      </c>
    </row>
    <row r="197" spans="1:64" ht="15">
      <c r="A197" s="64" t="s">
        <v>361</v>
      </c>
      <c r="B197" s="64" t="s">
        <v>361</v>
      </c>
      <c r="C197" s="65" t="s">
        <v>4959</v>
      </c>
      <c r="D197" s="66">
        <v>3</v>
      </c>
      <c r="E197" s="67" t="s">
        <v>132</v>
      </c>
      <c r="F197" s="68">
        <v>32</v>
      </c>
      <c r="G197" s="65"/>
      <c r="H197" s="69"/>
      <c r="I197" s="70"/>
      <c r="J197" s="70"/>
      <c r="K197" s="34" t="s">
        <v>65</v>
      </c>
      <c r="L197" s="77">
        <v>197</v>
      </c>
      <c r="M197" s="77"/>
      <c r="N197" s="72"/>
      <c r="O197" s="79" t="s">
        <v>176</v>
      </c>
      <c r="P197" s="81">
        <v>43578.676412037035</v>
      </c>
      <c r="Q197" s="79" t="s">
        <v>581</v>
      </c>
      <c r="R197" s="83" t="s">
        <v>789</v>
      </c>
      <c r="S197" s="79" t="s">
        <v>882</v>
      </c>
      <c r="T197" s="79"/>
      <c r="U197" s="79"/>
      <c r="V197" s="83" t="s">
        <v>1237</v>
      </c>
      <c r="W197" s="81">
        <v>43578.676412037035</v>
      </c>
      <c r="X197" s="83" t="s">
        <v>1444</v>
      </c>
      <c r="Y197" s="79"/>
      <c r="Z197" s="79"/>
      <c r="AA197" s="85" t="s">
        <v>1755</v>
      </c>
      <c r="AB197" s="79"/>
      <c r="AC197" s="79" t="b">
        <v>0</v>
      </c>
      <c r="AD197" s="79">
        <v>0</v>
      </c>
      <c r="AE197" s="85" t="s">
        <v>1895</v>
      </c>
      <c r="AF197" s="79" t="b">
        <v>0</v>
      </c>
      <c r="AG197" s="79" t="s">
        <v>1903</v>
      </c>
      <c r="AH197" s="79"/>
      <c r="AI197" s="85" t="s">
        <v>1895</v>
      </c>
      <c r="AJ197" s="79" t="b">
        <v>0</v>
      </c>
      <c r="AK197" s="79">
        <v>0</v>
      </c>
      <c r="AL197" s="85" t="s">
        <v>1895</v>
      </c>
      <c r="AM197" s="79" t="s">
        <v>1905</v>
      </c>
      <c r="AN197" s="79" t="b">
        <v>0</v>
      </c>
      <c r="AO197" s="85" t="s">
        <v>1755</v>
      </c>
      <c r="AP197" s="79" t="s">
        <v>176</v>
      </c>
      <c r="AQ197" s="79">
        <v>0</v>
      </c>
      <c r="AR197" s="79">
        <v>0</v>
      </c>
      <c r="AS197" s="79"/>
      <c r="AT197" s="79"/>
      <c r="AU197" s="79"/>
      <c r="AV197" s="79"/>
      <c r="AW197" s="79"/>
      <c r="AX197" s="79"/>
      <c r="AY197" s="79"/>
      <c r="AZ197" s="79"/>
      <c r="BA197">
        <v>1</v>
      </c>
      <c r="BB197" s="78" t="str">
        <f>REPLACE(INDEX(GroupVertices[Group],MATCH(Edges[[#This Row],[Vertex 1]],GroupVertices[Vertex],0)),1,1,"")</f>
        <v>1</v>
      </c>
      <c r="BC197" s="78" t="str">
        <f>REPLACE(INDEX(GroupVertices[Group],MATCH(Edges[[#This Row],[Vertex 2]],GroupVertices[Vertex],0)),1,1,"")</f>
        <v>1</v>
      </c>
      <c r="BD197" s="48">
        <v>1</v>
      </c>
      <c r="BE197" s="49">
        <v>2.380952380952381</v>
      </c>
      <c r="BF197" s="48">
        <v>0</v>
      </c>
      <c r="BG197" s="49">
        <v>0</v>
      </c>
      <c r="BH197" s="48">
        <v>0</v>
      </c>
      <c r="BI197" s="49">
        <v>0</v>
      </c>
      <c r="BJ197" s="48">
        <v>41</v>
      </c>
      <c r="BK197" s="49">
        <v>97.61904761904762</v>
      </c>
      <c r="BL197" s="48">
        <v>42</v>
      </c>
    </row>
    <row r="198" spans="1:64" ht="15">
      <c r="A198" s="64" t="s">
        <v>362</v>
      </c>
      <c r="B198" s="64" t="s">
        <v>362</v>
      </c>
      <c r="C198" s="65" t="s">
        <v>4959</v>
      </c>
      <c r="D198" s="66">
        <v>4</v>
      </c>
      <c r="E198" s="67" t="s">
        <v>136</v>
      </c>
      <c r="F198" s="68">
        <v>31.535714285714285</v>
      </c>
      <c r="G198" s="65"/>
      <c r="H198" s="69"/>
      <c r="I198" s="70"/>
      <c r="J198" s="70"/>
      <c r="K198" s="34" t="s">
        <v>65</v>
      </c>
      <c r="L198" s="77">
        <v>198</v>
      </c>
      <c r="M198" s="77"/>
      <c r="N198" s="72"/>
      <c r="O198" s="79" t="s">
        <v>176</v>
      </c>
      <c r="P198" s="81">
        <v>43578.68822916667</v>
      </c>
      <c r="Q198" s="79" t="s">
        <v>582</v>
      </c>
      <c r="R198" s="83" t="s">
        <v>790</v>
      </c>
      <c r="S198" s="79" t="s">
        <v>882</v>
      </c>
      <c r="T198" s="79" t="s">
        <v>996</v>
      </c>
      <c r="U198" s="79"/>
      <c r="V198" s="83" t="s">
        <v>1238</v>
      </c>
      <c r="W198" s="81">
        <v>43578.68822916667</v>
      </c>
      <c r="X198" s="83" t="s">
        <v>1445</v>
      </c>
      <c r="Y198" s="79"/>
      <c r="Z198" s="79"/>
      <c r="AA198" s="85" t="s">
        <v>1756</v>
      </c>
      <c r="AB198" s="79"/>
      <c r="AC198" s="79" t="b">
        <v>0</v>
      </c>
      <c r="AD198" s="79">
        <v>0</v>
      </c>
      <c r="AE198" s="85" t="s">
        <v>1895</v>
      </c>
      <c r="AF198" s="79" t="b">
        <v>0</v>
      </c>
      <c r="AG198" s="79" t="s">
        <v>1903</v>
      </c>
      <c r="AH198" s="79"/>
      <c r="AI198" s="85" t="s">
        <v>1895</v>
      </c>
      <c r="AJ198" s="79" t="b">
        <v>0</v>
      </c>
      <c r="AK198" s="79">
        <v>0</v>
      </c>
      <c r="AL198" s="85" t="s">
        <v>1895</v>
      </c>
      <c r="AM198" s="79" t="s">
        <v>1905</v>
      </c>
      <c r="AN198" s="79" t="b">
        <v>0</v>
      </c>
      <c r="AO198" s="85" t="s">
        <v>1756</v>
      </c>
      <c r="AP198" s="79" t="s">
        <v>176</v>
      </c>
      <c r="AQ198" s="79">
        <v>0</v>
      </c>
      <c r="AR198" s="79">
        <v>0</v>
      </c>
      <c r="AS198" s="79"/>
      <c r="AT198" s="79"/>
      <c r="AU198" s="79"/>
      <c r="AV198" s="79"/>
      <c r="AW198" s="79"/>
      <c r="AX198" s="79"/>
      <c r="AY198" s="79"/>
      <c r="AZ198" s="79"/>
      <c r="BA198">
        <v>2</v>
      </c>
      <c r="BB198" s="78" t="str">
        <f>REPLACE(INDEX(GroupVertices[Group],MATCH(Edges[[#This Row],[Vertex 1]],GroupVertices[Vertex],0)),1,1,"")</f>
        <v>1</v>
      </c>
      <c r="BC198" s="78" t="str">
        <f>REPLACE(INDEX(GroupVertices[Group],MATCH(Edges[[#This Row],[Vertex 2]],GroupVertices[Vertex],0)),1,1,"")</f>
        <v>1</v>
      </c>
      <c r="BD198" s="48">
        <v>0</v>
      </c>
      <c r="BE198" s="49">
        <v>0</v>
      </c>
      <c r="BF198" s="48">
        <v>0</v>
      </c>
      <c r="BG198" s="49">
        <v>0</v>
      </c>
      <c r="BH198" s="48">
        <v>0</v>
      </c>
      <c r="BI198" s="49">
        <v>0</v>
      </c>
      <c r="BJ198" s="48">
        <v>47</v>
      </c>
      <c r="BK198" s="49">
        <v>100</v>
      </c>
      <c r="BL198" s="48">
        <v>47</v>
      </c>
    </row>
    <row r="199" spans="1:64" ht="15">
      <c r="A199" s="64" t="s">
        <v>362</v>
      </c>
      <c r="B199" s="64" t="s">
        <v>362</v>
      </c>
      <c r="C199" s="65" t="s">
        <v>4959</v>
      </c>
      <c r="D199" s="66">
        <v>4</v>
      </c>
      <c r="E199" s="67" t="s">
        <v>136</v>
      </c>
      <c r="F199" s="68">
        <v>31.535714285714285</v>
      </c>
      <c r="G199" s="65"/>
      <c r="H199" s="69"/>
      <c r="I199" s="70"/>
      <c r="J199" s="70"/>
      <c r="K199" s="34" t="s">
        <v>65</v>
      </c>
      <c r="L199" s="77">
        <v>199</v>
      </c>
      <c r="M199" s="77"/>
      <c r="N199" s="72"/>
      <c r="O199" s="79" t="s">
        <v>176</v>
      </c>
      <c r="P199" s="81">
        <v>43578.68822916667</v>
      </c>
      <c r="Q199" s="79" t="s">
        <v>583</v>
      </c>
      <c r="R199" s="83" t="s">
        <v>791</v>
      </c>
      <c r="S199" s="79" t="s">
        <v>882</v>
      </c>
      <c r="T199" s="79" t="s">
        <v>996</v>
      </c>
      <c r="U199" s="79"/>
      <c r="V199" s="83" t="s">
        <v>1238</v>
      </c>
      <c r="W199" s="81">
        <v>43578.68822916667</v>
      </c>
      <c r="X199" s="83" t="s">
        <v>1446</v>
      </c>
      <c r="Y199" s="79"/>
      <c r="Z199" s="79"/>
      <c r="AA199" s="85" t="s">
        <v>1757</v>
      </c>
      <c r="AB199" s="79"/>
      <c r="AC199" s="79" t="b">
        <v>0</v>
      </c>
      <c r="AD199" s="79">
        <v>0</v>
      </c>
      <c r="AE199" s="85" t="s">
        <v>1895</v>
      </c>
      <c r="AF199" s="79" t="b">
        <v>0</v>
      </c>
      <c r="AG199" s="79" t="s">
        <v>1903</v>
      </c>
      <c r="AH199" s="79"/>
      <c r="AI199" s="85" t="s">
        <v>1895</v>
      </c>
      <c r="AJ199" s="79" t="b">
        <v>0</v>
      </c>
      <c r="AK199" s="79">
        <v>0</v>
      </c>
      <c r="AL199" s="85" t="s">
        <v>1895</v>
      </c>
      <c r="AM199" s="79" t="s">
        <v>1905</v>
      </c>
      <c r="AN199" s="79" t="b">
        <v>0</v>
      </c>
      <c r="AO199" s="85" t="s">
        <v>1757</v>
      </c>
      <c r="AP199" s="79" t="s">
        <v>176</v>
      </c>
      <c r="AQ199" s="79">
        <v>0</v>
      </c>
      <c r="AR199" s="79">
        <v>0</v>
      </c>
      <c r="AS199" s="79"/>
      <c r="AT199" s="79"/>
      <c r="AU199" s="79"/>
      <c r="AV199" s="79"/>
      <c r="AW199" s="79"/>
      <c r="AX199" s="79"/>
      <c r="AY199" s="79"/>
      <c r="AZ199" s="79"/>
      <c r="BA199">
        <v>2</v>
      </c>
      <c r="BB199" s="78" t="str">
        <f>REPLACE(INDEX(GroupVertices[Group],MATCH(Edges[[#This Row],[Vertex 1]],GroupVertices[Vertex],0)),1,1,"")</f>
        <v>1</v>
      </c>
      <c r="BC199" s="78" t="str">
        <f>REPLACE(INDEX(GroupVertices[Group],MATCH(Edges[[#This Row],[Vertex 2]],GroupVertices[Vertex],0)),1,1,"")</f>
        <v>1</v>
      </c>
      <c r="BD199" s="48">
        <v>0</v>
      </c>
      <c r="BE199" s="49">
        <v>0</v>
      </c>
      <c r="BF199" s="48">
        <v>0</v>
      </c>
      <c r="BG199" s="49">
        <v>0</v>
      </c>
      <c r="BH199" s="48">
        <v>0</v>
      </c>
      <c r="BI199" s="49">
        <v>0</v>
      </c>
      <c r="BJ199" s="48">
        <v>48</v>
      </c>
      <c r="BK199" s="49">
        <v>100</v>
      </c>
      <c r="BL199" s="48">
        <v>48</v>
      </c>
    </row>
    <row r="200" spans="1:64" ht="15">
      <c r="A200" s="64" t="s">
        <v>363</v>
      </c>
      <c r="B200" s="64" t="s">
        <v>363</v>
      </c>
      <c r="C200" s="65" t="s">
        <v>4959</v>
      </c>
      <c r="D200" s="66">
        <v>3</v>
      </c>
      <c r="E200" s="67" t="s">
        <v>132</v>
      </c>
      <c r="F200" s="68">
        <v>32</v>
      </c>
      <c r="G200" s="65"/>
      <c r="H200" s="69"/>
      <c r="I200" s="70"/>
      <c r="J200" s="70"/>
      <c r="K200" s="34" t="s">
        <v>65</v>
      </c>
      <c r="L200" s="77">
        <v>200</v>
      </c>
      <c r="M200" s="77"/>
      <c r="N200" s="72"/>
      <c r="O200" s="79" t="s">
        <v>176</v>
      </c>
      <c r="P200" s="81">
        <v>43578.83251157407</v>
      </c>
      <c r="Q200" s="79" t="s">
        <v>584</v>
      </c>
      <c r="R200" s="83" t="s">
        <v>792</v>
      </c>
      <c r="S200" s="79" t="s">
        <v>921</v>
      </c>
      <c r="T200" s="79"/>
      <c r="U200" s="83" t="s">
        <v>1104</v>
      </c>
      <c r="V200" s="83" t="s">
        <v>1104</v>
      </c>
      <c r="W200" s="81">
        <v>43578.83251157407</v>
      </c>
      <c r="X200" s="83" t="s">
        <v>1447</v>
      </c>
      <c r="Y200" s="79"/>
      <c r="Z200" s="79"/>
      <c r="AA200" s="85" t="s">
        <v>1758</v>
      </c>
      <c r="AB200" s="79"/>
      <c r="AC200" s="79" t="b">
        <v>0</v>
      </c>
      <c r="AD200" s="79">
        <v>0</v>
      </c>
      <c r="AE200" s="85" t="s">
        <v>1895</v>
      </c>
      <c r="AF200" s="79" t="b">
        <v>0</v>
      </c>
      <c r="AG200" s="79" t="s">
        <v>1903</v>
      </c>
      <c r="AH200" s="79"/>
      <c r="AI200" s="85" t="s">
        <v>1895</v>
      </c>
      <c r="AJ200" s="79" t="b">
        <v>0</v>
      </c>
      <c r="AK200" s="79">
        <v>0</v>
      </c>
      <c r="AL200" s="85" t="s">
        <v>1895</v>
      </c>
      <c r="AM200" s="79" t="s">
        <v>1918</v>
      </c>
      <c r="AN200" s="79" t="b">
        <v>0</v>
      </c>
      <c r="AO200" s="85" t="s">
        <v>1758</v>
      </c>
      <c r="AP200" s="79" t="s">
        <v>176</v>
      </c>
      <c r="AQ200" s="79">
        <v>0</v>
      </c>
      <c r="AR200" s="79">
        <v>0</v>
      </c>
      <c r="AS200" s="79"/>
      <c r="AT200" s="79"/>
      <c r="AU200" s="79"/>
      <c r="AV200" s="79"/>
      <c r="AW200" s="79"/>
      <c r="AX200" s="79"/>
      <c r="AY200" s="79"/>
      <c r="AZ200" s="79"/>
      <c r="BA200">
        <v>1</v>
      </c>
      <c r="BB200" s="78" t="str">
        <f>REPLACE(INDEX(GroupVertices[Group],MATCH(Edges[[#This Row],[Vertex 1]],GroupVertices[Vertex],0)),1,1,"")</f>
        <v>1</v>
      </c>
      <c r="BC200" s="78" t="str">
        <f>REPLACE(INDEX(GroupVertices[Group],MATCH(Edges[[#This Row],[Vertex 2]],GroupVertices[Vertex],0)),1,1,"")</f>
        <v>1</v>
      </c>
      <c r="BD200" s="48">
        <v>1</v>
      </c>
      <c r="BE200" s="49">
        <v>2.7027027027027026</v>
      </c>
      <c r="BF200" s="48">
        <v>0</v>
      </c>
      <c r="BG200" s="49">
        <v>0</v>
      </c>
      <c r="BH200" s="48">
        <v>0</v>
      </c>
      <c r="BI200" s="49">
        <v>0</v>
      </c>
      <c r="BJ200" s="48">
        <v>36</v>
      </c>
      <c r="BK200" s="49">
        <v>97.29729729729729</v>
      </c>
      <c r="BL200" s="48">
        <v>37</v>
      </c>
    </row>
    <row r="201" spans="1:64" ht="15">
      <c r="A201" s="64" t="s">
        <v>364</v>
      </c>
      <c r="B201" s="64" t="s">
        <v>372</v>
      </c>
      <c r="C201" s="65" t="s">
        <v>4959</v>
      </c>
      <c r="D201" s="66">
        <v>3</v>
      </c>
      <c r="E201" s="67" t="s">
        <v>132</v>
      </c>
      <c r="F201" s="68">
        <v>32</v>
      </c>
      <c r="G201" s="65"/>
      <c r="H201" s="69"/>
      <c r="I201" s="70"/>
      <c r="J201" s="70"/>
      <c r="K201" s="34" t="s">
        <v>65</v>
      </c>
      <c r="L201" s="77">
        <v>201</v>
      </c>
      <c r="M201" s="77"/>
      <c r="N201" s="72"/>
      <c r="O201" s="79" t="s">
        <v>431</v>
      </c>
      <c r="P201" s="81">
        <v>43578.835393518515</v>
      </c>
      <c r="Q201" s="79" t="s">
        <v>585</v>
      </c>
      <c r="R201" s="79"/>
      <c r="S201" s="79"/>
      <c r="T201" s="79"/>
      <c r="U201" s="79"/>
      <c r="V201" s="83" t="s">
        <v>1239</v>
      </c>
      <c r="W201" s="81">
        <v>43578.835393518515</v>
      </c>
      <c r="X201" s="83" t="s">
        <v>1448</v>
      </c>
      <c r="Y201" s="79"/>
      <c r="Z201" s="79"/>
      <c r="AA201" s="85" t="s">
        <v>1759</v>
      </c>
      <c r="AB201" s="79"/>
      <c r="AC201" s="79" t="b">
        <v>0</v>
      </c>
      <c r="AD201" s="79">
        <v>0</v>
      </c>
      <c r="AE201" s="85" t="s">
        <v>1895</v>
      </c>
      <c r="AF201" s="79" t="b">
        <v>0</v>
      </c>
      <c r="AG201" s="79" t="s">
        <v>1903</v>
      </c>
      <c r="AH201" s="79"/>
      <c r="AI201" s="85" t="s">
        <v>1895</v>
      </c>
      <c r="AJ201" s="79" t="b">
        <v>0</v>
      </c>
      <c r="AK201" s="79">
        <v>3</v>
      </c>
      <c r="AL201" s="85" t="s">
        <v>1830</v>
      </c>
      <c r="AM201" s="79" t="s">
        <v>1914</v>
      </c>
      <c r="AN201" s="79" t="b">
        <v>0</v>
      </c>
      <c r="AO201" s="85" t="s">
        <v>1830</v>
      </c>
      <c r="AP201" s="79" t="s">
        <v>176</v>
      </c>
      <c r="AQ201" s="79">
        <v>0</v>
      </c>
      <c r="AR201" s="79">
        <v>0</v>
      </c>
      <c r="AS201" s="79"/>
      <c r="AT201" s="79"/>
      <c r="AU201" s="79"/>
      <c r="AV201" s="79"/>
      <c r="AW201" s="79"/>
      <c r="AX201" s="79"/>
      <c r="AY201" s="79"/>
      <c r="AZ201" s="79"/>
      <c r="BA201">
        <v>1</v>
      </c>
      <c r="BB201" s="78" t="str">
        <f>REPLACE(INDEX(GroupVertices[Group],MATCH(Edges[[#This Row],[Vertex 1]],GroupVertices[Vertex],0)),1,1,"")</f>
        <v>10</v>
      </c>
      <c r="BC201" s="78" t="str">
        <f>REPLACE(INDEX(GroupVertices[Group],MATCH(Edges[[#This Row],[Vertex 2]],GroupVertices[Vertex],0)),1,1,"")</f>
        <v>10</v>
      </c>
      <c r="BD201" s="48">
        <v>0</v>
      </c>
      <c r="BE201" s="49">
        <v>0</v>
      </c>
      <c r="BF201" s="48">
        <v>0</v>
      </c>
      <c r="BG201" s="49">
        <v>0</v>
      </c>
      <c r="BH201" s="48">
        <v>0</v>
      </c>
      <c r="BI201" s="49">
        <v>0</v>
      </c>
      <c r="BJ201" s="48">
        <v>24</v>
      </c>
      <c r="BK201" s="49">
        <v>100</v>
      </c>
      <c r="BL201" s="48">
        <v>24</v>
      </c>
    </row>
    <row r="202" spans="1:64" ht="15">
      <c r="A202" s="64" t="s">
        <v>365</v>
      </c>
      <c r="B202" s="64" t="s">
        <v>372</v>
      </c>
      <c r="C202" s="65" t="s">
        <v>4959</v>
      </c>
      <c r="D202" s="66">
        <v>3</v>
      </c>
      <c r="E202" s="67" t="s">
        <v>132</v>
      </c>
      <c r="F202" s="68">
        <v>32</v>
      </c>
      <c r="G202" s="65"/>
      <c r="H202" s="69"/>
      <c r="I202" s="70"/>
      <c r="J202" s="70"/>
      <c r="K202" s="34" t="s">
        <v>65</v>
      </c>
      <c r="L202" s="77">
        <v>202</v>
      </c>
      <c r="M202" s="77"/>
      <c r="N202" s="72"/>
      <c r="O202" s="79" t="s">
        <v>431</v>
      </c>
      <c r="P202" s="81">
        <v>43578.87443287037</v>
      </c>
      <c r="Q202" s="79" t="s">
        <v>585</v>
      </c>
      <c r="R202" s="79"/>
      <c r="S202" s="79"/>
      <c r="T202" s="79"/>
      <c r="U202" s="79"/>
      <c r="V202" s="83" t="s">
        <v>1240</v>
      </c>
      <c r="W202" s="81">
        <v>43578.87443287037</v>
      </c>
      <c r="X202" s="83" t="s">
        <v>1449</v>
      </c>
      <c r="Y202" s="79"/>
      <c r="Z202" s="79"/>
      <c r="AA202" s="85" t="s">
        <v>1760</v>
      </c>
      <c r="AB202" s="79"/>
      <c r="AC202" s="79" t="b">
        <v>0</v>
      </c>
      <c r="AD202" s="79">
        <v>0</v>
      </c>
      <c r="AE202" s="85" t="s">
        <v>1895</v>
      </c>
      <c r="AF202" s="79" t="b">
        <v>0</v>
      </c>
      <c r="AG202" s="79" t="s">
        <v>1903</v>
      </c>
      <c r="AH202" s="79"/>
      <c r="AI202" s="85" t="s">
        <v>1895</v>
      </c>
      <c r="AJ202" s="79" t="b">
        <v>0</v>
      </c>
      <c r="AK202" s="79">
        <v>3</v>
      </c>
      <c r="AL202" s="85" t="s">
        <v>1830</v>
      </c>
      <c r="AM202" s="79" t="s">
        <v>1916</v>
      </c>
      <c r="AN202" s="79" t="b">
        <v>0</v>
      </c>
      <c r="AO202" s="85" t="s">
        <v>1830</v>
      </c>
      <c r="AP202" s="79" t="s">
        <v>176</v>
      </c>
      <c r="AQ202" s="79">
        <v>0</v>
      </c>
      <c r="AR202" s="79">
        <v>0</v>
      </c>
      <c r="AS202" s="79"/>
      <c r="AT202" s="79"/>
      <c r="AU202" s="79"/>
      <c r="AV202" s="79"/>
      <c r="AW202" s="79"/>
      <c r="AX202" s="79"/>
      <c r="AY202" s="79"/>
      <c r="AZ202" s="79"/>
      <c r="BA202">
        <v>1</v>
      </c>
      <c r="BB202" s="78" t="str">
        <f>REPLACE(INDEX(GroupVertices[Group],MATCH(Edges[[#This Row],[Vertex 1]],GroupVertices[Vertex],0)),1,1,"")</f>
        <v>10</v>
      </c>
      <c r="BC202" s="78" t="str">
        <f>REPLACE(INDEX(GroupVertices[Group],MATCH(Edges[[#This Row],[Vertex 2]],GroupVertices[Vertex],0)),1,1,"")</f>
        <v>10</v>
      </c>
      <c r="BD202" s="48">
        <v>0</v>
      </c>
      <c r="BE202" s="49">
        <v>0</v>
      </c>
      <c r="BF202" s="48">
        <v>0</v>
      </c>
      <c r="BG202" s="49">
        <v>0</v>
      </c>
      <c r="BH202" s="48">
        <v>0</v>
      </c>
      <c r="BI202" s="49">
        <v>0</v>
      </c>
      <c r="BJ202" s="48">
        <v>24</v>
      </c>
      <c r="BK202" s="49">
        <v>100</v>
      </c>
      <c r="BL202" s="48">
        <v>24</v>
      </c>
    </row>
    <row r="203" spans="1:64" ht="15">
      <c r="A203" s="64" t="s">
        <v>366</v>
      </c>
      <c r="B203" s="64" t="s">
        <v>366</v>
      </c>
      <c r="C203" s="65" t="s">
        <v>4959</v>
      </c>
      <c r="D203" s="66">
        <v>4</v>
      </c>
      <c r="E203" s="67" t="s">
        <v>136</v>
      </c>
      <c r="F203" s="68">
        <v>31.535714285714285</v>
      </c>
      <c r="G203" s="65"/>
      <c r="H203" s="69"/>
      <c r="I203" s="70"/>
      <c r="J203" s="70"/>
      <c r="K203" s="34" t="s">
        <v>65</v>
      </c>
      <c r="L203" s="77">
        <v>203</v>
      </c>
      <c r="M203" s="77"/>
      <c r="N203" s="72"/>
      <c r="O203" s="79" t="s">
        <v>176</v>
      </c>
      <c r="P203" s="81">
        <v>43577.88128472222</v>
      </c>
      <c r="Q203" s="79" t="s">
        <v>586</v>
      </c>
      <c r="R203" s="83" t="s">
        <v>793</v>
      </c>
      <c r="S203" s="79" t="s">
        <v>882</v>
      </c>
      <c r="T203" s="79" t="s">
        <v>997</v>
      </c>
      <c r="U203" s="79"/>
      <c r="V203" s="83" t="s">
        <v>1241</v>
      </c>
      <c r="W203" s="81">
        <v>43577.88128472222</v>
      </c>
      <c r="X203" s="83" t="s">
        <v>1450</v>
      </c>
      <c r="Y203" s="79"/>
      <c r="Z203" s="79"/>
      <c r="AA203" s="85" t="s">
        <v>1761</v>
      </c>
      <c r="AB203" s="79"/>
      <c r="AC203" s="79" t="b">
        <v>0</v>
      </c>
      <c r="AD203" s="79">
        <v>0</v>
      </c>
      <c r="AE203" s="85" t="s">
        <v>1895</v>
      </c>
      <c r="AF203" s="79" t="b">
        <v>0</v>
      </c>
      <c r="AG203" s="79" t="s">
        <v>1903</v>
      </c>
      <c r="AH203" s="79"/>
      <c r="AI203" s="85" t="s">
        <v>1895</v>
      </c>
      <c r="AJ203" s="79" t="b">
        <v>0</v>
      </c>
      <c r="AK203" s="79">
        <v>0</v>
      </c>
      <c r="AL203" s="85" t="s">
        <v>1895</v>
      </c>
      <c r="AM203" s="79" t="s">
        <v>1905</v>
      </c>
      <c r="AN203" s="79" t="b">
        <v>0</v>
      </c>
      <c r="AO203" s="85" t="s">
        <v>1761</v>
      </c>
      <c r="AP203" s="79" t="s">
        <v>176</v>
      </c>
      <c r="AQ203" s="79">
        <v>0</v>
      </c>
      <c r="AR203" s="79">
        <v>0</v>
      </c>
      <c r="AS203" s="79"/>
      <c r="AT203" s="79"/>
      <c r="AU203" s="79"/>
      <c r="AV203" s="79"/>
      <c r="AW203" s="79"/>
      <c r="AX203" s="79"/>
      <c r="AY203" s="79"/>
      <c r="AZ203" s="79"/>
      <c r="BA203">
        <v>2</v>
      </c>
      <c r="BB203" s="78" t="str">
        <f>REPLACE(INDEX(GroupVertices[Group],MATCH(Edges[[#This Row],[Vertex 1]],GroupVertices[Vertex],0)),1,1,"")</f>
        <v>1</v>
      </c>
      <c r="BC203" s="78" t="str">
        <f>REPLACE(INDEX(GroupVertices[Group],MATCH(Edges[[#This Row],[Vertex 2]],GroupVertices[Vertex],0)),1,1,"")</f>
        <v>1</v>
      </c>
      <c r="BD203" s="48">
        <v>0</v>
      </c>
      <c r="BE203" s="49">
        <v>0</v>
      </c>
      <c r="BF203" s="48">
        <v>0</v>
      </c>
      <c r="BG203" s="49">
        <v>0</v>
      </c>
      <c r="BH203" s="48">
        <v>0</v>
      </c>
      <c r="BI203" s="49">
        <v>0</v>
      </c>
      <c r="BJ203" s="48">
        <v>44</v>
      </c>
      <c r="BK203" s="49">
        <v>100</v>
      </c>
      <c r="BL203" s="48">
        <v>44</v>
      </c>
    </row>
    <row r="204" spans="1:64" ht="15">
      <c r="A204" s="64" t="s">
        <v>366</v>
      </c>
      <c r="B204" s="64" t="s">
        <v>366</v>
      </c>
      <c r="C204" s="65" t="s">
        <v>4959</v>
      </c>
      <c r="D204" s="66">
        <v>4</v>
      </c>
      <c r="E204" s="67" t="s">
        <v>136</v>
      </c>
      <c r="F204" s="68">
        <v>31.535714285714285</v>
      </c>
      <c r="G204" s="65"/>
      <c r="H204" s="69"/>
      <c r="I204" s="70"/>
      <c r="J204" s="70"/>
      <c r="K204" s="34" t="s">
        <v>65</v>
      </c>
      <c r="L204" s="77">
        <v>204</v>
      </c>
      <c r="M204" s="77"/>
      <c r="N204" s="72"/>
      <c r="O204" s="79" t="s">
        <v>176</v>
      </c>
      <c r="P204" s="81">
        <v>43578.883356481485</v>
      </c>
      <c r="Q204" s="79" t="s">
        <v>587</v>
      </c>
      <c r="R204" s="83" t="s">
        <v>794</v>
      </c>
      <c r="S204" s="79" t="s">
        <v>882</v>
      </c>
      <c r="T204" s="79" t="s">
        <v>997</v>
      </c>
      <c r="U204" s="79"/>
      <c r="V204" s="83" t="s">
        <v>1241</v>
      </c>
      <c r="W204" s="81">
        <v>43578.883356481485</v>
      </c>
      <c r="X204" s="83" t="s">
        <v>1451</v>
      </c>
      <c r="Y204" s="79"/>
      <c r="Z204" s="79"/>
      <c r="AA204" s="85" t="s">
        <v>1762</v>
      </c>
      <c r="AB204" s="79"/>
      <c r="AC204" s="79" t="b">
        <v>0</v>
      </c>
      <c r="AD204" s="79">
        <v>0</v>
      </c>
      <c r="AE204" s="85" t="s">
        <v>1895</v>
      </c>
      <c r="AF204" s="79" t="b">
        <v>0</v>
      </c>
      <c r="AG204" s="79" t="s">
        <v>1903</v>
      </c>
      <c r="AH204" s="79"/>
      <c r="AI204" s="85" t="s">
        <v>1895</v>
      </c>
      <c r="AJ204" s="79" t="b">
        <v>0</v>
      </c>
      <c r="AK204" s="79">
        <v>0</v>
      </c>
      <c r="AL204" s="85" t="s">
        <v>1895</v>
      </c>
      <c r="AM204" s="79" t="s">
        <v>1905</v>
      </c>
      <c r="AN204" s="79" t="b">
        <v>0</v>
      </c>
      <c r="AO204" s="85" t="s">
        <v>1762</v>
      </c>
      <c r="AP204" s="79" t="s">
        <v>176</v>
      </c>
      <c r="AQ204" s="79">
        <v>0</v>
      </c>
      <c r="AR204" s="79">
        <v>0</v>
      </c>
      <c r="AS204" s="79"/>
      <c r="AT204" s="79"/>
      <c r="AU204" s="79"/>
      <c r="AV204" s="79"/>
      <c r="AW204" s="79"/>
      <c r="AX204" s="79"/>
      <c r="AY204" s="79"/>
      <c r="AZ204" s="79"/>
      <c r="BA204">
        <v>2</v>
      </c>
      <c r="BB204" s="78" t="str">
        <f>REPLACE(INDEX(GroupVertices[Group],MATCH(Edges[[#This Row],[Vertex 1]],GroupVertices[Vertex],0)),1,1,"")</f>
        <v>1</v>
      </c>
      <c r="BC204" s="78" t="str">
        <f>REPLACE(INDEX(GroupVertices[Group],MATCH(Edges[[#This Row],[Vertex 2]],GroupVertices[Vertex],0)),1,1,"")</f>
        <v>1</v>
      </c>
      <c r="BD204" s="48">
        <v>1</v>
      </c>
      <c r="BE204" s="49">
        <v>2.5641025641025643</v>
      </c>
      <c r="BF204" s="48">
        <v>0</v>
      </c>
      <c r="BG204" s="49">
        <v>0</v>
      </c>
      <c r="BH204" s="48">
        <v>0</v>
      </c>
      <c r="BI204" s="49">
        <v>0</v>
      </c>
      <c r="BJ204" s="48">
        <v>38</v>
      </c>
      <c r="BK204" s="49">
        <v>97.43589743589743</v>
      </c>
      <c r="BL204" s="48">
        <v>39</v>
      </c>
    </row>
    <row r="205" spans="1:64" ht="15">
      <c r="A205" s="64" t="s">
        <v>367</v>
      </c>
      <c r="B205" s="64" t="s">
        <v>427</v>
      </c>
      <c r="C205" s="65" t="s">
        <v>4959</v>
      </c>
      <c r="D205" s="66">
        <v>3</v>
      </c>
      <c r="E205" s="67" t="s">
        <v>132</v>
      </c>
      <c r="F205" s="68">
        <v>32</v>
      </c>
      <c r="G205" s="65"/>
      <c r="H205" s="69"/>
      <c r="I205" s="70"/>
      <c r="J205" s="70"/>
      <c r="K205" s="34" t="s">
        <v>65</v>
      </c>
      <c r="L205" s="77">
        <v>205</v>
      </c>
      <c r="M205" s="77"/>
      <c r="N205" s="72"/>
      <c r="O205" s="79" t="s">
        <v>431</v>
      </c>
      <c r="P205" s="81">
        <v>43578.890023148146</v>
      </c>
      <c r="Q205" s="79" t="s">
        <v>588</v>
      </c>
      <c r="R205" s="79"/>
      <c r="S205" s="79"/>
      <c r="T205" s="79" t="s">
        <v>998</v>
      </c>
      <c r="U205" s="79"/>
      <c r="V205" s="83" t="s">
        <v>1242</v>
      </c>
      <c r="W205" s="81">
        <v>43578.890023148146</v>
      </c>
      <c r="X205" s="83" t="s">
        <v>1452</v>
      </c>
      <c r="Y205" s="79"/>
      <c r="Z205" s="79"/>
      <c r="AA205" s="85" t="s">
        <v>1763</v>
      </c>
      <c r="AB205" s="79"/>
      <c r="AC205" s="79" t="b">
        <v>0</v>
      </c>
      <c r="AD205" s="79">
        <v>0</v>
      </c>
      <c r="AE205" s="85" t="s">
        <v>1895</v>
      </c>
      <c r="AF205" s="79" t="b">
        <v>0</v>
      </c>
      <c r="AG205" s="79" t="s">
        <v>1903</v>
      </c>
      <c r="AH205" s="79"/>
      <c r="AI205" s="85" t="s">
        <v>1895</v>
      </c>
      <c r="AJ205" s="79" t="b">
        <v>0</v>
      </c>
      <c r="AK205" s="79">
        <v>2</v>
      </c>
      <c r="AL205" s="85" t="s">
        <v>1742</v>
      </c>
      <c r="AM205" s="79" t="s">
        <v>1914</v>
      </c>
      <c r="AN205" s="79" t="b">
        <v>0</v>
      </c>
      <c r="AO205" s="85" t="s">
        <v>1742</v>
      </c>
      <c r="AP205" s="79" t="s">
        <v>176</v>
      </c>
      <c r="AQ205" s="79">
        <v>0</v>
      </c>
      <c r="AR205" s="79">
        <v>0</v>
      </c>
      <c r="AS205" s="79"/>
      <c r="AT205" s="79"/>
      <c r="AU205" s="79"/>
      <c r="AV205" s="79"/>
      <c r="AW205" s="79"/>
      <c r="AX205" s="79"/>
      <c r="AY205" s="79"/>
      <c r="AZ205" s="79"/>
      <c r="BA205">
        <v>1</v>
      </c>
      <c r="BB205" s="78" t="str">
        <f>REPLACE(INDEX(GroupVertices[Group],MATCH(Edges[[#This Row],[Vertex 1]],GroupVertices[Vertex],0)),1,1,"")</f>
        <v>7</v>
      </c>
      <c r="BC205" s="78" t="str">
        <f>REPLACE(INDEX(GroupVertices[Group],MATCH(Edges[[#This Row],[Vertex 2]],GroupVertices[Vertex],0)),1,1,"")</f>
        <v>7</v>
      </c>
      <c r="BD205" s="48"/>
      <c r="BE205" s="49"/>
      <c r="BF205" s="48"/>
      <c r="BG205" s="49"/>
      <c r="BH205" s="48"/>
      <c r="BI205" s="49"/>
      <c r="BJ205" s="48"/>
      <c r="BK205" s="49"/>
      <c r="BL205" s="48"/>
    </row>
    <row r="206" spans="1:64" ht="15">
      <c r="A206" s="64" t="s">
        <v>367</v>
      </c>
      <c r="B206" s="64" t="s">
        <v>398</v>
      </c>
      <c r="C206" s="65" t="s">
        <v>4959</v>
      </c>
      <c r="D206" s="66">
        <v>3</v>
      </c>
      <c r="E206" s="67" t="s">
        <v>132</v>
      </c>
      <c r="F206" s="68">
        <v>32</v>
      </c>
      <c r="G206" s="65"/>
      <c r="H206" s="69"/>
      <c r="I206" s="70"/>
      <c r="J206" s="70"/>
      <c r="K206" s="34" t="s">
        <v>65</v>
      </c>
      <c r="L206" s="77">
        <v>206</v>
      </c>
      <c r="M206" s="77"/>
      <c r="N206" s="72"/>
      <c r="O206" s="79" t="s">
        <v>431</v>
      </c>
      <c r="P206" s="81">
        <v>43578.890023148146</v>
      </c>
      <c r="Q206" s="79" t="s">
        <v>588</v>
      </c>
      <c r="R206" s="79"/>
      <c r="S206" s="79"/>
      <c r="T206" s="79" t="s">
        <v>998</v>
      </c>
      <c r="U206" s="79"/>
      <c r="V206" s="83" t="s">
        <v>1242</v>
      </c>
      <c r="W206" s="81">
        <v>43578.890023148146</v>
      </c>
      <c r="X206" s="83" t="s">
        <v>1452</v>
      </c>
      <c r="Y206" s="79"/>
      <c r="Z206" s="79"/>
      <c r="AA206" s="85" t="s">
        <v>1763</v>
      </c>
      <c r="AB206" s="79"/>
      <c r="AC206" s="79" t="b">
        <v>0</v>
      </c>
      <c r="AD206" s="79">
        <v>0</v>
      </c>
      <c r="AE206" s="85" t="s">
        <v>1895</v>
      </c>
      <c r="AF206" s="79" t="b">
        <v>0</v>
      </c>
      <c r="AG206" s="79" t="s">
        <v>1903</v>
      </c>
      <c r="AH206" s="79"/>
      <c r="AI206" s="85" t="s">
        <v>1895</v>
      </c>
      <c r="AJ206" s="79" t="b">
        <v>0</v>
      </c>
      <c r="AK206" s="79">
        <v>2</v>
      </c>
      <c r="AL206" s="85" t="s">
        <v>1742</v>
      </c>
      <c r="AM206" s="79" t="s">
        <v>1914</v>
      </c>
      <c r="AN206" s="79" t="b">
        <v>0</v>
      </c>
      <c r="AO206" s="85" t="s">
        <v>1742</v>
      </c>
      <c r="AP206" s="79" t="s">
        <v>176</v>
      </c>
      <c r="AQ206" s="79">
        <v>0</v>
      </c>
      <c r="AR206" s="79">
        <v>0</v>
      </c>
      <c r="AS206" s="79"/>
      <c r="AT206" s="79"/>
      <c r="AU206" s="79"/>
      <c r="AV206" s="79"/>
      <c r="AW206" s="79"/>
      <c r="AX206" s="79"/>
      <c r="AY206" s="79"/>
      <c r="AZ206" s="79"/>
      <c r="BA206">
        <v>1</v>
      </c>
      <c r="BB206" s="78" t="str">
        <f>REPLACE(INDEX(GroupVertices[Group],MATCH(Edges[[#This Row],[Vertex 1]],GroupVertices[Vertex],0)),1,1,"")</f>
        <v>7</v>
      </c>
      <c r="BC206" s="78" t="str">
        <f>REPLACE(INDEX(GroupVertices[Group],MATCH(Edges[[#This Row],[Vertex 2]],GroupVertices[Vertex],0)),1,1,"")</f>
        <v>7</v>
      </c>
      <c r="BD206" s="48">
        <v>0</v>
      </c>
      <c r="BE206" s="49">
        <v>0</v>
      </c>
      <c r="BF206" s="48">
        <v>0</v>
      </c>
      <c r="BG206" s="49">
        <v>0</v>
      </c>
      <c r="BH206" s="48">
        <v>0</v>
      </c>
      <c r="BI206" s="49">
        <v>0</v>
      </c>
      <c r="BJ206" s="48">
        <v>19</v>
      </c>
      <c r="BK206" s="49">
        <v>100</v>
      </c>
      <c r="BL206" s="48">
        <v>19</v>
      </c>
    </row>
    <row r="207" spans="1:64" ht="15">
      <c r="A207" s="64" t="s">
        <v>367</v>
      </c>
      <c r="B207" s="64" t="s">
        <v>351</v>
      </c>
      <c r="C207" s="65" t="s">
        <v>4959</v>
      </c>
      <c r="D207" s="66">
        <v>3</v>
      </c>
      <c r="E207" s="67" t="s">
        <v>132</v>
      </c>
      <c r="F207" s="68">
        <v>32</v>
      </c>
      <c r="G207" s="65"/>
      <c r="H207" s="69"/>
      <c r="I207" s="70"/>
      <c r="J207" s="70"/>
      <c r="K207" s="34" t="s">
        <v>65</v>
      </c>
      <c r="L207" s="77">
        <v>207</v>
      </c>
      <c r="M207" s="77"/>
      <c r="N207" s="72"/>
      <c r="O207" s="79" t="s">
        <v>431</v>
      </c>
      <c r="P207" s="81">
        <v>43578.890023148146</v>
      </c>
      <c r="Q207" s="79" t="s">
        <v>588</v>
      </c>
      <c r="R207" s="79"/>
      <c r="S207" s="79"/>
      <c r="T207" s="79" t="s">
        <v>998</v>
      </c>
      <c r="U207" s="79"/>
      <c r="V207" s="83" t="s">
        <v>1242</v>
      </c>
      <c r="W207" s="81">
        <v>43578.890023148146</v>
      </c>
      <c r="X207" s="83" t="s">
        <v>1452</v>
      </c>
      <c r="Y207" s="79"/>
      <c r="Z207" s="79"/>
      <c r="AA207" s="85" t="s">
        <v>1763</v>
      </c>
      <c r="AB207" s="79"/>
      <c r="AC207" s="79" t="b">
        <v>0</v>
      </c>
      <c r="AD207" s="79">
        <v>0</v>
      </c>
      <c r="AE207" s="85" t="s">
        <v>1895</v>
      </c>
      <c r="AF207" s="79" t="b">
        <v>0</v>
      </c>
      <c r="AG207" s="79" t="s">
        <v>1903</v>
      </c>
      <c r="AH207" s="79"/>
      <c r="AI207" s="85" t="s">
        <v>1895</v>
      </c>
      <c r="AJ207" s="79" t="b">
        <v>0</v>
      </c>
      <c r="AK207" s="79">
        <v>2</v>
      </c>
      <c r="AL207" s="85" t="s">
        <v>1742</v>
      </c>
      <c r="AM207" s="79" t="s">
        <v>1914</v>
      </c>
      <c r="AN207" s="79" t="b">
        <v>0</v>
      </c>
      <c r="AO207" s="85" t="s">
        <v>1742</v>
      </c>
      <c r="AP207" s="79" t="s">
        <v>176</v>
      </c>
      <c r="AQ207" s="79">
        <v>0</v>
      </c>
      <c r="AR207" s="79">
        <v>0</v>
      </c>
      <c r="AS207" s="79"/>
      <c r="AT207" s="79"/>
      <c r="AU207" s="79"/>
      <c r="AV207" s="79"/>
      <c r="AW207" s="79"/>
      <c r="AX207" s="79"/>
      <c r="AY207" s="79"/>
      <c r="AZ207" s="79"/>
      <c r="BA207">
        <v>1</v>
      </c>
      <c r="BB207" s="78" t="str">
        <f>REPLACE(INDEX(GroupVertices[Group],MATCH(Edges[[#This Row],[Vertex 1]],GroupVertices[Vertex],0)),1,1,"")</f>
        <v>7</v>
      </c>
      <c r="BC207" s="78" t="str">
        <f>REPLACE(INDEX(GroupVertices[Group],MATCH(Edges[[#This Row],[Vertex 2]],GroupVertices[Vertex],0)),1,1,"")</f>
        <v>7</v>
      </c>
      <c r="BD207" s="48"/>
      <c r="BE207" s="49"/>
      <c r="BF207" s="48"/>
      <c r="BG207" s="49"/>
      <c r="BH207" s="48"/>
      <c r="BI207" s="49"/>
      <c r="BJ207" s="48"/>
      <c r="BK207" s="49"/>
      <c r="BL207" s="48"/>
    </row>
    <row r="208" spans="1:64" ht="15">
      <c r="A208" s="64" t="s">
        <v>368</v>
      </c>
      <c r="B208" s="64" t="s">
        <v>368</v>
      </c>
      <c r="C208" s="65" t="s">
        <v>4963</v>
      </c>
      <c r="D208" s="66">
        <v>10</v>
      </c>
      <c r="E208" s="67" t="s">
        <v>136</v>
      </c>
      <c r="F208" s="68">
        <v>6</v>
      </c>
      <c r="G208" s="65"/>
      <c r="H208" s="69"/>
      <c r="I208" s="70"/>
      <c r="J208" s="70"/>
      <c r="K208" s="34" t="s">
        <v>65</v>
      </c>
      <c r="L208" s="77">
        <v>208</v>
      </c>
      <c r="M208" s="77"/>
      <c r="N208" s="72"/>
      <c r="O208" s="79" t="s">
        <v>176</v>
      </c>
      <c r="P208" s="81">
        <v>43572.04043981482</v>
      </c>
      <c r="Q208" s="79" t="s">
        <v>589</v>
      </c>
      <c r="R208" s="83" t="s">
        <v>795</v>
      </c>
      <c r="S208" s="79" t="s">
        <v>899</v>
      </c>
      <c r="T208" s="79" t="s">
        <v>999</v>
      </c>
      <c r="U208" s="79"/>
      <c r="V208" s="83" t="s">
        <v>1243</v>
      </c>
      <c r="W208" s="81">
        <v>43572.04043981482</v>
      </c>
      <c r="X208" s="83" t="s">
        <v>1453</v>
      </c>
      <c r="Y208" s="79"/>
      <c r="Z208" s="79"/>
      <c r="AA208" s="85" t="s">
        <v>1764</v>
      </c>
      <c r="AB208" s="79"/>
      <c r="AC208" s="79" t="b">
        <v>0</v>
      </c>
      <c r="AD208" s="79">
        <v>1</v>
      </c>
      <c r="AE208" s="85" t="s">
        <v>1895</v>
      </c>
      <c r="AF208" s="79" t="b">
        <v>0</v>
      </c>
      <c r="AG208" s="79" t="s">
        <v>1903</v>
      </c>
      <c r="AH208" s="79"/>
      <c r="AI208" s="85" t="s">
        <v>1895</v>
      </c>
      <c r="AJ208" s="79" t="b">
        <v>0</v>
      </c>
      <c r="AK208" s="79">
        <v>0</v>
      </c>
      <c r="AL208" s="85" t="s">
        <v>1895</v>
      </c>
      <c r="AM208" s="79" t="s">
        <v>1926</v>
      </c>
      <c r="AN208" s="79" t="b">
        <v>0</v>
      </c>
      <c r="AO208" s="85" t="s">
        <v>1764</v>
      </c>
      <c r="AP208" s="79" t="s">
        <v>176</v>
      </c>
      <c r="AQ208" s="79">
        <v>0</v>
      </c>
      <c r="AR208" s="79">
        <v>0</v>
      </c>
      <c r="AS208" s="79"/>
      <c r="AT208" s="79"/>
      <c r="AU208" s="79"/>
      <c r="AV208" s="79"/>
      <c r="AW208" s="79"/>
      <c r="AX208" s="79"/>
      <c r="AY208" s="79"/>
      <c r="AZ208" s="79"/>
      <c r="BA208">
        <v>57</v>
      </c>
      <c r="BB208" s="78" t="str">
        <f>REPLACE(INDEX(GroupVertices[Group],MATCH(Edges[[#This Row],[Vertex 1]],GroupVertices[Vertex],0)),1,1,"")</f>
        <v>27</v>
      </c>
      <c r="BC208" s="78" t="str">
        <f>REPLACE(INDEX(GroupVertices[Group],MATCH(Edges[[#This Row],[Vertex 2]],GroupVertices[Vertex],0)),1,1,"")</f>
        <v>27</v>
      </c>
      <c r="BD208" s="48">
        <v>1</v>
      </c>
      <c r="BE208" s="49">
        <v>5.882352941176471</v>
      </c>
      <c r="BF208" s="48">
        <v>0</v>
      </c>
      <c r="BG208" s="49">
        <v>0</v>
      </c>
      <c r="BH208" s="48">
        <v>0</v>
      </c>
      <c r="BI208" s="49">
        <v>0</v>
      </c>
      <c r="BJ208" s="48">
        <v>16</v>
      </c>
      <c r="BK208" s="49">
        <v>94.11764705882354</v>
      </c>
      <c r="BL208" s="48">
        <v>17</v>
      </c>
    </row>
    <row r="209" spans="1:64" ht="15">
      <c r="A209" s="64" t="s">
        <v>368</v>
      </c>
      <c r="B209" s="64" t="s">
        <v>368</v>
      </c>
      <c r="C209" s="65" t="s">
        <v>4963</v>
      </c>
      <c r="D209" s="66">
        <v>10</v>
      </c>
      <c r="E209" s="67" t="s">
        <v>136</v>
      </c>
      <c r="F209" s="68">
        <v>6</v>
      </c>
      <c r="G209" s="65"/>
      <c r="H209" s="69"/>
      <c r="I209" s="70"/>
      <c r="J209" s="70"/>
      <c r="K209" s="34" t="s">
        <v>65</v>
      </c>
      <c r="L209" s="77">
        <v>209</v>
      </c>
      <c r="M209" s="77"/>
      <c r="N209" s="72"/>
      <c r="O209" s="79" t="s">
        <v>176</v>
      </c>
      <c r="P209" s="81">
        <v>43572.04601851852</v>
      </c>
      <c r="Q209" s="79" t="s">
        <v>590</v>
      </c>
      <c r="R209" s="83" t="s">
        <v>796</v>
      </c>
      <c r="S209" s="79" t="s">
        <v>899</v>
      </c>
      <c r="T209" s="79" t="s">
        <v>1000</v>
      </c>
      <c r="U209" s="79"/>
      <c r="V209" s="83" t="s">
        <v>1243</v>
      </c>
      <c r="W209" s="81">
        <v>43572.04601851852</v>
      </c>
      <c r="X209" s="83" t="s">
        <v>1454</v>
      </c>
      <c r="Y209" s="79"/>
      <c r="Z209" s="79"/>
      <c r="AA209" s="85" t="s">
        <v>1765</v>
      </c>
      <c r="AB209" s="79"/>
      <c r="AC209" s="79" t="b">
        <v>0</v>
      </c>
      <c r="AD209" s="79">
        <v>0</v>
      </c>
      <c r="AE209" s="85" t="s">
        <v>1895</v>
      </c>
      <c r="AF209" s="79" t="b">
        <v>0</v>
      </c>
      <c r="AG209" s="79" t="s">
        <v>1903</v>
      </c>
      <c r="AH209" s="79"/>
      <c r="AI209" s="85" t="s">
        <v>1895</v>
      </c>
      <c r="AJ209" s="79" t="b">
        <v>0</v>
      </c>
      <c r="AK209" s="79">
        <v>0</v>
      </c>
      <c r="AL209" s="85" t="s">
        <v>1895</v>
      </c>
      <c r="AM209" s="79" t="s">
        <v>1926</v>
      </c>
      <c r="AN209" s="79" t="b">
        <v>0</v>
      </c>
      <c r="AO209" s="85" t="s">
        <v>1765</v>
      </c>
      <c r="AP209" s="79" t="s">
        <v>176</v>
      </c>
      <c r="AQ209" s="79">
        <v>0</v>
      </c>
      <c r="AR209" s="79">
        <v>0</v>
      </c>
      <c r="AS209" s="79"/>
      <c r="AT209" s="79"/>
      <c r="AU209" s="79"/>
      <c r="AV209" s="79"/>
      <c r="AW209" s="79"/>
      <c r="AX209" s="79"/>
      <c r="AY209" s="79"/>
      <c r="AZ209" s="79"/>
      <c r="BA209">
        <v>57</v>
      </c>
      <c r="BB209" s="78" t="str">
        <f>REPLACE(INDEX(GroupVertices[Group],MATCH(Edges[[#This Row],[Vertex 1]],GroupVertices[Vertex],0)),1,1,"")</f>
        <v>27</v>
      </c>
      <c r="BC209" s="78" t="str">
        <f>REPLACE(INDEX(GroupVertices[Group],MATCH(Edges[[#This Row],[Vertex 2]],GroupVertices[Vertex],0)),1,1,"")</f>
        <v>27</v>
      </c>
      <c r="BD209" s="48">
        <v>0</v>
      </c>
      <c r="BE209" s="49">
        <v>0</v>
      </c>
      <c r="BF209" s="48">
        <v>0</v>
      </c>
      <c r="BG209" s="49">
        <v>0</v>
      </c>
      <c r="BH209" s="48">
        <v>0</v>
      </c>
      <c r="BI209" s="49">
        <v>0</v>
      </c>
      <c r="BJ209" s="48">
        <v>16</v>
      </c>
      <c r="BK209" s="49">
        <v>100</v>
      </c>
      <c r="BL209" s="48">
        <v>16</v>
      </c>
    </row>
    <row r="210" spans="1:64" ht="15">
      <c r="A210" s="64" t="s">
        <v>368</v>
      </c>
      <c r="B210" s="64" t="s">
        <v>368</v>
      </c>
      <c r="C210" s="65" t="s">
        <v>4963</v>
      </c>
      <c r="D210" s="66">
        <v>10</v>
      </c>
      <c r="E210" s="67" t="s">
        <v>136</v>
      </c>
      <c r="F210" s="68">
        <v>6</v>
      </c>
      <c r="G210" s="65"/>
      <c r="H210" s="69"/>
      <c r="I210" s="70"/>
      <c r="J210" s="70"/>
      <c r="K210" s="34" t="s">
        <v>65</v>
      </c>
      <c r="L210" s="77">
        <v>210</v>
      </c>
      <c r="M210" s="77"/>
      <c r="N210" s="72"/>
      <c r="O210" s="79" t="s">
        <v>176</v>
      </c>
      <c r="P210" s="81">
        <v>43572.047638888886</v>
      </c>
      <c r="Q210" s="79" t="s">
        <v>591</v>
      </c>
      <c r="R210" s="83" t="s">
        <v>797</v>
      </c>
      <c r="S210" s="79" t="s">
        <v>899</v>
      </c>
      <c r="T210" s="79" t="s">
        <v>1001</v>
      </c>
      <c r="U210" s="79"/>
      <c r="V210" s="83" t="s">
        <v>1243</v>
      </c>
      <c r="W210" s="81">
        <v>43572.047638888886</v>
      </c>
      <c r="X210" s="83" t="s">
        <v>1455</v>
      </c>
      <c r="Y210" s="79"/>
      <c r="Z210" s="79"/>
      <c r="AA210" s="85" t="s">
        <v>1766</v>
      </c>
      <c r="AB210" s="79"/>
      <c r="AC210" s="79" t="b">
        <v>0</v>
      </c>
      <c r="AD210" s="79">
        <v>1</v>
      </c>
      <c r="AE210" s="85" t="s">
        <v>1895</v>
      </c>
      <c r="AF210" s="79" t="b">
        <v>0</v>
      </c>
      <c r="AG210" s="79" t="s">
        <v>1903</v>
      </c>
      <c r="AH210" s="79"/>
      <c r="AI210" s="85" t="s">
        <v>1895</v>
      </c>
      <c r="AJ210" s="79" t="b">
        <v>0</v>
      </c>
      <c r="AK210" s="79">
        <v>0</v>
      </c>
      <c r="AL210" s="85" t="s">
        <v>1895</v>
      </c>
      <c r="AM210" s="79" t="s">
        <v>1926</v>
      </c>
      <c r="AN210" s="79" t="b">
        <v>0</v>
      </c>
      <c r="AO210" s="85" t="s">
        <v>1766</v>
      </c>
      <c r="AP210" s="79" t="s">
        <v>176</v>
      </c>
      <c r="AQ210" s="79">
        <v>0</v>
      </c>
      <c r="AR210" s="79">
        <v>0</v>
      </c>
      <c r="AS210" s="79"/>
      <c r="AT210" s="79"/>
      <c r="AU210" s="79"/>
      <c r="AV210" s="79"/>
      <c r="AW210" s="79"/>
      <c r="AX210" s="79"/>
      <c r="AY210" s="79"/>
      <c r="AZ210" s="79"/>
      <c r="BA210">
        <v>57</v>
      </c>
      <c r="BB210" s="78" t="str">
        <f>REPLACE(INDEX(GroupVertices[Group],MATCH(Edges[[#This Row],[Vertex 1]],GroupVertices[Vertex],0)),1,1,"")</f>
        <v>27</v>
      </c>
      <c r="BC210" s="78" t="str">
        <f>REPLACE(INDEX(GroupVertices[Group],MATCH(Edges[[#This Row],[Vertex 2]],GroupVertices[Vertex],0)),1,1,"")</f>
        <v>27</v>
      </c>
      <c r="BD210" s="48">
        <v>0</v>
      </c>
      <c r="BE210" s="49">
        <v>0</v>
      </c>
      <c r="BF210" s="48">
        <v>0</v>
      </c>
      <c r="BG210" s="49">
        <v>0</v>
      </c>
      <c r="BH210" s="48">
        <v>0</v>
      </c>
      <c r="BI210" s="49">
        <v>0</v>
      </c>
      <c r="BJ210" s="48">
        <v>15</v>
      </c>
      <c r="BK210" s="49">
        <v>100</v>
      </c>
      <c r="BL210" s="48">
        <v>15</v>
      </c>
    </row>
    <row r="211" spans="1:64" ht="15">
      <c r="A211" s="64" t="s">
        <v>368</v>
      </c>
      <c r="B211" s="64" t="s">
        <v>368</v>
      </c>
      <c r="C211" s="65" t="s">
        <v>4963</v>
      </c>
      <c r="D211" s="66">
        <v>10</v>
      </c>
      <c r="E211" s="67" t="s">
        <v>136</v>
      </c>
      <c r="F211" s="68">
        <v>6</v>
      </c>
      <c r="G211" s="65"/>
      <c r="H211" s="69"/>
      <c r="I211" s="70"/>
      <c r="J211" s="70"/>
      <c r="K211" s="34" t="s">
        <v>65</v>
      </c>
      <c r="L211" s="77">
        <v>211</v>
      </c>
      <c r="M211" s="77"/>
      <c r="N211" s="72"/>
      <c r="O211" s="79" t="s">
        <v>176</v>
      </c>
      <c r="P211" s="81">
        <v>43572.90960648148</v>
      </c>
      <c r="Q211" s="79" t="s">
        <v>592</v>
      </c>
      <c r="R211" s="83" t="s">
        <v>798</v>
      </c>
      <c r="S211" s="79" t="s">
        <v>899</v>
      </c>
      <c r="T211" s="79" t="s">
        <v>1002</v>
      </c>
      <c r="U211" s="79"/>
      <c r="V211" s="83" t="s">
        <v>1243</v>
      </c>
      <c r="W211" s="81">
        <v>43572.90960648148</v>
      </c>
      <c r="X211" s="83" t="s">
        <v>1456</v>
      </c>
      <c r="Y211" s="79"/>
      <c r="Z211" s="79"/>
      <c r="AA211" s="85" t="s">
        <v>1767</v>
      </c>
      <c r="AB211" s="79"/>
      <c r="AC211" s="79" t="b">
        <v>0</v>
      </c>
      <c r="AD211" s="79">
        <v>1</v>
      </c>
      <c r="AE211" s="85" t="s">
        <v>1895</v>
      </c>
      <c r="AF211" s="79" t="b">
        <v>0</v>
      </c>
      <c r="AG211" s="79" t="s">
        <v>1903</v>
      </c>
      <c r="AH211" s="79"/>
      <c r="AI211" s="85" t="s">
        <v>1895</v>
      </c>
      <c r="AJ211" s="79" t="b">
        <v>0</v>
      </c>
      <c r="AK211" s="79">
        <v>0</v>
      </c>
      <c r="AL211" s="85" t="s">
        <v>1895</v>
      </c>
      <c r="AM211" s="79" t="s">
        <v>1926</v>
      </c>
      <c r="AN211" s="79" t="b">
        <v>0</v>
      </c>
      <c r="AO211" s="85" t="s">
        <v>1767</v>
      </c>
      <c r="AP211" s="79" t="s">
        <v>176</v>
      </c>
      <c r="AQ211" s="79">
        <v>0</v>
      </c>
      <c r="AR211" s="79">
        <v>0</v>
      </c>
      <c r="AS211" s="79"/>
      <c r="AT211" s="79"/>
      <c r="AU211" s="79"/>
      <c r="AV211" s="79"/>
      <c r="AW211" s="79"/>
      <c r="AX211" s="79"/>
      <c r="AY211" s="79"/>
      <c r="AZ211" s="79"/>
      <c r="BA211">
        <v>57</v>
      </c>
      <c r="BB211" s="78" t="str">
        <f>REPLACE(INDEX(GroupVertices[Group],MATCH(Edges[[#This Row],[Vertex 1]],GroupVertices[Vertex],0)),1,1,"")</f>
        <v>27</v>
      </c>
      <c r="BC211" s="78" t="str">
        <f>REPLACE(INDEX(GroupVertices[Group],MATCH(Edges[[#This Row],[Vertex 2]],GroupVertices[Vertex],0)),1,1,"")</f>
        <v>27</v>
      </c>
      <c r="BD211" s="48">
        <v>0</v>
      </c>
      <c r="BE211" s="49">
        <v>0</v>
      </c>
      <c r="BF211" s="48">
        <v>0</v>
      </c>
      <c r="BG211" s="49">
        <v>0</v>
      </c>
      <c r="BH211" s="48">
        <v>0</v>
      </c>
      <c r="BI211" s="49">
        <v>0</v>
      </c>
      <c r="BJ211" s="48">
        <v>16</v>
      </c>
      <c r="BK211" s="49">
        <v>100</v>
      </c>
      <c r="BL211" s="48">
        <v>16</v>
      </c>
    </row>
    <row r="212" spans="1:64" ht="15">
      <c r="A212" s="64" t="s">
        <v>368</v>
      </c>
      <c r="B212" s="64" t="s">
        <v>368</v>
      </c>
      <c r="C212" s="65" t="s">
        <v>4963</v>
      </c>
      <c r="D212" s="66">
        <v>10</v>
      </c>
      <c r="E212" s="67" t="s">
        <v>136</v>
      </c>
      <c r="F212" s="68">
        <v>6</v>
      </c>
      <c r="G212" s="65"/>
      <c r="H212" s="69"/>
      <c r="I212" s="70"/>
      <c r="J212" s="70"/>
      <c r="K212" s="34" t="s">
        <v>65</v>
      </c>
      <c r="L212" s="77">
        <v>212</v>
      </c>
      <c r="M212" s="77"/>
      <c r="N212" s="72"/>
      <c r="O212" s="79" t="s">
        <v>176</v>
      </c>
      <c r="P212" s="81">
        <v>43572.91128472222</v>
      </c>
      <c r="Q212" s="79" t="s">
        <v>593</v>
      </c>
      <c r="R212" s="83" t="s">
        <v>799</v>
      </c>
      <c r="S212" s="79" t="s">
        <v>899</v>
      </c>
      <c r="T212" s="79" t="s">
        <v>1003</v>
      </c>
      <c r="U212" s="79"/>
      <c r="V212" s="83" t="s">
        <v>1243</v>
      </c>
      <c r="W212" s="81">
        <v>43572.91128472222</v>
      </c>
      <c r="X212" s="83" t="s">
        <v>1457</v>
      </c>
      <c r="Y212" s="79"/>
      <c r="Z212" s="79"/>
      <c r="AA212" s="85" t="s">
        <v>1768</v>
      </c>
      <c r="AB212" s="79"/>
      <c r="AC212" s="79" t="b">
        <v>0</v>
      </c>
      <c r="AD212" s="79">
        <v>1</v>
      </c>
      <c r="AE212" s="85" t="s">
        <v>1895</v>
      </c>
      <c r="AF212" s="79" t="b">
        <v>0</v>
      </c>
      <c r="AG212" s="79" t="s">
        <v>1903</v>
      </c>
      <c r="AH212" s="79"/>
      <c r="AI212" s="85" t="s">
        <v>1895</v>
      </c>
      <c r="AJ212" s="79" t="b">
        <v>0</v>
      </c>
      <c r="AK212" s="79">
        <v>0</v>
      </c>
      <c r="AL212" s="85" t="s">
        <v>1895</v>
      </c>
      <c r="AM212" s="79" t="s">
        <v>1926</v>
      </c>
      <c r="AN212" s="79" t="b">
        <v>0</v>
      </c>
      <c r="AO212" s="85" t="s">
        <v>1768</v>
      </c>
      <c r="AP212" s="79" t="s">
        <v>176</v>
      </c>
      <c r="AQ212" s="79">
        <v>0</v>
      </c>
      <c r="AR212" s="79">
        <v>0</v>
      </c>
      <c r="AS212" s="79"/>
      <c r="AT212" s="79"/>
      <c r="AU212" s="79"/>
      <c r="AV212" s="79"/>
      <c r="AW212" s="79"/>
      <c r="AX212" s="79"/>
      <c r="AY212" s="79"/>
      <c r="AZ212" s="79"/>
      <c r="BA212">
        <v>57</v>
      </c>
      <c r="BB212" s="78" t="str">
        <f>REPLACE(INDEX(GroupVertices[Group],MATCH(Edges[[#This Row],[Vertex 1]],GroupVertices[Vertex],0)),1,1,"")</f>
        <v>27</v>
      </c>
      <c r="BC212" s="78" t="str">
        <f>REPLACE(INDEX(GroupVertices[Group],MATCH(Edges[[#This Row],[Vertex 2]],GroupVertices[Vertex],0)),1,1,"")</f>
        <v>27</v>
      </c>
      <c r="BD212" s="48">
        <v>0</v>
      </c>
      <c r="BE212" s="49">
        <v>0</v>
      </c>
      <c r="BF212" s="48">
        <v>0</v>
      </c>
      <c r="BG212" s="49">
        <v>0</v>
      </c>
      <c r="BH212" s="48">
        <v>0</v>
      </c>
      <c r="BI212" s="49">
        <v>0</v>
      </c>
      <c r="BJ212" s="48">
        <v>16</v>
      </c>
      <c r="BK212" s="49">
        <v>100</v>
      </c>
      <c r="BL212" s="48">
        <v>16</v>
      </c>
    </row>
    <row r="213" spans="1:64" ht="15">
      <c r="A213" s="64" t="s">
        <v>368</v>
      </c>
      <c r="B213" s="64" t="s">
        <v>368</v>
      </c>
      <c r="C213" s="65" t="s">
        <v>4963</v>
      </c>
      <c r="D213" s="66">
        <v>10</v>
      </c>
      <c r="E213" s="67" t="s">
        <v>136</v>
      </c>
      <c r="F213" s="68">
        <v>6</v>
      </c>
      <c r="G213" s="65"/>
      <c r="H213" s="69"/>
      <c r="I213" s="70"/>
      <c r="J213" s="70"/>
      <c r="K213" s="34" t="s">
        <v>65</v>
      </c>
      <c r="L213" s="77">
        <v>213</v>
      </c>
      <c r="M213" s="77"/>
      <c r="N213" s="72"/>
      <c r="O213" s="79" t="s">
        <v>176</v>
      </c>
      <c r="P213" s="81">
        <v>43572.95211805555</v>
      </c>
      <c r="Q213" s="79" t="s">
        <v>594</v>
      </c>
      <c r="R213" s="83" t="s">
        <v>800</v>
      </c>
      <c r="S213" s="79" t="s">
        <v>899</v>
      </c>
      <c r="T213" s="79" t="s">
        <v>1004</v>
      </c>
      <c r="U213" s="79"/>
      <c r="V213" s="83" t="s">
        <v>1243</v>
      </c>
      <c r="W213" s="81">
        <v>43572.95211805555</v>
      </c>
      <c r="X213" s="83" t="s">
        <v>1458</v>
      </c>
      <c r="Y213" s="79"/>
      <c r="Z213" s="79"/>
      <c r="AA213" s="85" t="s">
        <v>1769</v>
      </c>
      <c r="AB213" s="79"/>
      <c r="AC213" s="79" t="b">
        <v>0</v>
      </c>
      <c r="AD213" s="79">
        <v>0</v>
      </c>
      <c r="AE213" s="85" t="s">
        <v>1895</v>
      </c>
      <c r="AF213" s="79" t="b">
        <v>0</v>
      </c>
      <c r="AG213" s="79" t="s">
        <v>1903</v>
      </c>
      <c r="AH213" s="79"/>
      <c r="AI213" s="85" t="s">
        <v>1895</v>
      </c>
      <c r="AJ213" s="79" t="b">
        <v>0</v>
      </c>
      <c r="AK213" s="79">
        <v>0</v>
      </c>
      <c r="AL213" s="85" t="s">
        <v>1895</v>
      </c>
      <c r="AM213" s="79" t="s">
        <v>1926</v>
      </c>
      <c r="AN213" s="79" t="b">
        <v>0</v>
      </c>
      <c r="AO213" s="85" t="s">
        <v>1769</v>
      </c>
      <c r="AP213" s="79" t="s">
        <v>176</v>
      </c>
      <c r="AQ213" s="79">
        <v>0</v>
      </c>
      <c r="AR213" s="79">
        <v>0</v>
      </c>
      <c r="AS213" s="79"/>
      <c r="AT213" s="79"/>
      <c r="AU213" s="79"/>
      <c r="AV213" s="79"/>
      <c r="AW213" s="79"/>
      <c r="AX213" s="79"/>
      <c r="AY213" s="79"/>
      <c r="AZ213" s="79"/>
      <c r="BA213">
        <v>57</v>
      </c>
      <c r="BB213" s="78" t="str">
        <f>REPLACE(INDEX(GroupVertices[Group],MATCH(Edges[[#This Row],[Vertex 1]],GroupVertices[Vertex],0)),1,1,"")</f>
        <v>27</v>
      </c>
      <c r="BC213" s="78" t="str">
        <f>REPLACE(INDEX(GroupVertices[Group],MATCH(Edges[[#This Row],[Vertex 2]],GroupVertices[Vertex],0)),1,1,"")</f>
        <v>27</v>
      </c>
      <c r="BD213" s="48">
        <v>1</v>
      </c>
      <c r="BE213" s="49">
        <v>6.25</v>
      </c>
      <c r="BF213" s="48">
        <v>0</v>
      </c>
      <c r="BG213" s="49">
        <v>0</v>
      </c>
      <c r="BH213" s="48">
        <v>0</v>
      </c>
      <c r="BI213" s="49">
        <v>0</v>
      </c>
      <c r="BJ213" s="48">
        <v>15</v>
      </c>
      <c r="BK213" s="49">
        <v>93.75</v>
      </c>
      <c r="BL213" s="48">
        <v>16</v>
      </c>
    </row>
    <row r="214" spans="1:64" ht="15">
      <c r="A214" s="64" t="s">
        <v>368</v>
      </c>
      <c r="B214" s="64" t="s">
        <v>368</v>
      </c>
      <c r="C214" s="65" t="s">
        <v>4963</v>
      </c>
      <c r="D214" s="66">
        <v>10</v>
      </c>
      <c r="E214" s="67" t="s">
        <v>136</v>
      </c>
      <c r="F214" s="68">
        <v>6</v>
      </c>
      <c r="G214" s="65"/>
      <c r="H214" s="69"/>
      <c r="I214" s="70"/>
      <c r="J214" s="70"/>
      <c r="K214" s="34" t="s">
        <v>65</v>
      </c>
      <c r="L214" s="77">
        <v>214</v>
      </c>
      <c r="M214" s="77"/>
      <c r="N214" s="72"/>
      <c r="O214" s="79" t="s">
        <v>176</v>
      </c>
      <c r="P214" s="81">
        <v>43572.95502314815</v>
      </c>
      <c r="Q214" s="79" t="s">
        <v>595</v>
      </c>
      <c r="R214" s="83" t="s">
        <v>801</v>
      </c>
      <c r="S214" s="79" t="s">
        <v>899</v>
      </c>
      <c r="T214" s="79" t="s">
        <v>1005</v>
      </c>
      <c r="U214" s="79"/>
      <c r="V214" s="83" t="s">
        <v>1243</v>
      </c>
      <c r="W214" s="81">
        <v>43572.95502314815</v>
      </c>
      <c r="X214" s="83" t="s">
        <v>1459</v>
      </c>
      <c r="Y214" s="79"/>
      <c r="Z214" s="79"/>
      <c r="AA214" s="85" t="s">
        <v>1770</v>
      </c>
      <c r="AB214" s="79"/>
      <c r="AC214" s="79" t="b">
        <v>0</v>
      </c>
      <c r="AD214" s="79">
        <v>1</v>
      </c>
      <c r="AE214" s="85" t="s">
        <v>1895</v>
      </c>
      <c r="AF214" s="79" t="b">
        <v>0</v>
      </c>
      <c r="AG214" s="79" t="s">
        <v>1903</v>
      </c>
      <c r="AH214" s="79"/>
      <c r="AI214" s="85" t="s">
        <v>1895</v>
      </c>
      <c r="AJ214" s="79" t="b">
        <v>0</v>
      </c>
      <c r="AK214" s="79">
        <v>0</v>
      </c>
      <c r="AL214" s="85" t="s">
        <v>1895</v>
      </c>
      <c r="AM214" s="79" t="s">
        <v>1926</v>
      </c>
      <c r="AN214" s="79" t="b">
        <v>0</v>
      </c>
      <c r="AO214" s="85" t="s">
        <v>1770</v>
      </c>
      <c r="AP214" s="79" t="s">
        <v>176</v>
      </c>
      <c r="AQ214" s="79">
        <v>0</v>
      </c>
      <c r="AR214" s="79">
        <v>0</v>
      </c>
      <c r="AS214" s="79"/>
      <c r="AT214" s="79"/>
      <c r="AU214" s="79"/>
      <c r="AV214" s="79"/>
      <c r="AW214" s="79"/>
      <c r="AX214" s="79"/>
      <c r="AY214" s="79"/>
      <c r="AZ214" s="79"/>
      <c r="BA214">
        <v>57</v>
      </c>
      <c r="BB214" s="78" t="str">
        <f>REPLACE(INDEX(GroupVertices[Group],MATCH(Edges[[#This Row],[Vertex 1]],GroupVertices[Vertex],0)),1,1,"")</f>
        <v>27</v>
      </c>
      <c r="BC214" s="78" t="str">
        <f>REPLACE(INDEX(GroupVertices[Group],MATCH(Edges[[#This Row],[Vertex 2]],GroupVertices[Vertex],0)),1,1,"")</f>
        <v>27</v>
      </c>
      <c r="BD214" s="48">
        <v>0</v>
      </c>
      <c r="BE214" s="49">
        <v>0</v>
      </c>
      <c r="BF214" s="48">
        <v>0</v>
      </c>
      <c r="BG214" s="49">
        <v>0</v>
      </c>
      <c r="BH214" s="48">
        <v>0</v>
      </c>
      <c r="BI214" s="49">
        <v>0</v>
      </c>
      <c r="BJ214" s="48">
        <v>16</v>
      </c>
      <c r="BK214" s="49">
        <v>100</v>
      </c>
      <c r="BL214" s="48">
        <v>16</v>
      </c>
    </row>
    <row r="215" spans="1:64" ht="15">
      <c r="A215" s="64" t="s">
        <v>368</v>
      </c>
      <c r="B215" s="64" t="s">
        <v>368</v>
      </c>
      <c r="C215" s="65" t="s">
        <v>4963</v>
      </c>
      <c r="D215" s="66">
        <v>10</v>
      </c>
      <c r="E215" s="67" t="s">
        <v>136</v>
      </c>
      <c r="F215" s="68">
        <v>6</v>
      </c>
      <c r="G215" s="65"/>
      <c r="H215" s="69"/>
      <c r="I215" s="70"/>
      <c r="J215" s="70"/>
      <c r="K215" s="34" t="s">
        <v>65</v>
      </c>
      <c r="L215" s="77">
        <v>215</v>
      </c>
      <c r="M215" s="77"/>
      <c r="N215" s="72"/>
      <c r="O215" s="79" t="s">
        <v>176</v>
      </c>
      <c r="P215" s="81">
        <v>43572.95646990741</v>
      </c>
      <c r="Q215" s="79" t="s">
        <v>596</v>
      </c>
      <c r="R215" s="83" t="s">
        <v>802</v>
      </c>
      <c r="S215" s="79" t="s">
        <v>899</v>
      </c>
      <c r="T215" s="79" t="s">
        <v>1006</v>
      </c>
      <c r="U215" s="79"/>
      <c r="V215" s="83" t="s">
        <v>1243</v>
      </c>
      <c r="W215" s="81">
        <v>43572.95646990741</v>
      </c>
      <c r="X215" s="83" t="s">
        <v>1460</v>
      </c>
      <c r="Y215" s="79"/>
      <c r="Z215" s="79"/>
      <c r="AA215" s="85" t="s">
        <v>1771</v>
      </c>
      <c r="AB215" s="79"/>
      <c r="AC215" s="79" t="b">
        <v>0</v>
      </c>
      <c r="AD215" s="79">
        <v>0</v>
      </c>
      <c r="AE215" s="85" t="s">
        <v>1895</v>
      </c>
      <c r="AF215" s="79" t="b">
        <v>0</v>
      </c>
      <c r="AG215" s="79" t="s">
        <v>1903</v>
      </c>
      <c r="AH215" s="79"/>
      <c r="AI215" s="85" t="s">
        <v>1895</v>
      </c>
      <c r="AJ215" s="79" t="b">
        <v>0</v>
      </c>
      <c r="AK215" s="79">
        <v>0</v>
      </c>
      <c r="AL215" s="85" t="s">
        <v>1895</v>
      </c>
      <c r="AM215" s="79" t="s">
        <v>1926</v>
      </c>
      <c r="AN215" s="79" t="b">
        <v>0</v>
      </c>
      <c r="AO215" s="85" t="s">
        <v>1771</v>
      </c>
      <c r="AP215" s="79" t="s">
        <v>176</v>
      </c>
      <c r="AQ215" s="79">
        <v>0</v>
      </c>
      <c r="AR215" s="79">
        <v>0</v>
      </c>
      <c r="AS215" s="79"/>
      <c r="AT215" s="79"/>
      <c r="AU215" s="79"/>
      <c r="AV215" s="79"/>
      <c r="AW215" s="79"/>
      <c r="AX215" s="79"/>
      <c r="AY215" s="79"/>
      <c r="AZ215" s="79"/>
      <c r="BA215">
        <v>57</v>
      </c>
      <c r="BB215" s="78" t="str">
        <f>REPLACE(INDEX(GroupVertices[Group],MATCH(Edges[[#This Row],[Vertex 1]],GroupVertices[Vertex],0)),1,1,"")</f>
        <v>27</v>
      </c>
      <c r="BC215" s="78" t="str">
        <f>REPLACE(INDEX(GroupVertices[Group],MATCH(Edges[[#This Row],[Vertex 2]],GroupVertices[Vertex],0)),1,1,"")</f>
        <v>27</v>
      </c>
      <c r="BD215" s="48">
        <v>1</v>
      </c>
      <c r="BE215" s="49">
        <v>6.666666666666667</v>
      </c>
      <c r="BF215" s="48">
        <v>0</v>
      </c>
      <c r="BG215" s="49">
        <v>0</v>
      </c>
      <c r="BH215" s="48">
        <v>0</v>
      </c>
      <c r="BI215" s="49">
        <v>0</v>
      </c>
      <c r="BJ215" s="48">
        <v>14</v>
      </c>
      <c r="BK215" s="49">
        <v>93.33333333333333</v>
      </c>
      <c r="BL215" s="48">
        <v>15</v>
      </c>
    </row>
    <row r="216" spans="1:64" ht="15">
      <c r="A216" s="64" t="s">
        <v>368</v>
      </c>
      <c r="B216" s="64" t="s">
        <v>368</v>
      </c>
      <c r="C216" s="65" t="s">
        <v>4963</v>
      </c>
      <c r="D216" s="66">
        <v>10</v>
      </c>
      <c r="E216" s="67" t="s">
        <v>136</v>
      </c>
      <c r="F216" s="68">
        <v>6</v>
      </c>
      <c r="G216" s="65"/>
      <c r="H216" s="69"/>
      <c r="I216" s="70"/>
      <c r="J216" s="70"/>
      <c r="K216" s="34" t="s">
        <v>65</v>
      </c>
      <c r="L216" s="77">
        <v>216</v>
      </c>
      <c r="M216" s="77"/>
      <c r="N216" s="72"/>
      <c r="O216" s="79" t="s">
        <v>176</v>
      </c>
      <c r="P216" s="81">
        <v>43572.95853009259</v>
      </c>
      <c r="Q216" s="79" t="s">
        <v>597</v>
      </c>
      <c r="R216" s="83" t="s">
        <v>803</v>
      </c>
      <c r="S216" s="79" t="s">
        <v>899</v>
      </c>
      <c r="T216" s="79" t="s">
        <v>1007</v>
      </c>
      <c r="U216" s="79"/>
      <c r="V216" s="83" t="s">
        <v>1243</v>
      </c>
      <c r="W216" s="81">
        <v>43572.95853009259</v>
      </c>
      <c r="X216" s="83" t="s">
        <v>1461</v>
      </c>
      <c r="Y216" s="79"/>
      <c r="Z216" s="79"/>
      <c r="AA216" s="85" t="s">
        <v>1772</v>
      </c>
      <c r="AB216" s="79"/>
      <c r="AC216" s="79" t="b">
        <v>0</v>
      </c>
      <c r="AD216" s="79">
        <v>0</v>
      </c>
      <c r="AE216" s="85" t="s">
        <v>1895</v>
      </c>
      <c r="AF216" s="79" t="b">
        <v>0</v>
      </c>
      <c r="AG216" s="79" t="s">
        <v>1903</v>
      </c>
      <c r="AH216" s="79"/>
      <c r="AI216" s="85" t="s">
        <v>1895</v>
      </c>
      <c r="AJ216" s="79" t="b">
        <v>0</v>
      </c>
      <c r="AK216" s="79">
        <v>0</v>
      </c>
      <c r="AL216" s="85" t="s">
        <v>1895</v>
      </c>
      <c r="AM216" s="79" t="s">
        <v>1926</v>
      </c>
      <c r="AN216" s="79" t="b">
        <v>0</v>
      </c>
      <c r="AO216" s="85" t="s">
        <v>1772</v>
      </c>
      <c r="AP216" s="79" t="s">
        <v>176</v>
      </c>
      <c r="AQ216" s="79">
        <v>0</v>
      </c>
      <c r="AR216" s="79">
        <v>0</v>
      </c>
      <c r="AS216" s="79"/>
      <c r="AT216" s="79"/>
      <c r="AU216" s="79"/>
      <c r="AV216" s="79"/>
      <c r="AW216" s="79"/>
      <c r="AX216" s="79"/>
      <c r="AY216" s="79"/>
      <c r="AZ216" s="79"/>
      <c r="BA216">
        <v>57</v>
      </c>
      <c r="BB216" s="78" t="str">
        <f>REPLACE(INDEX(GroupVertices[Group],MATCH(Edges[[#This Row],[Vertex 1]],GroupVertices[Vertex],0)),1,1,"")</f>
        <v>27</v>
      </c>
      <c r="BC216" s="78" t="str">
        <f>REPLACE(INDEX(GroupVertices[Group],MATCH(Edges[[#This Row],[Vertex 2]],GroupVertices[Vertex],0)),1,1,"")</f>
        <v>27</v>
      </c>
      <c r="BD216" s="48">
        <v>1</v>
      </c>
      <c r="BE216" s="49">
        <v>5.555555555555555</v>
      </c>
      <c r="BF216" s="48">
        <v>0</v>
      </c>
      <c r="BG216" s="49">
        <v>0</v>
      </c>
      <c r="BH216" s="48">
        <v>0</v>
      </c>
      <c r="BI216" s="49">
        <v>0</v>
      </c>
      <c r="BJ216" s="48">
        <v>17</v>
      </c>
      <c r="BK216" s="49">
        <v>94.44444444444444</v>
      </c>
      <c r="BL216" s="48">
        <v>18</v>
      </c>
    </row>
    <row r="217" spans="1:64" ht="15">
      <c r="A217" s="64" t="s">
        <v>368</v>
      </c>
      <c r="B217" s="64" t="s">
        <v>368</v>
      </c>
      <c r="C217" s="65" t="s">
        <v>4963</v>
      </c>
      <c r="D217" s="66">
        <v>10</v>
      </c>
      <c r="E217" s="67" t="s">
        <v>136</v>
      </c>
      <c r="F217" s="68">
        <v>6</v>
      </c>
      <c r="G217" s="65"/>
      <c r="H217" s="69"/>
      <c r="I217" s="70"/>
      <c r="J217" s="70"/>
      <c r="K217" s="34" t="s">
        <v>65</v>
      </c>
      <c r="L217" s="77">
        <v>217</v>
      </c>
      <c r="M217" s="77"/>
      <c r="N217" s="72"/>
      <c r="O217" s="79" t="s">
        <v>176</v>
      </c>
      <c r="P217" s="81">
        <v>43572.96024305555</v>
      </c>
      <c r="Q217" s="79" t="s">
        <v>598</v>
      </c>
      <c r="R217" s="83" t="s">
        <v>804</v>
      </c>
      <c r="S217" s="79" t="s">
        <v>899</v>
      </c>
      <c r="T217" s="79" t="s">
        <v>999</v>
      </c>
      <c r="U217" s="79"/>
      <c r="V217" s="83" t="s">
        <v>1243</v>
      </c>
      <c r="W217" s="81">
        <v>43572.96024305555</v>
      </c>
      <c r="X217" s="83" t="s">
        <v>1462</v>
      </c>
      <c r="Y217" s="79"/>
      <c r="Z217" s="79"/>
      <c r="AA217" s="85" t="s">
        <v>1773</v>
      </c>
      <c r="AB217" s="79"/>
      <c r="AC217" s="79" t="b">
        <v>0</v>
      </c>
      <c r="AD217" s="79">
        <v>1</v>
      </c>
      <c r="AE217" s="85" t="s">
        <v>1895</v>
      </c>
      <c r="AF217" s="79" t="b">
        <v>0</v>
      </c>
      <c r="AG217" s="79" t="s">
        <v>1903</v>
      </c>
      <c r="AH217" s="79"/>
      <c r="AI217" s="85" t="s">
        <v>1895</v>
      </c>
      <c r="AJ217" s="79" t="b">
        <v>0</v>
      </c>
      <c r="AK217" s="79">
        <v>0</v>
      </c>
      <c r="AL217" s="85" t="s">
        <v>1895</v>
      </c>
      <c r="AM217" s="79" t="s">
        <v>1926</v>
      </c>
      <c r="AN217" s="79" t="b">
        <v>0</v>
      </c>
      <c r="AO217" s="85" t="s">
        <v>1773</v>
      </c>
      <c r="AP217" s="79" t="s">
        <v>176</v>
      </c>
      <c r="AQ217" s="79">
        <v>0</v>
      </c>
      <c r="AR217" s="79">
        <v>0</v>
      </c>
      <c r="AS217" s="79"/>
      <c r="AT217" s="79"/>
      <c r="AU217" s="79"/>
      <c r="AV217" s="79"/>
      <c r="AW217" s="79"/>
      <c r="AX217" s="79"/>
      <c r="AY217" s="79"/>
      <c r="AZ217" s="79"/>
      <c r="BA217">
        <v>57</v>
      </c>
      <c r="BB217" s="78" t="str">
        <f>REPLACE(INDEX(GroupVertices[Group],MATCH(Edges[[#This Row],[Vertex 1]],GroupVertices[Vertex],0)),1,1,"")</f>
        <v>27</v>
      </c>
      <c r="BC217" s="78" t="str">
        <f>REPLACE(INDEX(GroupVertices[Group],MATCH(Edges[[#This Row],[Vertex 2]],GroupVertices[Vertex],0)),1,1,"")</f>
        <v>27</v>
      </c>
      <c r="BD217" s="48">
        <v>1</v>
      </c>
      <c r="BE217" s="49">
        <v>5.882352941176471</v>
      </c>
      <c r="BF217" s="48">
        <v>0</v>
      </c>
      <c r="BG217" s="49">
        <v>0</v>
      </c>
      <c r="BH217" s="48">
        <v>0</v>
      </c>
      <c r="BI217" s="49">
        <v>0</v>
      </c>
      <c r="BJ217" s="48">
        <v>16</v>
      </c>
      <c r="BK217" s="49">
        <v>94.11764705882354</v>
      </c>
      <c r="BL217" s="48">
        <v>17</v>
      </c>
    </row>
    <row r="218" spans="1:64" ht="15">
      <c r="A218" s="64" t="s">
        <v>368</v>
      </c>
      <c r="B218" s="64" t="s">
        <v>368</v>
      </c>
      <c r="C218" s="65" t="s">
        <v>4963</v>
      </c>
      <c r="D218" s="66">
        <v>10</v>
      </c>
      <c r="E218" s="67" t="s">
        <v>136</v>
      </c>
      <c r="F218" s="68">
        <v>6</v>
      </c>
      <c r="G218" s="65"/>
      <c r="H218" s="69"/>
      <c r="I218" s="70"/>
      <c r="J218" s="70"/>
      <c r="K218" s="34" t="s">
        <v>65</v>
      </c>
      <c r="L218" s="77">
        <v>218</v>
      </c>
      <c r="M218" s="77"/>
      <c r="N218" s="72"/>
      <c r="O218" s="79" t="s">
        <v>176</v>
      </c>
      <c r="P218" s="81">
        <v>43573.034270833334</v>
      </c>
      <c r="Q218" s="79" t="s">
        <v>599</v>
      </c>
      <c r="R218" s="83" t="s">
        <v>805</v>
      </c>
      <c r="S218" s="79" t="s">
        <v>899</v>
      </c>
      <c r="T218" s="79" t="s">
        <v>1001</v>
      </c>
      <c r="U218" s="79"/>
      <c r="V218" s="83" t="s">
        <v>1243</v>
      </c>
      <c r="W218" s="81">
        <v>43573.034270833334</v>
      </c>
      <c r="X218" s="83" t="s">
        <v>1463</v>
      </c>
      <c r="Y218" s="79"/>
      <c r="Z218" s="79"/>
      <c r="AA218" s="85" t="s">
        <v>1774</v>
      </c>
      <c r="AB218" s="79"/>
      <c r="AC218" s="79" t="b">
        <v>0</v>
      </c>
      <c r="AD218" s="79">
        <v>1</v>
      </c>
      <c r="AE218" s="85" t="s">
        <v>1895</v>
      </c>
      <c r="AF218" s="79" t="b">
        <v>0</v>
      </c>
      <c r="AG218" s="79" t="s">
        <v>1903</v>
      </c>
      <c r="AH218" s="79"/>
      <c r="AI218" s="85" t="s">
        <v>1895</v>
      </c>
      <c r="AJ218" s="79" t="b">
        <v>0</v>
      </c>
      <c r="AK218" s="79">
        <v>0</v>
      </c>
      <c r="AL218" s="85" t="s">
        <v>1895</v>
      </c>
      <c r="AM218" s="79" t="s">
        <v>1926</v>
      </c>
      <c r="AN218" s="79" t="b">
        <v>0</v>
      </c>
      <c r="AO218" s="85" t="s">
        <v>1774</v>
      </c>
      <c r="AP218" s="79" t="s">
        <v>176</v>
      </c>
      <c r="AQ218" s="79">
        <v>0</v>
      </c>
      <c r="AR218" s="79">
        <v>0</v>
      </c>
      <c r="AS218" s="79"/>
      <c r="AT218" s="79"/>
      <c r="AU218" s="79"/>
      <c r="AV218" s="79"/>
      <c r="AW218" s="79"/>
      <c r="AX218" s="79"/>
      <c r="AY218" s="79"/>
      <c r="AZ218" s="79"/>
      <c r="BA218">
        <v>57</v>
      </c>
      <c r="BB218" s="78" t="str">
        <f>REPLACE(INDEX(GroupVertices[Group],MATCH(Edges[[#This Row],[Vertex 1]],GroupVertices[Vertex],0)),1,1,"")</f>
        <v>27</v>
      </c>
      <c r="BC218" s="78" t="str">
        <f>REPLACE(INDEX(GroupVertices[Group],MATCH(Edges[[#This Row],[Vertex 2]],GroupVertices[Vertex],0)),1,1,"")</f>
        <v>27</v>
      </c>
      <c r="BD218" s="48">
        <v>0</v>
      </c>
      <c r="BE218" s="49">
        <v>0</v>
      </c>
      <c r="BF218" s="48">
        <v>0</v>
      </c>
      <c r="BG218" s="49">
        <v>0</v>
      </c>
      <c r="BH218" s="48">
        <v>0</v>
      </c>
      <c r="BI218" s="49">
        <v>0</v>
      </c>
      <c r="BJ218" s="48">
        <v>15</v>
      </c>
      <c r="BK218" s="49">
        <v>100</v>
      </c>
      <c r="BL218" s="48">
        <v>15</v>
      </c>
    </row>
    <row r="219" spans="1:64" ht="15">
      <c r="A219" s="64" t="s">
        <v>368</v>
      </c>
      <c r="B219" s="64" t="s">
        <v>368</v>
      </c>
      <c r="C219" s="65" t="s">
        <v>4963</v>
      </c>
      <c r="D219" s="66">
        <v>10</v>
      </c>
      <c r="E219" s="67" t="s">
        <v>136</v>
      </c>
      <c r="F219" s="68">
        <v>6</v>
      </c>
      <c r="G219" s="65"/>
      <c r="H219" s="69"/>
      <c r="I219" s="70"/>
      <c r="J219" s="70"/>
      <c r="K219" s="34" t="s">
        <v>65</v>
      </c>
      <c r="L219" s="77">
        <v>219</v>
      </c>
      <c r="M219" s="77"/>
      <c r="N219" s="72"/>
      <c r="O219" s="79" t="s">
        <v>176</v>
      </c>
      <c r="P219" s="81">
        <v>43573.71537037037</v>
      </c>
      <c r="Q219" s="79" t="s">
        <v>600</v>
      </c>
      <c r="R219" s="83" t="s">
        <v>806</v>
      </c>
      <c r="S219" s="79" t="s">
        <v>899</v>
      </c>
      <c r="T219" s="79" t="s">
        <v>1008</v>
      </c>
      <c r="U219" s="79"/>
      <c r="V219" s="83" t="s">
        <v>1243</v>
      </c>
      <c r="W219" s="81">
        <v>43573.71537037037</v>
      </c>
      <c r="X219" s="83" t="s">
        <v>1464</v>
      </c>
      <c r="Y219" s="79"/>
      <c r="Z219" s="79"/>
      <c r="AA219" s="85" t="s">
        <v>1775</v>
      </c>
      <c r="AB219" s="79"/>
      <c r="AC219" s="79" t="b">
        <v>0</v>
      </c>
      <c r="AD219" s="79">
        <v>0</v>
      </c>
      <c r="AE219" s="85" t="s">
        <v>1895</v>
      </c>
      <c r="AF219" s="79" t="b">
        <v>0</v>
      </c>
      <c r="AG219" s="79" t="s">
        <v>1903</v>
      </c>
      <c r="AH219" s="79"/>
      <c r="AI219" s="85" t="s">
        <v>1895</v>
      </c>
      <c r="AJ219" s="79" t="b">
        <v>0</v>
      </c>
      <c r="AK219" s="79">
        <v>0</v>
      </c>
      <c r="AL219" s="85" t="s">
        <v>1895</v>
      </c>
      <c r="AM219" s="79" t="s">
        <v>1926</v>
      </c>
      <c r="AN219" s="79" t="b">
        <v>0</v>
      </c>
      <c r="AO219" s="85" t="s">
        <v>1775</v>
      </c>
      <c r="AP219" s="79" t="s">
        <v>176</v>
      </c>
      <c r="AQ219" s="79">
        <v>0</v>
      </c>
      <c r="AR219" s="79">
        <v>0</v>
      </c>
      <c r="AS219" s="79"/>
      <c r="AT219" s="79"/>
      <c r="AU219" s="79"/>
      <c r="AV219" s="79"/>
      <c r="AW219" s="79"/>
      <c r="AX219" s="79"/>
      <c r="AY219" s="79"/>
      <c r="AZ219" s="79"/>
      <c r="BA219">
        <v>57</v>
      </c>
      <c r="BB219" s="78" t="str">
        <f>REPLACE(INDEX(GroupVertices[Group],MATCH(Edges[[#This Row],[Vertex 1]],GroupVertices[Vertex],0)),1,1,"")</f>
        <v>27</v>
      </c>
      <c r="BC219" s="78" t="str">
        <f>REPLACE(INDEX(GroupVertices[Group],MATCH(Edges[[#This Row],[Vertex 2]],GroupVertices[Vertex],0)),1,1,"")</f>
        <v>27</v>
      </c>
      <c r="BD219" s="48">
        <v>0</v>
      </c>
      <c r="BE219" s="49">
        <v>0</v>
      </c>
      <c r="BF219" s="48">
        <v>0</v>
      </c>
      <c r="BG219" s="49">
        <v>0</v>
      </c>
      <c r="BH219" s="48">
        <v>0</v>
      </c>
      <c r="BI219" s="49">
        <v>0</v>
      </c>
      <c r="BJ219" s="48">
        <v>18</v>
      </c>
      <c r="BK219" s="49">
        <v>100</v>
      </c>
      <c r="BL219" s="48">
        <v>18</v>
      </c>
    </row>
    <row r="220" spans="1:64" ht="15">
      <c r="A220" s="64" t="s">
        <v>368</v>
      </c>
      <c r="B220" s="64" t="s">
        <v>368</v>
      </c>
      <c r="C220" s="65" t="s">
        <v>4963</v>
      </c>
      <c r="D220" s="66">
        <v>10</v>
      </c>
      <c r="E220" s="67" t="s">
        <v>136</v>
      </c>
      <c r="F220" s="68">
        <v>6</v>
      </c>
      <c r="G220" s="65"/>
      <c r="H220" s="69"/>
      <c r="I220" s="70"/>
      <c r="J220" s="70"/>
      <c r="K220" s="34" t="s">
        <v>65</v>
      </c>
      <c r="L220" s="77">
        <v>220</v>
      </c>
      <c r="M220" s="77"/>
      <c r="N220" s="72"/>
      <c r="O220" s="79" t="s">
        <v>176</v>
      </c>
      <c r="P220" s="81">
        <v>43573.71953703704</v>
      </c>
      <c r="Q220" s="79" t="s">
        <v>601</v>
      </c>
      <c r="R220" s="83" t="s">
        <v>807</v>
      </c>
      <c r="S220" s="79" t="s">
        <v>899</v>
      </c>
      <c r="T220" s="79" t="s">
        <v>1009</v>
      </c>
      <c r="U220" s="79"/>
      <c r="V220" s="83" t="s">
        <v>1243</v>
      </c>
      <c r="W220" s="81">
        <v>43573.71953703704</v>
      </c>
      <c r="X220" s="83" t="s">
        <v>1465</v>
      </c>
      <c r="Y220" s="79"/>
      <c r="Z220" s="79"/>
      <c r="AA220" s="85" t="s">
        <v>1776</v>
      </c>
      <c r="AB220" s="79"/>
      <c r="AC220" s="79" t="b">
        <v>0</v>
      </c>
      <c r="AD220" s="79">
        <v>0</v>
      </c>
      <c r="AE220" s="85" t="s">
        <v>1895</v>
      </c>
      <c r="AF220" s="79" t="b">
        <v>0</v>
      </c>
      <c r="AG220" s="79" t="s">
        <v>1903</v>
      </c>
      <c r="AH220" s="79"/>
      <c r="AI220" s="85" t="s">
        <v>1895</v>
      </c>
      <c r="AJ220" s="79" t="b">
        <v>0</v>
      </c>
      <c r="AK220" s="79">
        <v>0</v>
      </c>
      <c r="AL220" s="85" t="s">
        <v>1895</v>
      </c>
      <c r="AM220" s="79" t="s">
        <v>1926</v>
      </c>
      <c r="AN220" s="79" t="b">
        <v>0</v>
      </c>
      <c r="AO220" s="85" t="s">
        <v>1776</v>
      </c>
      <c r="AP220" s="79" t="s">
        <v>176</v>
      </c>
      <c r="AQ220" s="79">
        <v>0</v>
      </c>
      <c r="AR220" s="79">
        <v>0</v>
      </c>
      <c r="AS220" s="79"/>
      <c r="AT220" s="79"/>
      <c r="AU220" s="79"/>
      <c r="AV220" s="79"/>
      <c r="AW220" s="79"/>
      <c r="AX220" s="79"/>
      <c r="AY220" s="79"/>
      <c r="AZ220" s="79"/>
      <c r="BA220">
        <v>57</v>
      </c>
      <c r="BB220" s="78" t="str">
        <f>REPLACE(INDEX(GroupVertices[Group],MATCH(Edges[[#This Row],[Vertex 1]],GroupVertices[Vertex],0)),1,1,"")</f>
        <v>27</v>
      </c>
      <c r="BC220" s="78" t="str">
        <f>REPLACE(INDEX(GroupVertices[Group],MATCH(Edges[[#This Row],[Vertex 2]],GroupVertices[Vertex],0)),1,1,"")</f>
        <v>27</v>
      </c>
      <c r="BD220" s="48">
        <v>0</v>
      </c>
      <c r="BE220" s="49">
        <v>0</v>
      </c>
      <c r="BF220" s="48">
        <v>0</v>
      </c>
      <c r="BG220" s="49">
        <v>0</v>
      </c>
      <c r="BH220" s="48">
        <v>0</v>
      </c>
      <c r="BI220" s="49">
        <v>0</v>
      </c>
      <c r="BJ220" s="48">
        <v>17</v>
      </c>
      <c r="BK220" s="49">
        <v>100</v>
      </c>
      <c r="BL220" s="48">
        <v>17</v>
      </c>
    </row>
    <row r="221" spans="1:64" ht="15">
      <c r="A221" s="64" t="s">
        <v>368</v>
      </c>
      <c r="B221" s="64" t="s">
        <v>368</v>
      </c>
      <c r="C221" s="65" t="s">
        <v>4963</v>
      </c>
      <c r="D221" s="66">
        <v>10</v>
      </c>
      <c r="E221" s="67" t="s">
        <v>136</v>
      </c>
      <c r="F221" s="68">
        <v>6</v>
      </c>
      <c r="G221" s="65"/>
      <c r="H221" s="69"/>
      <c r="I221" s="70"/>
      <c r="J221" s="70"/>
      <c r="K221" s="34" t="s">
        <v>65</v>
      </c>
      <c r="L221" s="77">
        <v>221</v>
      </c>
      <c r="M221" s="77"/>
      <c r="N221" s="72"/>
      <c r="O221" s="79" t="s">
        <v>176</v>
      </c>
      <c r="P221" s="81">
        <v>43573.72046296296</v>
      </c>
      <c r="Q221" s="79" t="s">
        <v>602</v>
      </c>
      <c r="R221" s="83" t="s">
        <v>808</v>
      </c>
      <c r="S221" s="79" t="s">
        <v>899</v>
      </c>
      <c r="T221" s="79" t="s">
        <v>1007</v>
      </c>
      <c r="U221" s="79"/>
      <c r="V221" s="83" t="s">
        <v>1243</v>
      </c>
      <c r="W221" s="81">
        <v>43573.72046296296</v>
      </c>
      <c r="X221" s="83" t="s">
        <v>1466</v>
      </c>
      <c r="Y221" s="79"/>
      <c r="Z221" s="79"/>
      <c r="AA221" s="85" t="s">
        <v>1777</v>
      </c>
      <c r="AB221" s="79"/>
      <c r="AC221" s="79" t="b">
        <v>0</v>
      </c>
      <c r="AD221" s="79">
        <v>0</v>
      </c>
      <c r="AE221" s="85" t="s">
        <v>1895</v>
      </c>
      <c r="AF221" s="79" t="b">
        <v>0</v>
      </c>
      <c r="AG221" s="79" t="s">
        <v>1903</v>
      </c>
      <c r="AH221" s="79"/>
      <c r="AI221" s="85" t="s">
        <v>1895</v>
      </c>
      <c r="AJ221" s="79" t="b">
        <v>0</v>
      </c>
      <c r="AK221" s="79">
        <v>0</v>
      </c>
      <c r="AL221" s="85" t="s">
        <v>1895</v>
      </c>
      <c r="AM221" s="79" t="s">
        <v>1926</v>
      </c>
      <c r="AN221" s="79" t="b">
        <v>0</v>
      </c>
      <c r="AO221" s="85" t="s">
        <v>1777</v>
      </c>
      <c r="AP221" s="79" t="s">
        <v>176</v>
      </c>
      <c r="AQ221" s="79">
        <v>0</v>
      </c>
      <c r="AR221" s="79">
        <v>0</v>
      </c>
      <c r="AS221" s="79"/>
      <c r="AT221" s="79"/>
      <c r="AU221" s="79"/>
      <c r="AV221" s="79"/>
      <c r="AW221" s="79"/>
      <c r="AX221" s="79"/>
      <c r="AY221" s="79"/>
      <c r="AZ221" s="79"/>
      <c r="BA221">
        <v>57</v>
      </c>
      <c r="BB221" s="78" t="str">
        <f>REPLACE(INDEX(GroupVertices[Group],MATCH(Edges[[#This Row],[Vertex 1]],GroupVertices[Vertex],0)),1,1,"")</f>
        <v>27</v>
      </c>
      <c r="BC221" s="78" t="str">
        <f>REPLACE(INDEX(GroupVertices[Group],MATCH(Edges[[#This Row],[Vertex 2]],GroupVertices[Vertex],0)),1,1,"")</f>
        <v>27</v>
      </c>
      <c r="BD221" s="48">
        <v>0</v>
      </c>
      <c r="BE221" s="49">
        <v>0</v>
      </c>
      <c r="BF221" s="48">
        <v>0</v>
      </c>
      <c r="BG221" s="49">
        <v>0</v>
      </c>
      <c r="BH221" s="48">
        <v>0</v>
      </c>
      <c r="BI221" s="49">
        <v>0</v>
      </c>
      <c r="BJ221" s="48">
        <v>17</v>
      </c>
      <c r="BK221" s="49">
        <v>100</v>
      </c>
      <c r="BL221" s="48">
        <v>17</v>
      </c>
    </row>
    <row r="222" spans="1:64" ht="15">
      <c r="A222" s="64" t="s">
        <v>368</v>
      </c>
      <c r="B222" s="64" t="s">
        <v>368</v>
      </c>
      <c r="C222" s="65" t="s">
        <v>4963</v>
      </c>
      <c r="D222" s="66">
        <v>10</v>
      </c>
      <c r="E222" s="67" t="s">
        <v>136</v>
      </c>
      <c r="F222" s="68">
        <v>6</v>
      </c>
      <c r="G222" s="65"/>
      <c r="H222" s="69"/>
      <c r="I222" s="70"/>
      <c r="J222" s="70"/>
      <c r="K222" s="34" t="s">
        <v>65</v>
      </c>
      <c r="L222" s="77">
        <v>222</v>
      </c>
      <c r="M222" s="77"/>
      <c r="N222" s="72"/>
      <c r="O222" s="79" t="s">
        <v>176</v>
      </c>
      <c r="P222" s="81">
        <v>43573.72273148148</v>
      </c>
      <c r="Q222" s="79" t="s">
        <v>603</v>
      </c>
      <c r="R222" s="83" t="s">
        <v>766</v>
      </c>
      <c r="S222" s="79" t="s">
        <v>899</v>
      </c>
      <c r="T222" s="79" t="s">
        <v>1010</v>
      </c>
      <c r="U222" s="79"/>
      <c r="V222" s="83" t="s">
        <v>1243</v>
      </c>
      <c r="W222" s="81">
        <v>43573.72273148148</v>
      </c>
      <c r="X222" s="83" t="s">
        <v>1467</v>
      </c>
      <c r="Y222" s="79"/>
      <c r="Z222" s="79"/>
      <c r="AA222" s="85" t="s">
        <v>1778</v>
      </c>
      <c r="AB222" s="79"/>
      <c r="AC222" s="79" t="b">
        <v>0</v>
      </c>
      <c r="AD222" s="79">
        <v>0</v>
      </c>
      <c r="AE222" s="85" t="s">
        <v>1895</v>
      </c>
      <c r="AF222" s="79" t="b">
        <v>0</v>
      </c>
      <c r="AG222" s="79" t="s">
        <v>1903</v>
      </c>
      <c r="AH222" s="79"/>
      <c r="AI222" s="85" t="s">
        <v>1895</v>
      </c>
      <c r="AJ222" s="79" t="b">
        <v>0</v>
      </c>
      <c r="AK222" s="79">
        <v>1</v>
      </c>
      <c r="AL222" s="85" t="s">
        <v>1895</v>
      </c>
      <c r="AM222" s="79" t="s">
        <v>1926</v>
      </c>
      <c r="AN222" s="79" t="b">
        <v>0</v>
      </c>
      <c r="AO222" s="85" t="s">
        <v>1778</v>
      </c>
      <c r="AP222" s="79" t="s">
        <v>176</v>
      </c>
      <c r="AQ222" s="79">
        <v>0</v>
      </c>
      <c r="AR222" s="79">
        <v>0</v>
      </c>
      <c r="AS222" s="79"/>
      <c r="AT222" s="79"/>
      <c r="AU222" s="79"/>
      <c r="AV222" s="79"/>
      <c r="AW222" s="79"/>
      <c r="AX222" s="79"/>
      <c r="AY222" s="79"/>
      <c r="AZ222" s="79"/>
      <c r="BA222">
        <v>57</v>
      </c>
      <c r="BB222" s="78" t="str">
        <f>REPLACE(INDEX(GroupVertices[Group],MATCH(Edges[[#This Row],[Vertex 1]],GroupVertices[Vertex],0)),1,1,"")</f>
        <v>27</v>
      </c>
      <c r="BC222" s="78" t="str">
        <f>REPLACE(INDEX(GroupVertices[Group],MATCH(Edges[[#This Row],[Vertex 2]],GroupVertices[Vertex],0)),1,1,"")</f>
        <v>27</v>
      </c>
      <c r="BD222" s="48">
        <v>0</v>
      </c>
      <c r="BE222" s="49">
        <v>0</v>
      </c>
      <c r="BF222" s="48">
        <v>0</v>
      </c>
      <c r="BG222" s="49">
        <v>0</v>
      </c>
      <c r="BH222" s="48">
        <v>0</v>
      </c>
      <c r="BI222" s="49">
        <v>0</v>
      </c>
      <c r="BJ222" s="48">
        <v>18</v>
      </c>
      <c r="BK222" s="49">
        <v>100</v>
      </c>
      <c r="BL222" s="48">
        <v>18</v>
      </c>
    </row>
    <row r="223" spans="1:64" ht="15">
      <c r="A223" s="64" t="s">
        <v>368</v>
      </c>
      <c r="B223" s="64" t="s">
        <v>368</v>
      </c>
      <c r="C223" s="65" t="s">
        <v>4963</v>
      </c>
      <c r="D223" s="66">
        <v>10</v>
      </c>
      <c r="E223" s="67" t="s">
        <v>136</v>
      </c>
      <c r="F223" s="68">
        <v>6</v>
      </c>
      <c r="G223" s="65"/>
      <c r="H223" s="69"/>
      <c r="I223" s="70"/>
      <c r="J223" s="70"/>
      <c r="K223" s="34" t="s">
        <v>65</v>
      </c>
      <c r="L223" s="77">
        <v>223</v>
      </c>
      <c r="M223" s="77"/>
      <c r="N223" s="72"/>
      <c r="O223" s="79" t="s">
        <v>176</v>
      </c>
      <c r="P223" s="81">
        <v>43573.73001157407</v>
      </c>
      <c r="Q223" s="79" t="s">
        <v>604</v>
      </c>
      <c r="R223" s="83" t="s">
        <v>809</v>
      </c>
      <c r="S223" s="79" t="s">
        <v>899</v>
      </c>
      <c r="T223" s="79" t="s">
        <v>1011</v>
      </c>
      <c r="U223" s="79"/>
      <c r="V223" s="83" t="s">
        <v>1243</v>
      </c>
      <c r="W223" s="81">
        <v>43573.73001157407</v>
      </c>
      <c r="X223" s="83" t="s">
        <v>1468</v>
      </c>
      <c r="Y223" s="79"/>
      <c r="Z223" s="79"/>
      <c r="AA223" s="85" t="s">
        <v>1779</v>
      </c>
      <c r="AB223" s="79"/>
      <c r="AC223" s="79" t="b">
        <v>0</v>
      </c>
      <c r="AD223" s="79">
        <v>0</v>
      </c>
      <c r="AE223" s="85" t="s">
        <v>1895</v>
      </c>
      <c r="AF223" s="79" t="b">
        <v>0</v>
      </c>
      <c r="AG223" s="79" t="s">
        <v>1903</v>
      </c>
      <c r="AH223" s="79"/>
      <c r="AI223" s="85" t="s">
        <v>1895</v>
      </c>
      <c r="AJ223" s="79" t="b">
        <v>0</v>
      </c>
      <c r="AK223" s="79">
        <v>0</v>
      </c>
      <c r="AL223" s="85" t="s">
        <v>1895</v>
      </c>
      <c r="AM223" s="79" t="s">
        <v>1926</v>
      </c>
      <c r="AN223" s="79" t="b">
        <v>0</v>
      </c>
      <c r="AO223" s="85" t="s">
        <v>1779</v>
      </c>
      <c r="AP223" s="79" t="s">
        <v>176</v>
      </c>
      <c r="AQ223" s="79">
        <v>0</v>
      </c>
      <c r="AR223" s="79">
        <v>0</v>
      </c>
      <c r="AS223" s="79"/>
      <c r="AT223" s="79"/>
      <c r="AU223" s="79"/>
      <c r="AV223" s="79"/>
      <c r="AW223" s="79"/>
      <c r="AX223" s="79"/>
      <c r="AY223" s="79"/>
      <c r="AZ223" s="79"/>
      <c r="BA223">
        <v>57</v>
      </c>
      <c r="BB223" s="78" t="str">
        <f>REPLACE(INDEX(GroupVertices[Group],MATCH(Edges[[#This Row],[Vertex 1]],GroupVertices[Vertex],0)),1,1,"")</f>
        <v>27</v>
      </c>
      <c r="BC223" s="78" t="str">
        <f>REPLACE(INDEX(GroupVertices[Group],MATCH(Edges[[#This Row],[Vertex 2]],GroupVertices[Vertex],0)),1,1,"")</f>
        <v>27</v>
      </c>
      <c r="BD223" s="48">
        <v>1</v>
      </c>
      <c r="BE223" s="49">
        <v>5.555555555555555</v>
      </c>
      <c r="BF223" s="48">
        <v>0</v>
      </c>
      <c r="BG223" s="49">
        <v>0</v>
      </c>
      <c r="BH223" s="48">
        <v>0</v>
      </c>
      <c r="BI223" s="49">
        <v>0</v>
      </c>
      <c r="BJ223" s="48">
        <v>17</v>
      </c>
      <c r="BK223" s="49">
        <v>94.44444444444444</v>
      </c>
      <c r="BL223" s="48">
        <v>18</v>
      </c>
    </row>
    <row r="224" spans="1:64" ht="15">
      <c r="A224" s="64" t="s">
        <v>368</v>
      </c>
      <c r="B224" s="64" t="s">
        <v>368</v>
      </c>
      <c r="C224" s="65" t="s">
        <v>4963</v>
      </c>
      <c r="D224" s="66">
        <v>10</v>
      </c>
      <c r="E224" s="67" t="s">
        <v>136</v>
      </c>
      <c r="F224" s="68">
        <v>6</v>
      </c>
      <c r="G224" s="65"/>
      <c r="H224" s="69"/>
      <c r="I224" s="70"/>
      <c r="J224" s="70"/>
      <c r="K224" s="34" t="s">
        <v>65</v>
      </c>
      <c r="L224" s="77">
        <v>224</v>
      </c>
      <c r="M224" s="77"/>
      <c r="N224" s="72"/>
      <c r="O224" s="79" t="s">
        <v>176</v>
      </c>
      <c r="P224" s="81">
        <v>43573.760671296295</v>
      </c>
      <c r="Q224" s="79" t="s">
        <v>605</v>
      </c>
      <c r="R224" s="83" t="s">
        <v>810</v>
      </c>
      <c r="S224" s="79" t="s">
        <v>899</v>
      </c>
      <c r="T224" s="79" t="s">
        <v>1012</v>
      </c>
      <c r="U224" s="79"/>
      <c r="V224" s="83" t="s">
        <v>1243</v>
      </c>
      <c r="W224" s="81">
        <v>43573.760671296295</v>
      </c>
      <c r="X224" s="83" t="s">
        <v>1469</v>
      </c>
      <c r="Y224" s="79"/>
      <c r="Z224" s="79"/>
      <c r="AA224" s="85" t="s">
        <v>1780</v>
      </c>
      <c r="AB224" s="79"/>
      <c r="AC224" s="79" t="b">
        <v>0</v>
      </c>
      <c r="AD224" s="79">
        <v>0</v>
      </c>
      <c r="AE224" s="85" t="s">
        <v>1895</v>
      </c>
      <c r="AF224" s="79" t="b">
        <v>0</v>
      </c>
      <c r="AG224" s="79" t="s">
        <v>1903</v>
      </c>
      <c r="AH224" s="79"/>
      <c r="AI224" s="85" t="s">
        <v>1895</v>
      </c>
      <c r="AJ224" s="79" t="b">
        <v>0</v>
      </c>
      <c r="AK224" s="79">
        <v>0</v>
      </c>
      <c r="AL224" s="85" t="s">
        <v>1895</v>
      </c>
      <c r="AM224" s="79" t="s">
        <v>1926</v>
      </c>
      <c r="AN224" s="79" t="b">
        <v>0</v>
      </c>
      <c r="AO224" s="85" t="s">
        <v>1780</v>
      </c>
      <c r="AP224" s="79" t="s">
        <v>176</v>
      </c>
      <c r="AQ224" s="79">
        <v>0</v>
      </c>
      <c r="AR224" s="79">
        <v>0</v>
      </c>
      <c r="AS224" s="79"/>
      <c r="AT224" s="79"/>
      <c r="AU224" s="79"/>
      <c r="AV224" s="79"/>
      <c r="AW224" s="79"/>
      <c r="AX224" s="79"/>
      <c r="AY224" s="79"/>
      <c r="AZ224" s="79"/>
      <c r="BA224">
        <v>57</v>
      </c>
      <c r="BB224" s="78" t="str">
        <f>REPLACE(INDEX(GroupVertices[Group],MATCH(Edges[[#This Row],[Vertex 1]],GroupVertices[Vertex],0)),1,1,"")</f>
        <v>27</v>
      </c>
      <c r="BC224" s="78" t="str">
        <f>REPLACE(INDEX(GroupVertices[Group],MATCH(Edges[[#This Row],[Vertex 2]],GroupVertices[Vertex],0)),1,1,"")</f>
        <v>27</v>
      </c>
      <c r="BD224" s="48">
        <v>1</v>
      </c>
      <c r="BE224" s="49">
        <v>5.2631578947368425</v>
      </c>
      <c r="BF224" s="48">
        <v>0</v>
      </c>
      <c r="BG224" s="49">
        <v>0</v>
      </c>
      <c r="BH224" s="48">
        <v>0</v>
      </c>
      <c r="BI224" s="49">
        <v>0</v>
      </c>
      <c r="BJ224" s="48">
        <v>18</v>
      </c>
      <c r="BK224" s="49">
        <v>94.73684210526316</v>
      </c>
      <c r="BL224" s="48">
        <v>19</v>
      </c>
    </row>
    <row r="225" spans="1:64" ht="15">
      <c r="A225" s="64" t="s">
        <v>368</v>
      </c>
      <c r="B225" s="64" t="s">
        <v>368</v>
      </c>
      <c r="C225" s="65" t="s">
        <v>4963</v>
      </c>
      <c r="D225" s="66">
        <v>10</v>
      </c>
      <c r="E225" s="67" t="s">
        <v>136</v>
      </c>
      <c r="F225" s="68">
        <v>6</v>
      </c>
      <c r="G225" s="65"/>
      <c r="H225" s="69"/>
      <c r="I225" s="70"/>
      <c r="J225" s="70"/>
      <c r="K225" s="34" t="s">
        <v>65</v>
      </c>
      <c r="L225" s="77">
        <v>225</v>
      </c>
      <c r="M225" s="77"/>
      <c r="N225" s="72"/>
      <c r="O225" s="79" t="s">
        <v>176</v>
      </c>
      <c r="P225" s="81">
        <v>43573.761608796296</v>
      </c>
      <c r="Q225" s="79" t="s">
        <v>606</v>
      </c>
      <c r="R225" s="83" t="s">
        <v>811</v>
      </c>
      <c r="S225" s="79" t="s">
        <v>899</v>
      </c>
      <c r="T225" s="79" t="s">
        <v>1013</v>
      </c>
      <c r="U225" s="79"/>
      <c r="V225" s="83" t="s">
        <v>1243</v>
      </c>
      <c r="W225" s="81">
        <v>43573.761608796296</v>
      </c>
      <c r="X225" s="83" t="s">
        <v>1470</v>
      </c>
      <c r="Y225" s="79"/>
      <c r="Z225" s="79"/>
      <c r="AA225" s="85" t="s">
        <v>1781</v>
      </c>
      <c r="AB225" s="79"/>
      <c r="AC225" s="79" t="b">
        <v>0</v>
      </c>
      <c r="AD225" s="79">
        <v>0</v>
      </c>
      <c r="AE225" s="85" t="s">
        <v>1895</v>
      </c>
      <c r="AF225" s="79" t="b">
        <v>0</v>
      </c>
      <c r="AG225" s="79" t="s">
        <v>1903</v>
      </c>
      <c r="AH225" s="79"/>
      <c r="AI225" s="85" t="s">
        <v>1895</v>
      </c>
      <c r="AJ225" s="79" t="b">
        <v>0</v>
      </c>
      <c r="AK225" s="79">
        <v>0</v>
      </c>
      <c r="AL225" s="85" t="s">
        <v>1895</v>
      </c>
      <c r="AM225" s="79" t="s">
        <v>1926</v>
      </c>
      <c r="AN225" s="79" t="b">
        <v>0</v>
      </c>
      <c r="AO225" s="85" t="s">
        <v>1781</v>
      </c>
      <c r="AP225" s="79" t="s">
        <v>176</v>
      </c>
      <c r="AQ225" s="79">
        <v>0</v>
      </c>
      <c r="AR225" s="79">
        <v>0</v>
      </c>
      <c r="AS225" s="79"/>
      <c r="AT225" s="79"/>
      <c r="AU225" s="79"/>
      <c r="AV225" s="79"/>
      <c r="AW225" s="79"/>
      <c r="AX225" s="79"/>
      <c r="AY225" s="79"/>
      <c r="AZ225" s="79"/>
      <c r="BA225">
        <v>57</v>
      </c>
      <c r="BB225" s="78" t="str">
        <f>REPLACE(INDEX(GroupVertices[Group],MATCH(Edges[[#This Row],[Vertex 1]],GroupVertices[Vertex],0)),1,1,"")</f>
        <v>27</v>
      </c>
      <c r="BC225" s="78" t="str">
        <f>REPLACE(INDEX(GroupVertices[Group],MATCH(Edges[[#This Row],[Vertex 2]],GroupVertices[Vertex],0)),1,1,"")</f>
        <v>27</v>
      </c>
      <c r="BD225" s="48">
        <v>1</v>
      </c>
      <c r="BE225" s="49">
        <v>5.882352941176471</v>
      </c>
      <c r="BF225" s="48">
        <v>0</v>
      </c>
      <c r="BG225" s="49">
        <v>0</v>
      </c>
      <c r="BH225" s="48">
        <v>0</v>
      </c>
      <c r="BI225" s="49">
        <v>0</v>
      </c>
      <c r="BJ225" s="48">
        <v>16</v>
      </c>
      <c r="BK225" s="49">
        <v>94.11764705882354</v>
      </c>
      <c r="BL225" s="48">
        <v>17</v>
      </c>
    </row>
    <row r="226" spans="1:64" ht="15">
      <c r="A226" s="64" t="s">
        <v>368</v>
      </c>
      <c r="B226" s="64" t="s">
        <v>368</v>
      </c>
      <c r="C226" s="65" t="s">
        <v>4963</v>
      </c>
      <c r="D226" s="66">
        <v>10</v>
      </c>
      <c r="E226" s="67" t="s">
        <v>136</v>
      </c>
      <c r="F226" s="68">
        <v>6</v>
      </c>
      <c r="G226" s="65"/>
      <c r="H226" s="69"/>
      <c r="I226" s="70"/>
      <c r="J226" s="70"/>
      <c r="K226" s="34" t="s">
        <v>65</v>
      </c>
      <c r="L226" s="77">
        <v>226</v>
      </c>
      <c r="M226" s="77"/>
      <c r="N226" s="72"/>
      <c r="O226" s="79" t="s">
        <v>176</v>
      </c>
      <c r="P226" s="81">
        <v>43573.819236111114</v>
      </c>
      <c r="Q226" s="79" t="s">
        <v>607</v>
      </c>
      <c r="R226" s="83" t="s">
        <v>812</v>
      </c>
      <c r="S226" s="79" t="s">
        <v>899</v>
      </c>
      <c r="T226" s="79" t="s">
        <v>1014</v>
      </c>
      <c r="U226" s="79"/>
      <c r="V226" s="83" t="s">
        <v>1243</v>
      </c>
      <c r="W226" s="81">
        <v>43573.819236111114</v>
      </c>
      <c r="X226" s="83" t="s">
        <v>1471</v>
      </c>
      <c r="Y226" s="79"/>
      <c r="Z226" s="79"/>
      <c r="AA226" s="85" t="s">
        <v>1782</v>
      </c>
      <c r="AB226" s="79"/>
      <c r="AC226" s="79" t="b">
        <v>0</v>
      </c>
      <c r="AD226" s="79">
        <v>0</v>
      </c>
      <c r="AE226" s="85" t="s">
        <v>1895</v>
      </c>
      <c r="AF226" s="79" t="b">
        <v>0</v>
      </c>
      <c r="AG226" s="79" t="s">
        <v>1903</v>
      </c>
      <c r="AH226" s="79"/>
      <c r="AI226" s="85" t="s">
        <v>1895</v>
      </c>
      <c r="AJ226" s="79" t="b">
        <v>0</v>
      </c>
      <c r="AK226" s="79">
        <v>0</v>
      </c>
      <c r="AL226" s="85" t="s">
        <v>1895</v>
      </c>
      <c r="AM226" s="79" t="s">
        <v>1926</v>
      </c>
      <c r="AN226" s="79" t="b">
        <v>0</v>
      </c>
      <c r="AO226" s="85" t="s">
        <v>1782</v>
      </c>
      <c r="AP226" s="79" t="s">
        <v>176</v>
      </c>
      <c r="AQ226" s="79">
        <v>0</v>
      </c>
      <c r="AR226" s="79">
        <v>0</v>
      </c>
      <c r="AS226" s="79"/>
      <c r="AT226" s="79"/>
      <c r="AU226" s="79"/>
      <c r="AV226" s="79"/>
      <c r="AW226" s="79"/>
      <c r="AX226" s="79"/>
      <c r="AY226" s="79"/>
      <c r="AZ226" s="79"/>
      <c r="BA226">
        <v>57</v>
      </c>
      <c r="BB226" s="78" t="str">
        <f>REPLACE(INDEX(GroupVertices[Group],MATCH(Edges[[#This Row],[Vertex 1]],GroupVertices[Vertex],0)),1,1,"")</f>
        <v>27</v>
      </c>
      <c r="BC226" s="78" t="str">
        <f>REPLACE(INDEX(GroupVertices[Group],MATCH(Edges[[#This Row],[Vertex 2]],GroupVertices[Vertex],0)),1,1,"")</f>
        <v>27</v>
      </c>
      <c r="BD226" s="48">
        <v>0</v>
      </c>
      <c r="BE226" s="49">
        <v>0</v>
      </c>
      <c r="BF226" s="48">
        <v>0</v>
      </c>
      <c r="BG226" s="49">
        <v>0</v>
      </c>
      <c r="BH226" s="48">
        <v>0</v>
      </c>
      <c r="BI226" s="49">
        <v>0</v>
      </c>
      <c r="BJ226" s="48">
        <v>15</v>
      </c>
      <c r="BK226" s="49">
        <v>100</v>
      </c>
      <c r="BL226" s="48">
        <v>15</v>
      </c>
    </row>
    <row r="227" spans="1:64" ht="15">
      <c r="A227" s="64" t="s">
        <v>368</v>
      </c>
      <c r="B227" s="64" t="s">
        <v>368</v>
      </c>
      <c r="C227" s="65" t="s">
        <v>4963</v>
      </c>
      <c r="D227" s="66">
        <v>10</v>
      </c>
      <c r="E227" s="67" t="s">
        <v>136</v>
      </c>
      <c r="F227" s="68">
        <v>6</v>
      </c>
      <c r="G227" s="65"/>
      <c r="H227" s="69"/>
      <c r="I227" s="70"/>
      <c r="J227" s="70"/>
      <c r="K227" s="34" t="s">
        <v>65</v>
      </c>
      <c r="L227" s="77">
        <v>227</v>
      </c>
      <c r="M227" s="77"/>
      <c r="N227" s="72"/>
      <c r="O227" s="79" t="s">
        <v>176</v>
      </c>
      <c r="P227" s="81">
        <v>43573.820069444446</v>
      </c>
      <c r="Q227" s="79" t="s">
        <v>608</v>
      </c>
      <c r="R227" s="83" t="s">
        <v>813</v>
      </c>
      <c r="S227" s="79" t="s">
        <v>899</v>
      </c>
      <c r="T227" s="79" t="s">
        <v>1003</v>
      </c>
      <c r="U227" s="79"/>
      <c r="V227" s="83" t="s">
        <v>1243</v>
      </c>
      <c r="W227" s="81">
        <v>43573.820069444446</v>
      </c>
      <c r="X227" s="83" t="s">
        <v>1472</v>
      </c>
      <c r="Y227" s="79"/>
      <c r="Z227" s="79"/>
      <c r="AA227" s="85" t="s">
        <v>1783</v>
      </c>
      <c r="AB227" s="79"/>
      <c r="AC227" s="79" t="b">
        <v>0</v>
      </c>
      <c r="AD227" s="79">
        <v>0</v>
      </c>
      <c r="AE227" s="85" t="s">
        <v>1895</v>
      </c>
      <c r="AF227" s="79" t="b">
        <v>0</v>
      </c>
      <c r="AG227" s="79" t="s">
        <v>1903</v>
      </c>
      <c r="AH227" s="79"/>
      <c r="AI227" s="85" t="s">
        <v>1895</v>
      </c>
      <c r="AJ227" s="79" t="b">
        <v>0</v>
      </c>
      <c r="AK227" s="79">
        <v>0</v>
      </c>
      <c r="AL227" s="85" t="s">
        <v>1895</v>
      </c>
      <c r="AM227" s="79" t="s">
        <v>1926</v>
      </c>
      <c r="AN227" s="79" t="b">
        <v>0</v>
      </c>
      <c r="AO227" s="85" t="s">
        <v>1783</v>
      </c>
      <c r="AP227" s="79" t="s">
        <v>176</v>
      </c>
      <c r="AQ227" s="79">
        <v>0</v>
      </c>
      <c r="AR227" s="79">
        <v>0</v>
      </c>
      <c r="AS227" s="79"/>
      <c r="AT227" s="79"/>
      <c r="AU227" s="79"/>
      <c r="AV227" s="79"/>
      <c r="AW227" s="79"/>
      <c r="AX227" s="79"/>
      <c r="AY227" s="79"/>
      <c r="AZ227" s="79"/>
      <c r="BA227">
        <v>57</v>
      </c>
      <c r="BB227" s="78" t="str">
        <f>REPLACE(INDEX(GroupVertices[Group],MATCH(Edges[[#This Row],[Vertex 1]],GroupVertices[Vertex],0)),1,1,"")</f>
        <v>27</v>
      </c>
      <c r="BC227" s="78" t="str">
        <f>REPLACE(INDEX(GroupVertices[Group],MATCH(Edges[[#This Row],[Vertex 2]],GroupVertices[Vertex],0)),1,1,"")</f>
        <v>27</v>
      </c>
      <c r="BD227" s="48">
        <v>0</v>
      </c>
      <c r="BE227" s="49">
        <v>0</v>
      </c>
      <c r="BF227" s="48">
        <v>0</v>
      </c>
      <c r="BG227" s="49">
        <v>0</v>
      </c>
      <c r="BH227" s="48">
        <v>0</v>
      </c>
      <c r="BI227" s="49">
        <v>0</v>
      </c>
      <c r="BJ227" s="48">
        <v>16</v>
      </c>
      <c r="BK227" s="49">
        <v>100</v>
      </c>
      <c r="BL227" s="48">
        <v>16</v>
      </c>
    </row>
    <row r="228" spans="1:64" ht="15">
      <c r="A228" s="64" t="s">
        <v>368</v>
      </c>
      <c r="B228" s="64" t="s">
        <v>368</v>
      </c>
      <c r="C228" s="65" t="s">
        <v>4963</v>
      </c>
      <c r="D228" s="66">
        <v>10</v>
      </c>
      <c r="E228" s="67" t="s">
        <v>136</v>
      </c>
      <c r="F228" s="68">
        <v>6</v>
      </c>
      <c r="G228" s="65"/>
      <c r="H228" s="69"/>
      <c r="I228" s="70"/>
      <c r="J228" s="70"/>
      <c r="K228" s="34" t="s">
        <v>65</v>
      </c>
      <c r="L228" s="77">
        <v>228</v>
      </c>
      <c r="M228" s="77"/>
      <c r="N228" s="72"/>
      <c r="O228" s="79" t="s">
        <v>176</v>
      </c>
      <c r="P228" s="81">
        <v>43573.8215625</v>
      </c>
      <c r="Q228" s="79" t="s">
        <v>609</v>
      </c>
      <c r="R228" s="83" t="s">
        <v>814</v>
      </c>
      <c r="S228" s="79" t="s">
        <v>899</v>
      </c>
      <c r="T228" s="79" t="s">
        <v>982</v>
      </c>
      <c r="U228" s="79"/>
      <c r="V228" s="83" t="s">
        <v>1243</v>
      </c>
      <c r="W228" s="81">
        <v>43573.8215625</v>
      </c>
      <c r="X228" s="83" t="s">
        <v>1473</v>
      </c>
      <c r="Y228" s="79"/>
      <c r="Z228" s="79"/>
      <c r="AA228" s="85" t="s">
        <v>1784</v>
      </c>
      <c r="AB228" s="79"/>
      <c r="AC228" s="79" t="b">
        <v>0</v>
      </c>
      <c r="AD228" s="79">
        <v>0</v>
      </c>
      <c r="AE228" s="85" t="s">
        <v>1895</v>
      </c>
      <c r="AF228" s="79" t="b">
        <v>0</v>
      </c>
      <c r="AG228" s="79" t="s">
        <v>1903</v>
      </c>
      <c r="AH228" s="79"/>
      <c r="AI228" s="85" t="s">
        <v>1895</v>
      </c>
      <c r="AJ228" s="79" t="b">
        <v>0</v>
      </c>
      <c r="AK228" s="79">
        <v>0</v>
      </c>
      <c r="AL228" s="85" t="s">
        <v>1895</v>
      </c>
      <c r="AM228" s="79" t="s">
        <v>1926</v>
      </c>
      <c r="AN228" s="79" t="b">
        <v>0</v>
      </c>
      <c r="AO228" s="85" t="s">
        <v>1784</v>
      </c>
      <c r="AP228" s="79" t="s">
        <v>176</v>
      </c>
      <c r="AQ228" s="79">
        <v>0</v>
      </c>
      <c r="AR228" s="79">
        <v>0</v>
      </c>
      <c r="AS228" s="79"/>
      <c r="AT228" s="79"/>
      <c r="AU228" s="79"/>
      <c r="AV228" s="79"/>
      <c r="AW228" s="79"/>
      <c r="AX228" s="79"/>
      <c r="AY228" s="79"/>
      <c r="AZ228" s="79"/>
      <c r="BA228">
        <v>57</v>
      </c>
      <c r="BB228" s="78" t="str">
        <f>REPLACE(INDEX(GroupVertices[Group],MATCH(Edges[[#This Row],[Vertex 1]],GroupVertices[Vertex],0)),1,1,"")</f>
        <v>27</v>
      </c>
      <c r="BC228" s="78" t="str">
        <f>REPLACE(INDEX(GroupVertices[Group],MATCH(Edges[[#This Row],[Vertex 2]],GroupVertices[Vertex],0)),1,1,"")</f>
        <v>27</v>
      </c>
      <c r="BD228" s="48">
        <v>0</v>
      </c>
      <c r="BE228" s="49">
        <v>0</v>
      </c>
      <c r="BF228" s="48">
        <v>0</v>
      </c>
      <c r="BG228" s="49">
        <v>0</v>
      </c>
      <c r="BH228" s="48">
        <v>0</v>
      </c>
      <c r="BI228" s="49">
        <v>0</v>
      </c>
      <c r="BJ228" s="48">
        <v>17</v>
      </c>
      <c r="BK228" s="49">
        <v>100</v>
      </c>
      <c r="BL228" s="48">
        <v>17</v>
      </c>
    </row>
    <row r="229" spans="1:64" ht="15">
      <c r="A229" s="64" t="s">
        <v>368</v>
      </c>
      <c r="B229" s="64" t="s">
        <v>368</v>
      </c>
      <c r="C229" s="65" t="s">
        <v>4963</v>
      </c>
      <c r="D229" s="66">
        <v>10</v>
      </c>
      <c r="E229" s="67" t="s">
        <v>136</v>
      </c>
      <c r="F229" s="68">
        <v>6</v>
      </c>
      <c r="G229" s="65"/>
      <c r="H229" s="69"/>
      <c r="I229" s="70"/>
      <c r="J229" s="70"/>
      <c r="K229" s="34" t="s">
        <v>65</v>
      </c>
      <c r="L229" s="77">
        <v>229</v>
      </c>
      <c r="M229" s="77"/>
      <c r="N229" s="72"/>
      <c r="O229" s="79" t="s">
        <v>176</v>
      </c>
      <c r="P229" s="81">
        <v>43573.87464120371</v>
      </c>
      <c r="Q229" s="79" t="s">
        <v>610</v>
      </c>
      <c r="R229" s="83" t="s">
        <v>815</v>
      </c>
      <c r="S229" s="79" t="s">
        <v>899</v>
      </c>
      <c r="T229" s="79" t="s">
        <v>1015</v>
      </c>
      <c r="U229" s="79"/>
      <c r="V229" s="83" t="s">
        <v>1243</v>
      </c>
      <c r="W229" s="81">
        <v>43573.87464120371</v>
      </c>
      <c r="X229" s="83" t="s">
        <v>1474</v>
      </c>
      <c r="Y229" s="79"/>
      <c r="Z229" s="79"/>
      <c r="AA229" s="85" t="s">
        <v>1785</v>
      </c>
      <c r="AB229" s="79"/>
      <c r="AC229" s="79" t="b">
        <v>0</v>
      </c>
      <c r="AD229" s="79">
        <v>0</v>
      </c>
      <c r="AE229" s="85" t="s">
        <v>1895</v>
      </c>
      <c r="AF229" s="79" t="b">
        <v>0</v>
      </c>
      <c r="AG229" s="79" t="s">
        <v>1903</v>
      </c>
      <c r="AH229" s="79"/>
      <c r="AI229" s="85" t="s">
        <v>1895</v>
      </c>
      <c r="AJ229" s="79" t="b">
        <v>0</v>
      </c>
      <c r="AK229" s="79">
        <v>0</v>
      </c>
      <c r="AL229" s="85" t="s">
        <v>1895</v>
      </c>
      <c r="AM229" s="79" t="s">
        <v>1926</v>
      </c>
      <c r="AN229" s="79" t="b">
        <v>0</v>
      </c>
      <c r="AO229" s="85" t="s">
        <v>1785</v>
      </c>
      <c r="AP229" s="79" t="s">
        <v>176</v>
      </c>
      <c r="AQ229" s="79">
        <v>0</v>
      </c>
      <c r="AR229" s="79">
        <v>0</v>
      </c>
      <c r="AS229" s="79"/>
      <c r="AT229" s="79"/>
      <c r="AU229" s="79"/>
      <c r="AV229" s="79"/>
      <c r="AW229" s="79"/>
      <c r="AX229" s="79"/>
      <c r="AY229" s="79"/>
      <c r="AZ229" s="79"/>
      <c r="BA229">
        <v>57</v>
      </c>
      <c r="BB229" s="78" t="str">
        <f>REPLACE(INDEX(GroupVertices[Group],MATCH(Edges[[#This Row],[Vertex 1]],GroupVertices[Vertex],0)),1,1,"")</f>
        <v>27</v>
      </c>
      <c r="BC229" s="78" t="str">
        <f>REPLACE(INDEX(GroupVertices[Group],MATCH(Edges[[#This Row],[Vertex 2]],GroupVertices[Vertex],0)),1,1,"")</f>
        <v>27</v>
      </c>
      <c r="BD229" s="48">
        <v>0</v>
      </c>
      <c r="BE229" s="49">
        <v>0</v>
      </c>
      <c r="BF229" s="48">
        <v>0</v>
      </c>
      <c r="BG229" s="49">
        <v>0</v>
      </c>
      <c r="BH229" s="48">
        <v>0</v>
      </c>
      <c r="BI229" s="49">
        <v>0</v>
      </c>
      <c r="BJ229" s="48">
        <v>16</v>
      </c>
      <c r="BK229" s="49">
        <v>100</v>
      </c>
      <c r="BL229" s="48">
        <v>16</v>
      </c>
    </row>
    <row r="230" spans="1:64" ht="15">
      <c r="A230" s="64" t="s">
        <v>368</v>
      </c>
      <c r="B230" s="64" t="s">
        <v>368</v>
      </c>
      <c r="C230" s="65" t="s">
        <v>4963</v>
      </c>
      <c r="D230" s="66">
        <v>10</v>
      </c>
      <c r="E230" s="67" t="s">
        <v>136</v>
      </c>
      <c r="F230" s="68">
        <v>6</v>
      </c>
      <c r="G230" s="65"/>
      <c r="H230" s="69"/>
      <c r="I230" s="70"/>
      <c r="J230" s="70"/>
      <c r="K230" s="34" t="s">
        <v>65</v>
      </c>
      <c r="L230" s="77">
        <v>230</v>
      </c>
      <c r="M230" s="77"/>
      <c r="N230" s="72"/>
      <c r="O230" s="79" t="s">
        <v>176</v>
      </c>
      <c r="P230" s="81">
        <v>43575.92821759259</v>
      </c>
      <c r="Q230" s="79" t="s">
        <v>611</v>
      </c>
      <c r="R230" s="83" t="s">
        <v>816</v>
      </c>
      <c r="S230" s="79" t="s">
        <v>899</v>
      </c>
      <c r="T230" s="79" t="s">
        <v>1015</v>
      </c>
      <c r="U230" s="79"/>
      <c r="V230" s="83" t="s">
        <v>1243</v>
      </c>
      <c r="W230" s="81">
        <v>43575.92821759259</v>
      </c>
      <c r="X230" s="83" t="s">
        <v>1475</v>
      </c>
      <c r="Y230" s="79"/>
      <c r="Z230" s="79"/>
      <c r="AA230" s="85" t="s">
        <v>1786</v>
      </c>
      <c r="AB230" s="79"/>
      <c r="AC230" s="79" t="b">
        <v>0</v>
      </c>
      <c r="AD230" s="79">
        <v>0</v>
      </c>
      <c r="AE230" s="85" t="s">
        <v>1895</v>
      </c>
      <c r="AF230" s="79" t="b">
        <v>0</v>
      </c>
      <c r="AG230" s="79" t="s">
        <v>1903</v>
      </c>
      <c r="AH230" s="79"/>
      <c r="AI230" s="85" t="s">
        <v>1895</v>
      </c>
      <c r="AJ230" s="79" t="b">
        <v>0</v>
      </c>
      <c r="AK230" s="79">
        <v>0</v>
      </c>
      <c r="AL230" s="85" t="s">
        <v>1895</v>
      </c>
      <c r="AM230" s="79" t="s">
        <v>1926</v>
      </c>
      <c r="AN230" s="79" t="b">
        <v>0</v>
      </c>
      <c r="AO230" s="85" t="s">
        <v>1786</v>
      </c>
      <c r="AP230" s="79" t="s">
        <v>176</v>
      </c>
      <c r="AQ230" s="79">
        <v>0</v>
      </c>
      <c r="AR230" s="79">
        <v>0</v>
      </c>
      <c r="AS230" s="79"/>
      <c r="AT230" s="79"/>
      <c r="AU230" s="79"/>
      <c r="AV230" s="79"/>
      <c r="AW230" s="79"/>
      <c r="AX230" s="79"/>
      <c r="AY230" s="79"/>
      <c r="AZ230" s="79"/>
      <c r="BA230">
        <v>57</v>
      </c>
      <c r="BB230" s="78" t="str">
        <f>REPLACE(INDEX(GroupVertices[Group],MATCH(Edges[[#This Row],[Vertex 1]],GroupVertices[Vertex],0)),1,1,"")</f>
        <v>27</v>
      </c>
      <c r="BC230" s="78" t="str">
        <f>REPLACE(INDEX(GroupVertices[Group],MATCH(Edges[[#This Row],[Vertex 2]],GroupVertices[Vertex],0)),1,1,"")</f>
        <v>27</v>
      </c>
      <c r="BD230" s="48">
        <v>0</v>
      </c>
      <c r="BE230" s="49">
        <v>0</v>
      </c>
      <c r="BF230" s="48">
        <v>0</v>
      </c>
      <c r="BG230" s="49">
        <v>0</v>
      </c>
      <c r="BH230" s="48">
        <v>0</v>
      </c>
      <c r="BI230" s="49">
        <v>0</v>
      </c>
      <c r="BJ230" s="48">
        <v>16</v>
      </c>
      <c r="BK230" s="49">
        <v>100</v>
      </c>
      <c r="BL230" s="48">
        <v>16</v>
      </c>
    </row>
    <row r="231" spans="1:64" ht="15">
      <c r="A231" s="64" t="s">
        <v>368</v>
      </c>
      <c r="B231" s="64" t="s">
        <v>368</v>
      </c>
      <c r="C231" s="65" t="s">
        <v>4963</v>
      </c>
      <c r="D231" s="66">
        <v>10</v>
      </c>
      <c r="E231" s="67" t="s">
        <v>136</v>
      </c>
      <c r="F231" s="68">
        <v>6</v>
      </c>
      <c r="G231" s="65"/>
      <c r="H231" s="69"/>
      <c r="I231" s="70"/>
      <c r="J231" s="70"/>
      <c r="K231" s="34" t="s">
        <v>65</v>
      </c>
      <c r="L231" s="77">
        <v>231</v>
      </c>
      <c r="M231" s="77"/>
      <c r="N231" s="72"/>
      <c r="O231" s="79" t="s">
        <v>176</v>
      </c>
      <c r="P231" s="81">
        <v>43575.9296875</v>
      </c>
      <c r="Q231" s="79" t="s">
        <v>612</v>
      </c>
      <c r="R231" s="83" t="s">
        <v>767</v>
      </c>
      <c r="S231" s="79" t="s">
        <v>899</v>
      </c>
      <c r="T231" s="79" t="s">
        <v>1016</v>
      </c>
      <c r="U231" s="79"/>
      <c r="V231" s="83" t="s">
        <v>1243</v>
      </c>
      <c r="W231" s="81">
        <v>43575.9296875</v>
      </c>
      <c r="X231" s="83" t="s">
        <v>1476</v>
      </c>
      <c r="Y231" s="79"/>
      <c r="Z231" s="79"/>
      <c r="AA231" s="85" t="s">
        <v>1787</v>
      </c>
      <c r="AB231" s="79"/>
      <c r="AC231" s="79" t="b">
        <v>0</v>
      </c>
      <c r="AD231" s="79">
        <v>0</v>
      </c>
      <c r="AE231" s="85" t="s">
        <v>1895</v>
      </c>
      <c r="AF231" s="79" t="b">
        <v>0</v>
      </c>
      <c r="AG231" s="79" t="s">
        <v>1903</v>
      </c>
      <c r="AH231" s="79"/>
      <c r="AI231" s="85" t="s">
        <v>1895</v>
      </c>
      <c r="AJ231" s="79" t="b">
        <v>0</v>
      </c>
      <c r="AK231" s="79">
        <v>1</v>
      </c>
      <c r="AL231" s="85" t="s">
        <v>1895</v>
      </c>
      <c r="AM231" s="79" t="s">
        <v>1926</v>
      </c>
      <c r="AN231" s="79" t="b">
        <v>0</v>
      </c>
      <c r="AO231" s="85" t="s">
        <v>1787</v>
      </c>
      <c r="AP231" s="79" t="s">
        <v>176</v>
      </c>
      <c r="AQ231" s="79">
        <v>0</v>
      </c>
      <c r="AR231" s="79">
        <v>0</v>
      </c>
      <c r="AS231" s="79"/>
      <c r="AT231" s="79"/>
      <c r="AU231" s="79"/>
      <c r="AV231" s="79"/>
      <c r="AW231" s="79"/>
      <c r="AX231" s="79"/>
      <c r="AY231" s="79"/>
      <c r="AZ231" s="79"/>
      <c r="BA231">
        <v>57</v>
      </c>
      <c r="BB231" s="78" t="str">
        <f>REPLACE(INDEX(GroupVertices[Group],MATCH(Edges[[#This Row],[Vertex 1]],GroupVertices[Vertex],0)),1,1,"")</f>
        <v>27</v>
      </c>
      <c r="BC231" s="78" t="str">
        <f>REPLACE(INDEX(GroupVertices[Group],MATCH(Edges[[#This Row],[Vertex 2]],GroupVertices[Vertex],0)),1,1,"")</f>
        <v>27</v>
      </c>
      <c r="BD231" s="48">
        <v>0</v>
      </c>
      <c r="BE231" s="49">
        <v>0</v>
      </c>
      <c r="BF231" s="48">
        <v>0</v>
      </c>
      <c r="BG231" s="49">
        <v>0</v>
      </c>
      <c r="BH231" s="48">
        <v>0</v>
      </c>
      <c r="BI231" s="49">
        <v>0</v>
      </c>
      <c r="BJ231" s="48">
        <v>17</v>
      </c>
      <c r="BK231" s="49">
        <v>100</v>
      </c>
      <c r="BL231" s="48">
        <v>17</v>
      </c>
    </row>
    <row r="232" spans="1:64" ht="15">
      <c r="A232" s="64" t="s">
        <v>368</v>
      </c>
      <c r="B232" s="64" t="s">
        <v>368</v>
      </c>
      <c r="C232" s="65" t="s">
        <v>4963</v>
      </c>
      <c r="D232" s="66">
        <v>10</v>
      </c>
      <c r="E232" s="67" t="s">
        <v>136</v>
      </c>
      <c r="F232" s="68">
        <v>6</v>
      </c>
      <c r="G232" s="65"/>
      <c r="H232" s="69"/>
      <c r="I232" s="70"/>
      <c r="J232" s="70"/>
      <c r="K232" s="34" t="s">
        <v>65</v>
      </c>
      <c r="L232" s="77">
        <v>232</v>
      </c>
      <c r="M232" s="77"/>
      <c r="N232" s="72"/>
      <c r="O232" s="79" t="s">
        <v>176</v>
      </c>
      <c r="P232" s="81">
        <v>43575.9321875</v>
      </c>
      <c r="Q232" s="79" t="s">
        <v>613</v>
      </c>
      <c r="R232" s="83" t="s">
        <v>817</v>
      </c>
      <c r="S232" s="79" t="s">
        <v>899</v>
      </c>
      <c r="T232" s="79" t="s">
        <v>1003</v>
      </c>
      <c r="U232" s="79"/>
      <c r="V232" s="83" t="s">
        <v>1243</v>
      </c>
      <c r="W232" s="81">
        <v>43575.9321875</v>
      </c>
      <c r="X232" s="83" t="s">
        <v>1477</v>
      </c>
      <c r="Y232" s="79"/>
      <c r="Z232" s="79"/>
      <c r="AA232" s="85" t="s">
        <v>1788</v>
      </c>
      <c r="AB232" s="79"/>
      <c r="AC232" s="79" t="b">
        <v>0</v>
      </c>
      <c r="AD232" s="79">
        <v>0</v>
      </c>
      <c r="AE232" s="85" t="s">
        <v>1895</v>
      </c>
      <c r="AF232" s="79" t="b">
        <v>0</v>
      </c>
      <c r="AG232" s="79" t="s">
        <v>1903</v>
      </c>
      <c r="AH232" s="79"/>
      <c r="AI232" s="85" t="s">
        <v>1895</v>
      </c>
      <c r="AJ232" s="79" t="b">
        <v>0</v>
      </c>
      <c r="AK232" s="79">
        <v>0</v>
      </c>
      <c r="AL232" s="85" t="s">
        <v>1895</v>
      </c>
      <c r="AM232" s="79" t="s">
        <v>1926</v>
      </c>
      <c r="AN232" s="79" t="b">
        <v>0</v>
      </c>
      <c r="AO232" s="85" t="s">
        <v>1788</v>
      </c>
      <c r="AP232" s="79" t="s">
        <v>176</v>
      </c>
      <c r="AQ232" s="79">
        <v>0</v>
      </c>
      <c r="AR232" s="79">
        <v>0</v>
      </c>
      <c r="AS232" s="79"/>
      <c r="AT232" s="79"/>
      <c r="AU232" s="79"/>
      <c r="AV232" s="79"/>
      <c r="AW232" s="79"/>
      <c r="AX232" s="79"/>
      <c r="AY232" s="79"/>
      <c r="AZ232" s="79"/>
      <c r="BA232">
        <v>57</v>
      </c>
      <c r="BB232" s="78" t="str">
        <f>REPLACE(INDEX(GroupVertices[Group],MATCH(Edges[[#This Row],[Vertex 1]],GroupVertices[Vertex],0)),1,1,"")</f>
        <v>27</v>
      </c>
      <c r="BC232" s="78" t="str">
        <f>REPLACE(INDEX(GroupVertices[Group],MATCH(Edges[[#This Row],[Vertex 2]],GroupVertices[Vertex],0)),1,1,"")</f>
        <v>27</v>
      </c>
      <c r="BD232" s="48">
        <v>0</v>
      </c>
      <c r="BE232" s="49">
        <v>0</v>
      </c>
      <c r="BF232" s="48">
        <v>0</v>
      </c>
      <c r="BG232" s="49">
        <v>0</v>
      </c>
      <c r="BH232" s="48">
        <v>0</v>
      </c>
      <c r="BI232" s="49">
        <v>0</v>
      </c>
      <c r="BJ232" s="48">
        <v>16</v>
      </c>
      <c r="BK232" s="49">
        <v>100</v>
      </c>
      <c r="BL232" s="48">
        <v>16</v>
      </c>
    </row>
    <row r="233" spans="1:64" ht="15">
      <c r="A233" s="64" t="s">
        <v>368</v>
      </c>
      <c r="B233" s="64" t="s">
        <v>368</v>
      </c>
      <c r="C233" s="65" t="s">
        <v>4963</v>
      </c>
      <c r="D233" s="66">
        <v>10</v>
      </c>
      <c r="E233" s="67" t="s">
        <v>136</v>
      </c>
      <c r="F233" s="68">
        <v>6</v>
      </c>
      <c r="G233" s="65"/>
      <c r="H233" s="69"/>
      <c r="I233" s="70"/>
      <c r="J233" s="70"/>
      <c r="K233" s="34" t="s">
        <v>65</v>
      </c>
      <c r="L233" s="77">
        <v>233</v>
      </c>
      <c r="M233" s="77"/>
      <c r="N233" s="72"/>
      <c r="O233" s="79" t="s">
        <v>176</v>
      </c>
      <c r="P233" s="81">
        <v>43575.93392361111</v>
      </c>
      <c r="Q233" s="79" t="s">
        <v>614</v>
      </c>
      <c r="R233" s="83" t="s">
        <v>818</v>
      </c>
      <c r="S233" s="79" t="s">
        <v>899</v>
      </c>
      <c r="T233" s="79" t="s">
        <v>1014</v>
      </c>
      <c r="U233" s="79"/>
      <c r="V233" s="83" t="s">
        <v>1243</v>
      </c>
      <c r="W233" s="81">
        <v>43575.93392361111</v>
      </c>
      <c r="X233" s="83" t="s">
        <v>1478</v>
      </c>
      <c r="Y233" s="79"/>
      <c r="Z233" s="79"/>
      <c r="AA233" s="85" t="s">
        <v>1789</v>
      </c>
      <c r="AB233" s="79"/>
      <c r="AC233" s="79" t="b">
        <v>0</v>
      </c>
      <c r="AD233" s="79">
        <v>0</v>
      </c>
      <c r="AE233" s="85" t="s">
        <v>1895</v>
      </c>
      <c r="AF233" s="79" t="b">
        <v>0</v>
      </c>
      <c r="AG233" s="79" t="s">
        <v>1903</v>
      </c>
      <c r="AH233" s="79"/>
      <c r="AI233" s="85" t="s">
        <v>1895</v>
      </c>
      <c r="AJ233" s="79" t="b">
        <v>0</v>
      </c>
      <c r="AK233" s="79">
        <v>0</v>
      </c>
      <c r="AL233" s="85" t="s">
        <v>1895</v>
      </c>
      <c r="AM233" s="79" t="s">
        <v>1926</v>
      </c>
      <c r="AN233" s="79" t="b">
        <v>0</v>
      </c>
      <c r="AO233" s="85" t="s">
        <v>1789</v>
      </c>
      <c r="AP233" s="79" t="s">
        <v>176</v>
      </c>
      <c r="AQ233" s="79">
        <v>0</v>
      </c>
      <c r="AR233" s="79">
        <v>0</v>
      </c>
      <c r="AS233" s="79"/>
      <c r="AT233" s="79"/>
      <c r="AU233" s="79"/>
      <c r="AV233" s="79"/>
      <c r="AW233" s="79"/>
      <c r="AX233" s="79"/>
      <c r="AY233" s="79"/>
      <c r="AZ233" s="79"/>
      <c r="BA233">
        <v>57</v>
      </c>
      <c r="BB233" s="78" t="str">
        <f>REPLACE(INDEX(GroupVertices[Group],MATCH(Edges[[#This Row],[Vertex 1]],GroupVertices[Vertex],0)),1,1,"")</f>
        <v>27</v>
      </c>
      <c r="BC233" s="78" t="str">
        <f>REPLACE(INDEX(GroupVertices[Group],MATCH(Edges[[#This Row],[Vertex 2]],GroupVertices[Vertex],0)),1,1,"")</f>
        <v>27</v>
      </c>
      <c r="BD233" s="48">
        <v>0</v>
      </c>
      <c r="BE233" s="49">
        <v>0</v>
      </c>
      <c r="BF233" s="48">
        <v>0</v>
      </c>
      <c r="BG233" s="49">
        <v>0</v>
      </c>
      <c r="BH233" s="48">
        <v>0</v>
      </c>
      <c r="BI233" s="49">
        <v>0</v>
      </c>
      <c r="BJ233" s="48">
        <v>15</v>
      </c>
      <c r="BK233" s="49">
        <v>100</v>
      </c>
      <c r="BL233" s="48">
        <v>15</v>
      </c>
    </row>
    <row r="234" spans="1:64" ht="15">
      <c r="A234" s="64" t="s">
        <v>368</v>
      </c>
      <c r="B234" s="64" t="s">
        <v>368</v>
      </c>
      <c r="C234" s="65" t="s">
        <v>4963</v>
      </c>
      <c r="D234" s="66">
        <v>10</v>
      </c>
      <c r="E234" s="67" t="s">
        <v>136</v>
      </c>
      <c r="F234" s="68">
        <v>6</v>
      </c>
      <c r="G234" s="65"/>
      <c r="H234" s="69"/>
      <c r="I234" s="70"/>
      <c r="J234" s="70"/>
      <c r="K234" s="34" t="s">
        <v>65</v>
      </c>
      <c r="L234" s="77">
        <v>234</v>
      </c>
      <c r="M234" s="77"/>
      <c r="N234" s="72"/>
      <c r="O234" s="79" t="s">
        <v>176</v>
      </c>
      <c r="P234" s="81">
        <v>43575.934965277775</v>
      </c>
      <c r="Q234" s="79" t="s">
        <v>615</v>
      </c>
      <c r="R234" s="83" t="s">
        <v>819</v>
      </c>
      <c r="S234" s="79" t="s">
        <v>899</v>
      </c>
      <c r="T234" s="79" t="s">
        <v>1013</v>
      </c>
      <c r="U234" s="79"/>
      <c r="V234" s="83" t="s">
        <v>1243</v>
      </c>
      <c r="W234" s="81">
        <v>43575.934965277775</v>
      </c>
      <c r="X234" s="83" t="s">
        <v>1479</v>
      </c>
      <c r="Y234" s="79"/>
      <c r="Z234" s="79"/>
      <c r="AA234" s="85" t="s">
        <v>1790</v>
      </c>
      <c r="AB234" s="79"/>
      <c r="AC234" s="79" t="b">
        <v>0</v>
      </c>
      <c r="AD234" s="79">
        <v>1</v>
      </c>
      <c r="AE234" s="85" t="s">
        <v>1895</v>
      </c>
      <c r="AF234" s="79" t="b">
        <v>0</v>
      </c>
      <c r="AG234" s="79" t="s">
        <v>1903</v>
      </c>
      <c r="AH234" s="79"/>
      <c r="AI234" s="85" t="s">
        <v>1895</v>
      </c>
      <c r="AJ234" s="79" t="b">
        <v>0</v>
      </c>
      <c r="AK234" s="79">
        <v>0</v>
      </c>
      <c r="AL234" s="85" t="s">
        <v>1895</v>
      </c>
      <c r="AM234" s="79" t="s">
        <v>1926</v>
      </c>
      <c r="AN234" s="79" t="b">
        <v>0</v>
      </c>
      <c r="AO234" s="85" t="s">
        <v>1790</v>
      </c>
      <c r="AP234" s="79" t="s">
        <v>176</v>
      </c>
      <c r="AQ234" s="79">
        <v>0</v>
      </c>
      <c r="AR234" s="79">
        <v>0</v>
      </c>
      <c r="AS234" s="79"/>
      <c r="AT234" s="79"/>
      <c r="AU234" s="79"/>
      <c r="AV234" s="79"/>
      <c r="AW234" s="79"/>
      <c r="AX234" s="79"/>
      <c r="AY234" s="79"/>
      <c r="AZ234" s="79"/>
      <c r="BA234">
        <v>57</v>
      </c>
      <c r="BB234" s="78" t="str">
        <f>REPLACE(INDEX(GroupVertices[Group],MATCH(Edges[[#This Row],[Vertex 1]],GroupVertices[Vertex],0)),1,1,"")</f>
        <v>27</v>
      </c>
      <c r="BC234" s="78" t="str">
        <f>REPLACE(INDEX(GroupVertices[Group],MATCH(Edges[[#This Row],[Vertex 2]],GroupVertices[Vertex],0)),1,1,"")</f>
        <v>27</v>
      </c>
      <c r="BD234" s="48">
        <v>1</v>
      </c>
      <c r="BE234" s="49">
        <v>5.882352941176471</v>
      </c>
      <c r="BF234" s="48">
        <v>0</v>
      </c>
      <c r="BG234" s="49">
        <v>0</v>
      </c>
      <c r="BH234" s="48">
        <v>0</v>
      </c>
      <c r="BI234" s="49">
        <v>0</v>
      </c>
      <c r="BJ234" s="48">
        <v>16</v>
      </c>
      <c r="BK234" s="49">
        <v>94.11764705882354</v>
      </c>
      <c r="BL234" s="48">
        <v>17</v>
      </c>
    </row>
    <row r="235" spans="1:64" ht="15">
      <c r="A235" s="64" t="s">
        <v>368</v>
      </c>
      <c r="B235" s="64" t="s">
        <v>368</v>
      </c>
      <c r="C235" s="65" t="s">
        <v>4963</v>
      </c>
      <c r="D235" s="66">
        <v>10</v>
      </c>
      <c r="E235" s="67" t="s">
        <v>136</v>
      </c>
      <c r="F235" s="68">
        <v>6</v>
      </c>
      <c r="G235" s="65"/>
      <c r="H235" s="69"/>
      <c r="I235" s="70"/>
      <c r="J235" s="70"/>
      <c r="K235" s="34" t="s">
        <v>65</v>
      </c>
      <c r="L235" s="77">
        <v>235</v>
      </c>
      <c r="M235" s="77"/>
      <c r="N235" s="72"/>
      <c r="O235" s="79" t="s">
        <v>176</v>
      </c>
      <c r="P235" s="81">
        <v>43575.936006944445</v>
      </c>
      <c r="Q235" s="79" t="s">
        <v>616</v>
      </c>
      <c r="R235" s="83" t="s">
        <v>820</v>
      </c>
      <c r="S235" s="79" t="s">
        <v>899</v>
      </c>
      <c r="T235" s="79" t="s">
        <v>1007</v>
      </c>
      <c r="U235" s="79"/>
      <c r="V235" s="83" t="s">
        <v>1243</v>
      </c>
      <c r="W235" s="81">
        <v>43575.936006944445</v>
      </c>
      <c r="X235" s="83" t="s">
        <v>1480</v>
      </c>
      <c r="Y235" s="79"/>
      <c r="Z235" s="79"/>
      <c r="AA235" s="85" t="s">
        <v>1791</v>
      </c>
      <c r="AB235" s="79"/>
      <c r="AC235" s="79" t="b">
        <v>0</v>
      </c>
      <c r="AD235" s="79">
        <v>0</v>
      </c>
      <c r="AE235" s="85" t="s">
        <v>1895</v>
      </c>
      <c r="AF235" s="79" t="b">
        <v>0</v>
      </c>
      <c r="AG235" s="79" t="s">
        <v>1903</v>
      </c>
      <c r="AH235" s="79"/>
      <c r="AI235" s="85" t="s">
        <v>1895</v>
      </c>
      <c r="AJ235" s="79" t="b">
        <v>0</v>
      </c>
      <c r="AK235" s="79">
        <v>0</v>
      </c>
      <c r="AL235" s="85" t="s">
        <v>1895</v>
      </c>
      <c r="AM235" s="79" t="s">
        <v>1926</v>
      </c>
      <c r="AN235" s="79" t="b">
        <v>0</v>
      </c>
      <c r="AO235" s="85" t="s">
        <v>1791</v>
      </c>
      <c r="AP235" s="79" t="s">
        <v>176</v>
      </c>
      <c r="AQ235" s="79">
        <v>0</v>
      </c>
      <c r="AR235" s="79">
        <v>0</v>
      </c>
      <c r="AS235" s="79"/>
      <c r="AT235" s="79"/>
      <c r="AU235" s="79"/>
      <c r="AV235" s="79"/>
      <c r="AW235" s="79"/>
      <c r="AX235" s="79"/>
      <c r="AY235" s="79"/>
      <c r="AZ235" s="79"/>
      <c r="BA235">
        <v>57</v>
      </c>
      <c r="BB235" s="78" t="str">
        <f>REPLACE(INDEX(GroupVertices[Group],MATCH(Edges[[#This Row],[Vertex 1]],GroupVertices[Vertex],0)),1,1,"")</f>
        <v>27</v>
      </c>
      <c r="BC235" s="78" t="str">
        <f>REPLACE(INDEX(GroupVertices[Group],MATCH(Edges[[#This Row],[Vertex 2]],GroupVertices[Vertex],0)),1,1,"")</f>
        <v>27</v>
      </c>
      <c r="BD235" s="48">
        <v>0</v>
      </c>
      <c r="BE235" s="49">
        <v>0</v>
      </c>
      <c r="BF235" s="48">
        <v>0</v>
      </c>
      <c r="BG235" s="49">
        <v>0</v>
      </c>
      <c r="BH235" s="48">
        <v>0</v>
      </c>
      <c r="BI235" s="49">
        <v>0</v>
      </c>
      <c r="BJ235" s="48">
        <v>17</v>
      </c>
      <c r="BK235" s="49">
        <v>100</v>
      </c>
      <c r="BL235" s="48">
        <v>17</v>
      </c>
    </row>
    <row r="236" spans="1:64" ht="15">
      <c r="A236" s="64" t="s">
        <v>368</v>
      </c>
      <c r="B236" s="64" t="s">
        <v>368</v>
      </c>
      <c r="C236" s="65" t="s">
        <v>4963</v>
      </c>
      <c r="D236" s="66">
        <v>10</v>
      </c>
      <c r="E236" s="67" t="s">
        <v>136</v>
      </c>
      <c r="F236" s="68">
        <v>6</v>
      </c>
      <c r="G236" s="65"/>
      <c r="H236" s="69"/>
      <c r="I236" s="70"/>
      <c r="J236" s="70"/>
      <c r="K236" s="34" t="s">
        <v>65</v>
      </c>
      <c r="L236" s="77">
        <v>236</v>
      </c>
      <c r="M236" s="77"/>
      <c r="N236" s="72"/>
      <c r="O236" s="79" t="s">
        <v>176</v>
      </c>
      <c r="P236" s="81">
        <v>43575.93701388889</v>
      </c>
      <c r="Q236" s="79" t="s">
        <v>617</v>
      </c>
      <c r="R236" s="83" t="s">
        <v>821</v>
      </c>
      <c r="S236" s="79" t="s">
        <v>899</v>
      </c>
      <c r="T236" s="79" t="s">
        <v>1009</v>
      </c>
      <c r="U236" s="79"/>
      <c r="V236" s="83" t="s">
        <v>1243</v>
      </c>
      <c r="W236" s="81">
        <v>43575.93701388889</v>
      </c>
      <c r="X236" s="83" t="s">
        <v>1481</v>
      </c>
      <c r="Y236" s="79"/>
      <c r="Z236" s="79"/>
      <c r="AA236" s="85" t="s">
        <v>1792</v>
      </c>
      <c r="AB236" s="79"/>
      <c r="AC236" s="79" t="b">
        <v>0</v>
      </c>
      <c r="AD236" s="79">
        <v>0</v>
      </c>
      <c r="AE236" s="85" t="s">
        <v>1895</v>
      </c>
      <c r="AF236" s="79" t="b">
        <v>0</v>
      </c>
      <c r="AG236" s="79" t="s">
        <v>1903</v>
      </c>
      <c r="AH236" s="79"/>
      <c r="AI236" s="85" t="s">
        <v>1895</v>
      </c>
      <c r="AJ236" s="79" t="b">
        <v>0</v>
      </c>
      <c r="AK236" s="79">
        <v>0</v>
      </c>
      <c r="AL236" s="85" t="s">
        <v>1895</v>
      </c>
      <c r="AM236" s="79" t="s">
        <v>1926</v>
      </c>
      <c r="AN236" s="79" t="b">
        <v>0</v>
      </c>
      <c r="AO236" s="85" t="s">
        <v>1792</v>
      </c>
      <c r="AP236" s="79" t="s">
        <v>176</v>
      </c>
      <c r="AQ236" s="79">
        <v>0</v>
      </c>
      <c r="AR236" s="79">
        <v>0</v>
      </c>
      <c r="AS236" s="79"/>
      <c r="AT236" s="79"/>
      <c r="AU236" s="79"/>
      <c r="AV236" s="79"/>
      <c r="AW236" s="79"/>
      <c r="AX236" s="79"/>
      <c r="AY236" s="79"/>
      <c r="AZ236" s="79"/>
      <c r="BA236">
        <v>57</v>
      </c>
      <c r="BB236" s="78" t="str">
        <f>REPLACE(INDEX(GroupVertices[Group],MATCH(Edges[[#This Row],[Vertex 1]],GroupVertices[Vertex],0)),1,1,"")</f>
        <v>27</v>
      </c>
      <c r="BC236" s="78" t="str">
        <f>REPLACE(INDEX(GroupVertices[Group],MATCH(Edges[[#This Row],[Vertex 2]],GroupVertices[Vertex],0)),1,1,"")</f>
        <v>27</v>
      </c>
      <c r="BD236" s="48">
        <v>0</v>
      </c>
      <c r="BE236" s="49">
        <v>0</v>
      </c>
      <c r="BF236" s="48">
        <v>0</v>
      </c>
      <c r="BG236" s="49">
        <v>0</v>
      </c>
      <c r="BH236" s="48">
        <v>0</v>
      </c>
      <c r="BI236" s="49">
        <v>0</v>
      </c>
      <c r="BJ236" s="48">
        <v>17</v>
      </c>
      <c r="BK236" s="49">
        <v>100</v>
      </c>
      <c r="BL236" s="48">
        <v>17</v>
      </c>
    </row>
    <row r="237" spans="1:64" ht="15">
      <c r="A237" s="64" t="s">
        <v>368</v>
      </c>
      <c r="B237" s="64" t="s">
        <v>368</v>
      </c>
      <c r="C237" s="65" t="s">
        <v>4963</v>
      </c>
      <c r="D237" s="66">
        <v>10</v>
      </c>
      <c r="E237" s="67" t="s">
        <v>136</v>
      </c>
      <c r="F237" s="68">
        <v>6</v>
      </c>
      <c r="G237" s="65"/>
      <c r="H237" s="69"/>
      <c r="I237" s="70"/>
      <c r="J237" s="70"/>
      <c r="K237" s="34" t="s">
        <v>65</v>
      </c>
      <c r="L237" s="77">
        <v>237</v>
      </c>
      <c r="M237" s="77"/>
      <c r="N237" s="72"/>
      <c r="O237" s="79" t="s">
        <v>176</v>
      </c>
      <c r="P237" s="81">
        <v>43575.93827546296</v>
      </c>
      <c r="Q237" s="79" t="s">
        <v>618</v>
      </c>
      <c r="R237" s="83" t="s">
        <v>822</v>
      </c>
      <c r="S237" s="79" t="s">
        <v>899</v>
      </c>
      <c r="T237" s="79" t="s">
        <v>1008</v>
      </c>
      <c r="U237" s="79"/>
      <c r="V237" s="83" t="s">
        <v>1243</v>
      </c>
      <c r="W237" s="81">
        <v>43575.93827546296</v>
      </c>
      <c r="X237" s="83" t="s">
        <v>1482</v>
      </c>
      <c r="Y237" s="79"/>
      <c r="Z237" s="79"/>
      <c r="AA237" s="85" t="s">
        <v>1793</v>
      </c>
      <c r="AB237" s="79"/>
      <c r="AC237" s="79" t="b">
        <v>0</v>
      </c>
      <c r="AD237" s="79">
        <v>0</v>
      </c>
      <c r="AE237" s="85" t="s">
        <v>1895</v>
      </c>
      <c r="AF237" s="79" t="b">
        <v>0</v>
      </c>
      <c r="AG237" s="79" t="s">
        <v>1903</v>
      </c>
      <c r="AH237" s="79"/>
      <c r="AI237" s="85" t="s">
        <v>1895</v>
      </c>
      <c r="AJ237" s="79" t="b">
        <v>0</v>
      </c>
      <c r="AK237" s="79">
        <v>0</v>
      </c>
      <c r="AL237" s="85" t="s">
        <v>1895</v>
      </c>
      <c r="AM237" s="79" t="s">
        <v>1926</v>
      </c>
      <c r="AN237" s="79" t="b">
        <v>0</v>
      </c>
      <c r="AO237" s="85" t="s">
        <v>1793</v>
      </c>
      <c r="AP237" s="79" t="s">
        <v>176</v>
      </c>
      <c r="AQ237" s="79">
        <v>0</v>
      </c>
      <c r="AR237" s="79">
        <v>0</v>
      </c>
      <c r="AS237" s="79"/>
      <c r="AT237" s="79"/>
      <c r="AU237" s="79"/>
      <c r="AV237" s="79"/>
      <c r="AW237" s="79"/>
      <c r="AX237" s="79"/>
      <c r="AY237" s="79"/>
      <c r="AZ237" s="79"/>
      <c r="BA237">
        <v>57</v>
      </c>
      <c r="BB237" s="78" t="str">
        <f>REPLACE(INDEX(GroupVertices[Group],MATCH(Edges[[#This Row],[Vertex 1]],GroupVertices[Vertex],0)),1,1,"")</f>
        <v>27</v>
      </c>
      <c r="BC237" s="78" t="str">
        <f>REPLACE(INDEX(GroupVertices[Group],MATCH(Edges[[#This Row],[Vertex 2]],GroupVertices[Vertex],0)),1,1,"")</f>
        <v>27</v>
      </c>
      <c r="BD237" s="48">
        <v>0</v>
      </c>
      <c r="BE237" s="49">
        <v>0</v>
      </c>
      <c r="BF237" s="48">
        <v>0</v>
      </c>
      <c r="BG237" s="49">
        <v>0</v>
      </c>
      <c r="BH237" s="48">
        <v>0</v>
      </c>
      <c r="BI237" s="49">
        <v>0</v>
      </c>
      <c r="BJ237" s="48">
        <v>18</v>
      </c>
      <c r="BK237" s="49">
        <v>100</v>
      </c>
      <c r="BL237" s="48">
        <v>18</v>
      </c>
    </row>
    <row r="238" spans="1:64" ht="15">
      <c r="A238" s="64" t="s">
        <v>368</v>
      </c>
      <c r="B238" s="64" t="s">
        <v>368</v>
      </c>
      <c r="C238" s="65" t="s">
        <v>4963</v>
      </c>
      <c r="D238" s="66">
        <v>10</v>
      </c>
      <c r="E238" s="67" t="s">
        <v>136</v>
      </c>
      <c r="F238" s="68">
        <v>6</v>
      </c>
      <c r="G238" s="65"/>
      <c r="H238" s="69"/>
      <c r="I238" s="70"/>
      <c r="J238" s="70"/>
      <c r="K238" s="34" t="s">
        <v>65</v>
      </c>
      <c r="L238" s="77">
        <v>238</v>
      </c>
      <c r="M238" s="77"/>
      <c r="N238" s="72"/>
      <c r="O238" s="79" t="s">
        <v>176</v>
      </c>
      <c r="P238" s="81">
        <v>43575.94480324074</v>
      </c>
      <c r="Q238" s="79" t="s">
        <v>619</v>
      </c>
      <c r="R238" s="83" t="s">
        <v>823</v>
      </c>
      <c r="S238" s="79" t="s">
        <v>899</v>
      </c>
      <c r="T238" s="79" t="s">
        <v>1002</v>
      </c>
      <c r="U238" s="79"/>
      <c r="V238" s="83" t="s">
        <v>1243</v>
      </c>
      <c r="W238" s="81">
        <v>43575.94480324074</v>
      </c>
      <c r="X238" s="83" t="s">
        <v>1483</v>
      </c>
      <c r="Y238" s="79"/>
      <c r="Z238" s="79"/>
      <c r="AA238" s="85" t="s">
        <v>1794</v>
      </c>
      <c r="AB238" s="79"/>
      <c r="AC238" s="79" t="b">
        <v>0</v>
      </c>
      <c r="AD238" s="79">
        <v>0</v>
      </c>
      <c r="AE238" s="85" t="s">
        <v>1895</v>
      </c>
      <c r="AF238" s="79" t="b">
        <v>0</v>
      </c>
      <c r="AG238" s="79" t="s">
        <v>1903</v>
      </c>
      <c r="AH238" s="79"/>
      <c r="AI238" s="85" t="s">
        <v>1895</v>
      </c>
      <c r="AJ238" s="79" t="b">
        <v>0</v>
      </c>
      <c r="AK238" s="79">
        <v>0</v>
      </c>
      <c r="AL238" s="85" t="s">
        <v>1895</v>
      </c>
      <c r="AM238" s="79" t="s">
        <v>1926</v>
      </c>
      <c r="AN238" s="79" t="b">
        <v>0</v>
      </c>
      <c r="AO238" s="85" t="s">
        <v>1794</v>
      </c>
      <c r="AP238" s="79" t="s">
        <v>176</v>
      </c>
      <c r="AQ238" s="79">
        <v>0</v>
      </c>
      <c r="AR238" s="79">
        <v>0</v>
      </c>
      <c r="AS238" s="79"/>
      <c r="AT238" s="79"/>
      <c r="AU238" s="79"/>
      <c r="AV238" s="79"/>
      <c r="AW238" s="79"/>
      <c r="AX238" s="79"/>
      <c r="AY238" s="79"/>
      <c r="AZ238" s="79"/>
      <c r="BA238">
        <v>57</v>
      </c>
      <c r="BB238" s="78" t="str">
        <f>REPLACE(INDEX(GroupVertices[Group],MATCH(Edges[[#This Row],[Vertex 1]],GroupVertices[Vertex],0)),1,1,"")</f>
        <v>27</v>
      </c>
      <c r="BC238" s="78" t="str">
        <f>REPLACE(INDEX(GroupVertices[Group],MATCH(Edges[[#This Row],[Vertex 2]],GroupVertices[Vertex],0)),1,1,"")</f>
        <v>27</v>
      </c>
      <c r="BD238" s="48">
        <v>0</v>
      </c>
      <c r="BE238" s="49">
        <v>0</v>
      </c>
      <c r="BF238" s="48">
        <v>0</v>
      </c>
      <c r="BG238" s="49">
        <v>0</v>
      </c>
      <c r="BH238" s="48">
        <v>0</v>
      </c>
      <c r="BI238" s="49">
        <v>0</v>
      </c>
      <c r="BJ238" s="48">
        <v>16</v>
      </c>
      <c r="BK238" s="49">
        <v>100</v>
      </c>
      <c r="BL238" s="48">
        <v>16</v>
      </c>
    </row>
    <row r="239" spans="1:64" ht="15">
      <c r="A239" s="64" t="s">
        <v>368</v>
      </c>
      <c r="B239" s="64" t="s">
        <v>368</v>
      </c>
      <c r="C239" s="65" t="s">
        <v>4963</v>
      </c>
      <c r="D239" s="66">
        <v>10</v>
      </c>
      <c r="E239" s="67" t="s">
        <v>136</v>
      </c>
      <c r="F239" s="68">
        <v>6</v>
      </c>
      <c r="G239" s="65"/>
      <c r="H239" s="69"/>
      <c r="I239" s="70"/>
      <c r="J239" s="70"/>
      <c r="K239" s="34" t="s">
        <v>65</v>
      </c>
      <c r="L239" s="77">
        <v>239</v>
      </c>
      <c r="M239" s="77"/>
      <c r="N239" s="72"/>
      <c r="O239" s="79" t="s">
        <v>176</v>
      </c>
      <c r="P239" s="81">
        <v>43575.9458912037</v>
      </c>
      <c r="Q239" s="79" t="s">
        <v>620</v>
      </c>
      <c r="R239" s="83" t="s">
        <v>824</v>
      </c>
      <c r="S239" s="79" t="s">
        <v>899</v>
      </c>
      <c r="T239" s="79" t="s">
        <v>1000</v>
      </c>
      <c r="U239" s="79"/>
      <c r="V239" s="83" t="s">
        <v>1243</v>
      </c>
      <c r="W239" s="81">
        <v>43575.9458912037</v>
      </c>
      <c r="X239" s="83" t="s">
        <v>1484</v>
      </c>
      <c r="Y239" s="79"/>
      <c r="Z239" s="79"/>
      <c r="AA239" s="85" t="s">
        <v>1795</v>
      </c>
      <c r="AB239" s="79"/>
      <c r="AC239" s="79" t="b">
        <v>0</v>
      </c>
      <c r="AD239" s="79">
        <v>0</v>
      </c>
      <c r="AE239" s="85" t="s">
        <v>1895</v>
      </c>
      <c r="AF239" s="79" t="b">
        <v>0</v>
      </c>
      <c r="AG239" s="79" t="s">
        <v>1903</v>
      </c>
      <c r="AH239" s="79"/>
      <c r="AI239" s="85" t="s">
        <v>1895</v>
      </c>
      <c r="AJ239" s="79" t="b">
        <v>0</v>
      </c>
      <c r="AK239" s="79">
        <v>0</v>
      </c>
      <c r="AL239" s="85" t="s">
        <v>1895</v>
      </c>
      <c r="AM239" s="79" t="s">
        <v>1926</v>
      </c>
      <c r="AN239" s="79" t="b">
        <v>0</v>
      </c>
      <c r="AO239" s="85" t="s">
        <v>1795</v>
      </c>
      <c r="AP239" s="79" t="s">
        <v>176</v>
      </c>
      <c r="AQ239" s="79">
        <v>0</v>
      </c>
      <c r="AR239" s="79">
        <v>0</v>
      </c>
      <c r="AS239" s="79"/>
      <c r="AT239" s="79"/>
      <c r="AU239" s="79"/>
      <c r="AV239" s="79"/>
      <c r="AW239" s="79"/>
      <c r="AX239" s="79"/>
      <c r="AY239" s="79"/>
      <c r="AZ239" s="79"/>
      <c r="BA239">
        <v>57</v>
      </c>
      <c r="BB239" s="78" t="str">
        <f>REPLACE(INDEX(GroupVertices[Group],MATCH(Edges[[#This Row],[Vertex 1]],GroupVertices[Vertex],0)),1,1,"")</f>
        <v>27</v>
      </c>
      <c r="BC239" s="78" t="str">
        <f>REPLACE(INDEX(GroupVertices[Group],MATCH(Edges[[#This Row],[Vertex 2]],GroupVertices[Vertex],0)),1,1,"")</f>
        <v>27</v>
      </c>
      <c r="BD239" s="48">
        <v>0</v>
      </c>
      <c r="BE239" s="49">
        <v>0</v>
      </c>
      <c r="BF239" s="48">
        <v>0</v>
      </c>
      <c r="BG239" s="49">
        <v>0</v>
      </c>
      <c r="BH239" s="48">
        <v>0</v>
      </c>
      <c r="BI239" s="49">
        <v>0</v>
      </c>
      <c r="BJ239" s="48">
        <v>16</v>
      </c>
      <c r="BK239" s="49">
        <v>100</v>
      </c>
      <c r="BL239" s="48">
        <v>16</v>
      </c>
    </row>
    <row r="240" spans="1:64" ht="15">
      <c r="A240" s="64" t="s">
        <v>368</v>
      </c>
      <c r="B240" s="64" t="s">
        <v>368</v>
      </c>
      <c r="C240" s="65" t="s">
        <v>4963</v>
      </c>
      <c r="D240" s="66">
        <v>10</v>
      </c>
      <c r="E240" s="67" t="s">
        <v>136</v>
      </c>
      <c r="F240" s="68">
        <v>6</v>
      </c>
      <c r="G240" s="65"/>
      <c r="H240" s="69"/>
      <c r="I240" s="70"/>
      <c r="J240" s="70"/>
      <c r="K240" s="34" t="s">
        <v>65</v>
      </c>
      <c r="L240" s="77">
        <v>240</v>
      </c>
      <c r="M240" s="77"/>
      <c r="N240" s="72"/>
      <c r="O240" s="79" t="s">
        <v>176</v>
      </c>
      <c r="P240" s="81">
        <v>43575.946747685186</v>
      </c>
      <c r="Q240" s="79" t="s">
        <v>621</v>
      </c>
      <c r="R240" s="83" t="s">
        <v>825</v>
      </c>
      <c r="S240" s="79" t="s">
        <v>899</v>
      </c>
      <c r="T240" s="79" t="s">
        <v>1017</v>
      </c>
      <c r="U240" s="79"/>
      <c r="V240" s="83" t="s">
        <v>1243</v>
      </c>
      <c r="W240" s="81">
        <v>43575.946747685186</v>
      </c>
      <c r="X240" s="83" t="s">
        <v>1485</v>
      </c>
      <c r="Y240" s="79"/>
      <c r="Z240" s="79"/>
      <c r="AA240" s="85" t="s">
        <v>1796</v>
      </c>
      <c r="AB240" s="79"/>
      <c r="AC240" s="79" t="b">
        <v>0</v>
      </c>
      <c r="AD240" s="79">
        <v>0</v>
      </c>
      <c r="AE240" s="85" t="s">
        <v>1895</v>
      </c>
      <c r="AF240" s="79" t="b">
        <v>0</v>
      </c>
      <c r="AG240" s="79" t="s">
        <v>1903</v>
      </c>
      <c r="AH240" s="79"/>
      <c r="AI240" s="85" t="s">
        <v>1895</v>
      </c>
      <c r="AJ240" s="79" t="b">
        <v>0</v>
      </c>
      <c r="AK240" s="79">
        <v>0</v>
      </c>
      <c r="AL240" s="85" t="s">
        <v>1895</v>
      </c>
      <c r="AM240" s="79" t="s">
        <v>1926</v>
      </c>
      <c r="AN240" s="79" t="b">
        <v>0</v>
      </c>
      <c r="AO240" s="85" t="s">
        <v>1796</v>
      </c>
      <c r="AP240" s="79" t="s">
        <v>176</v>
      </c>
      <c r="AQ240" s="79">
        <v>0</v>
      </c>
      <c r="AR240" s="79">
        <v>0</v>
      </c>
      <c r="AS240" s="79"/>
      <c r="AT240" s="79"/>
      <c r="AU240" s="79"/>
      <c r="AV240" s="79"/>
      <c r="AW240" s="79"/>
      <c r="AX240" s="79"/>
      <c r="AY240" s="79"/>
      <c r="AZ240" s="79"/>
      <c r="BA240">
        <v>57</v>
      </c>
      <c r="BB240" s="78" t="str">
        <f>REPLACE(INDEX(GroupVertices[Group],MATCH(Edges[[#This Row],[Vertex 1]],GroupVertices[Vertex],0)),1,1,"")</f>
        <v>27</v>
      </c>
      <c r="BC240" s="78" t="str">
        <f>REPLACE(INDEX(GroupVertices[Group],MATCH(Edges[[#This Row],[Vertex 2]],GroupVertices[Vertex],0)),1,1,"")</f>
        <v>27</v>
      </c>
      <c r="BD240" s="48">
        <v>0</v>
      </c>
      <c r="BE240" s="49">
        <v>0</v>
      </c>
      <c r="BF240" s="48">
        <v>0</v>
      </c>
      <c r="BG240" s="49">
        <v>0</v>
      </c>
      <c r="BH240" s="48">
        <v>0</v>
      </c>
      <c r="BI240" s="49">
        <v>0</v>
      </c>
      <c r="BJ240" s="48">
        <v>17</v>
      </c>
      <c r="BK240" s="49">
        <v>100</v>
      </c>
      <c r="BL240" s="48">
        <v>17</v>
      </c>
    </row>
    <row r="241" spans="1:64" ht="15">
      <c r="A241" s="64" t="s">
        <v>368</v>
      </c>
      <c r="B241" s="64" t="s">
        <v>368</v>
      </c>
      <c r="C241" s="65" t="s">
        <v>4963</v>
      </c>
      <c r="D241" s="66">
        <v>10</v>
      </c>
      <c r="E241" s="67" t="s">
        <v>136</v>
      </c>
      <c r="F241" s="68">
        <v>6</v>
      </c>
      <c r="G241" s="65"/>
      <c r="H241" s="69"/>
      <c r="I241" s="70"/>
      <c r="J241" s="70"/>
      <c r="K241" s="34" t="s">
        <v>65</v>
      </c>
      <c r="L241" s="77">
        <v>241</v>
      </c>
      <c r="M241" s="77"/>
      <c r="N241" s="72"/>
      <c r="O241" s="79" t="s">
        <v>176</v>
      </c>
      <c r="P241" s="81">
        <v>43575.947592592594</v>
      </c>
      <c r="Q241" s="79" t="s">
        <v>622</v>
      </c>
      <c r="R241" s="83" t="s">
        <v>826</v>
      </c>
      <c r="S241" s="79" t="s">
        <v>899</v>
      </c>
      <c r="T241" s="79" t="s">
        <v>1018</v>
      </c>
      <c r="U241" s="79"/>
      <c r="V241" s="83" t="s">
        <v>1243</v>
      </c>
      <c r="W241" s="81">
        <v>43575.947592592594</v>
      </c>
      <c r="X241" s="83" t="s">
        <v>1486</v>
      </c>
      <c r="Y241" s="79"/>
      <c r="Z241" s="79"/>
      <c r="AA241" s="85" t="s">
        <v>1797</v>
      </c>
      <c r="AB241" s="79"/>
      <c r="AC241" s="79" t="b">
        <v>0</v>
      </c>
      <c r="AD241" s="79">
        <v>0</v>
      </c>
      <c r="AE241" s="85" t="s">
        <v>1895</v>
      </c>
      <c r="AF241" s="79" t="b">
        <v>0</v>
      </c>
      <c r="AG241" s="79" t="s">
        <v>1903</v>
      </c>
      <c r="AH241" s="79"/>
      <c r="AI241" s="85" t="s">
        <v>1895</v>
      </c>
      <c r="AJ241" s="79" t="b">
        <v>0</v>
      </c>
      <c r="AK241" s="79">
        <v>0</v>
      </c>
      <c r="AL241" s="85" t="s">
        <v>1895</v>
      </c>
      <c r="AM241" s="79" t="s">
        <v>1926</v>
      </c>
      <c r="AN241" s="79" t="b">
        <v>0</v>
      </c>
      <c r="AO241" s="85" t="s">
        <v>1797</v>
      </c>
      <c r="AP241" s="79" t="s">
        <v>176</v>
      </c>
      <c r="AQ241" s="79">
        <v>0</v>
      </c>
      <c r="AR241" s="79">
        <v>0</v>
      </c>
      <c r="AS241" s="79"/>
      <c r="AT241" s="79"/>
      <c r="AU241" s="79"/>
      <c r="AV241" s="79"/>
      <c r="AW241" s="79"/>
      <c r="AX241" s="79"/>
      <c r="AY241" s="79"/>
      <c r="AZ241" s="79"/>
      <c r="BA241">
        <v>57</v>
      </c>
      <c r="BB241" s="78" t="str">
        <f>REPLACE(INDEX(GroupVertices[Group],MATCH(Edges[[#This Row],[Vertex 1]],GroupVertices[Vertex],0)),1,1,"")</f>
        <v>27</v>
      </c>
      <c r="BC241" s="78" t="str">
        <f>REPLACE(INDEX(GroupVertices[Group],MATCH(Edges[[#This Row],[Vertex 2]],GroupVertices[Vertex],0)),1,1,"")</f>
        <v>27</v>
      </c>
      <c r="BD241" s="48">
        <v>1</v>
      </c>
      <c r="BE241" s="49">
        <v>6.666666666666667</v>
      </c>
      <c r="BF241" s="48">
        <v>0</v>
      </c>
      <c r="BG241" s="49">
        <v>0</v>
      </c>
      <c r="BH241" s="48">
        <v>0</v>
      </c>
      <c r="BI241" s="49">
        <v>0</v>
      </c>
      <c r="BJ241" s="48">
        <v>14</v>
      </c>
      <c r="BK241" s="49">
        <v>93.33333333333333</v>
      </c>
      <c r="BL241" s="48">
        <v>15</v>
      </c>
    </row>
    <row r="242" spans="1:64" ht="15">
      <c r="A242" s="64" t="s">
        <v>368</v>
      </c>
      <c r="B242" s="64" t="s">
        <v>368</v>
      </c>
      <c r="C242" s="65" t="s">
        <v>4963</v>
      </c>
      <c r="D242" s="66">
        <v>10</v>
      </c>
      <c r="E242" s="67" t="s">
        <v>136</v>
      </c>
      <c r="F242" s="68">
        <v>6</v>
      </c>
      <c r="G242" s="65"/>
      <c r="H242" s="69"/>
      <c r="I242" s="70"/>
      <c r="J242" s="70"/>
      <c r="K242" s="34" t="s">
        <v>65</v>
      </c>
      <c r="L242" s="77">
        <v>242</v>
      </c>
      <c r="M242" s="77"/>
      <c r="N242" s="72"/>
      <c r="O242" s="79" t="s">
        <v>176</v>
      </c>
      <c r="P242" s="81">
        <v>43575.9487037037</v>
      </c>
      <c r="Q242" s="79" t="s">
        <v>623</v>
      </c>
      <c r="R242" s="83" t="s">
        <v>827</v>
      </c>
      <c r="S242" s="79" t="s">
        <v>899</v>
      </c>
      <c r="T242" s="79" t="s">
        <v>1019</v>
      </c>
      <c r="U242" s="79"/>
      <c r="V242" s="83" t="s">
        <v>1243</v>
      </c>
      <c r="W242" s="81">
        <v>43575.9487037037</v>
      </c>
      <c r="X242" s="83" t="s">
        <v>1487</v>
      </c>
      <c r="Y242" s="79"/>
      <c r="Z242" s="79"/>
      <c r="AA242" s="85" t="s">
        <v>1798</v>
      </c>
      <c r="AB242" s="79"/>
      <c r="AC242" s="79" t="b">
        <v>0</v>
      </c>
      <c r="AD242" s="79">
        <v>0</v>
      </c>
      <c r="AE242" s="85" t="s">
        <v>1895</v>
      </c>
      <c r="AF242" s="79" t="b">
        <v>0</v>
      </c>
      <c r="AG242" s="79" t="s">
        <v>1903</v>
      </c>
      <c r="AH242" s="79"/>
      <c r="AI242" s="85" t="s">
        <v>1895</v>
      </c>
      <c r="AJ242" s="79" t="b">
        <v>0</v>
      </c>
      <c r="AK242" s="79">
        <v>0</v>
      </c>
      <c r="AL242" s="85" t="s">
        <v>1895</v>
      </c>
      <c r="AM242" s="79" t="s">
        <v>1926</v>
      </c>
      <c r="AN242" s="79" t="b">
        <v>0</v>
      </c>
      <c r="AO242" s="85" t="s">
        <v>1798</v>
      </c>
      <c r="AP242" s="79" t="s">
        <v>176</v>
      </c>
      <c r="AQ242" s="79">
        <v>0</v>
      </c>
      <c r="AR242" s="79">
        <v>0</v>
      </c>
      <c r="AS242" s="79"/>
      <c r="AT242" s="79"/>
      <c r="AU242" s="79"/>
      <c r="AV242" s="79"/>
      <c r="AW242" s="79"/>
      <c r="AX242" s="79"/>
      <c r="AY242" s="79"/>
      <c r="AZ242" s="79"/>
      <c r="BA242">
        <v>57</v>
      </c>
      <c r="BB242" s="78" t="str">
        <f>REPLACE(INDEX(GroupVertices[Group],MATCH(Edges[[#This Row],[Vertex 1]],GroupVertices[Vertex],0)),1,1,"")</f>
        <v>27</v>
      </c>
      <c r="BC242" s="78" t="str">
        <f>REPLACE(INDEX(GroupVertices[Group],MATCH(Edges[[#This Row],[Vertex 2]],GroupVertices[Vertex],0)),1,1,"")</f>
        <v>27</v>
      </c>
      <c r="BD242" s="48">
        <v>1</v>
      </c>
      <c r="BE242" s="49">
        <v>6.25</v>
      </c>
      <c r="BF242" s="48">
        <v>0</v>
      </c>
      <c r="BG242" s="49">
        <v>0</v>
      </c>
      <c r="BH242" s="48">
        <v>0</v>
      </c>
      <c r="BI242" s="49">
        <v>0</v>
      </c>
      <c r="BJ242" s="48">
        <v>15</v>
      </c>
      <c r="BK242" s="49">
        <v>93.75</v>
      </c>
      <c r="BL242" s="48">
        <v>16</v>
      </c>
    </row>
    <row r="243" spans="1:64" ht="15">
      <c r="A243" s="64" t="s">
        <v>368</v>
      </c>
      <c r="B243" s="64" t="s">
        <v>368</v>
      </c>
      <c r="C243" s="65" t="s">
        <v>4963</v>
      </c>
      <c r="D243" s="66">
        <v>10</v>
      </c>
      <c r="E243" s="67" t="s">
        <v>136</v>
      </c>
      <c r="F243" s="68">
        <v>6</v>
      </c>
      <c r="G243" s="65"/>
      <c r="H243" s="69"/>
      <c r="I243" s="70"/>
      <c r="J243" s="70"/>
      <c r="K243" s="34" t="s">
        <v>65</v>
      </c>
      <c r="L243" s="77">
        <v>243</v>
      </c>
      <c r="M243" s="77"/>
      <c r="N243" s="72"/>
      <c r="O243" s="79" t="s">
        <v>176</v>
      </c>
      <c r="P243" s="81">
        <v>43575.94967592593</v>
      </c>
      <c r="Q243" s="79" t="s">
        <v>624</v>
      </c>
      <c r="R243" s="83" t="s">
        <v>828</v>
      </c>
      <c r="S243" s="79" t="s">
        <v>899</v>
      </c>
      <c r="T243" s="79" t="s">
        <v>1020</v>
      </c>
      <c r="U243" s="79"/>
      <c r="V243" s="83" t="s">
        <v>1243</v>
      </c>
      <c r="W243" s="81">
        <v>43575.94967592593</v>
      </c>
      <c r="X243" s="83" t="s">
        <v>1488</v>
      </c>
      <c r="Y243" s="79"/>
      <c r="Z243" s="79"/>
      <c r="AA243" s="85" t="s">
        <v>1799</v>
      </c>
      <c r="AB243" s="79"/>
      <c r="AC243" s="79" t="b">
        <v>0</v>
      </c>
      <c r="AD243" s="79">
        <v>0</v>
      </c>
      <c r="AE243" s="85" t="s">
        <v>1895</v>
      </c>
      <c r="AF243" s="79" t="b">
        <v>0</v>
      </c>
      <c r="AG243" s="79" t="s">
        <v>1903</v>
      </c>
      <c r="AH243" s="79"/>
      <c r="AI243" s="85" t="s">
        <v>1895</v>
      </c>
      <c r="AJ243" s="79" t="b">
        <v>0</v>
      </c>
      <c r="AK243" s="79">
        <v>0</v>
      </c>
      <c r="AL243" s="85" t="s">
        <v>1895</v>
      </c>
      <c r="AM243" s="79" t="s">
        <v>1926</v>
      </c>
      <c r="AN243" s="79" t="b">
        <v>0</v>
      </c>
      <c r="AO243" s="85" t="s">
        <v>1799</v>
      </c>
      <c r="AP243" s="79" t="s">
        <v>176</v>
      </c>
      <c r="AQ243" s="79">
        <v>0</v>
      </c>
      <c r="AR243" s="79">
        <v>0</v>
      </c>
      <c r="AS243" s="79"/>
      <c r="AT243" s="79"/>
      <c r="AU243" s="79"/>
      <c r="AV243" s="79"/>
      <c r="AW243" s="79"/>
      <c r="AX243" s="79"/>
      <c r="AY243" s="79"/>
      <c r="AZ243" s="79"/>
      <c r="BA243">
        <v>57</v>
      </c>
      <c r="BB243" s="78" t="str">
        <f>REPLACE(INDEX(GroupVertices[Group],MATCH(Edges[[#This Row],[Vertex 1]],GroupVertices[Vertex],0)),1,1,"")</f>
        <v>27</v>
      </c>
      <c r="BC243" s="78" t="str">
        <f>REPLACE(INDEX(GroupVertices[Group],MATCH(Edges[[#This Row],[Vertex 2]],GroupVertices[Vertex],0)),1,1,"")</f>
        <v>27</v>
      </c>
      <c r="BD243" s="48">
        <v>0</v>
      </c>
      <c r="BE243" s="49">
        <v>0</v>
      </c>
      <c r="BF243" s="48">
        <v>0</v>
      </c>
      <c r="BG243" s="49">
        <v>0</v>
      </c>
      <c r="BH243" s="48">
        <v>0</v>
      </c>
      <c r="BI243" s="49">
        <v>0</v>
      </c>
      <c r="BJ243" s="48">
        <v>16</v>
      </c>
      <c r="BK243" s="49">
        <v>100</v>
      </c>
      <c r="BL243" s="48">
        <v>16</v>
      </c>
    </row>
    <row r="244" spans="1:64" ht="15">
      <c r="A244" s="64" t="s">
        <v>368</v>
      </c>
      <c r="B244" s="64" t="s">
        <v>368</v>
      </c>
      <c r="C244" s="65" t="s">
        <v>4963</v>
      </c>
      <c r="D244" s="66">
        <v>10</v>
      </c>
      <c r="E244" s="67" t="s">
        <v>136</v>
      </c>
      <c r="F244" s="68">
        <v>6</v>
      </c>
      <c r="G244" s="65"/>
      <c r="H244" s="69"/>
      <c r="I244" s="70"/>
      <c r="J244" s="70"/>
      <c r="K244" s="34" t="s">
        <v>65</v>
      </c>
      <c r="L244" s="77">
        <v>244</v>
      </c>
      <c r="M244" s="77"/>
      <c r="N244" s="72"/>
      <c r="O244" s="79" t="s">
        <v>176</v>
      </c>
      <c r="P244" s="81">
        <v>43575.95428240741</v>
      </c>
      <c r="Q244" s="79" t="s">
        <v>625</v>
      </c>
      <c r="R244" s="83" t="s">
        <v>829</v>
      </c>
      <c r="S244" s="79" t="s">
        <v>899</v>
      </c>
      <c r="T244" s="79" t="s">
        <v>1021</v>
      </c>
      <c r="U244" s="79"/>
      <c r="V244" s="83" t="s">
        <v>1243</v>
      </c>
      <c r="W244" s="81">
        <v>43575.95428240741</v>
      </c>
      <c r="X244" s="83" t="s">
        <v>1489</v>
      </c>
      <c r="Y244" s="79"/>
      <c r="Z244" s="79"/>
      <c r="AA244" s="85" t="s">
        <v>1800</v>
      </c>
      <c r="AB244" s="79"/>
      <c r="AC244" s="79" t="b">
        <v>0</v>
      </c>
      <c r="AD244" s="79">
        <v>0</v>
      </c>
      <c r="AE244" s="85" t="s">
        <v>1895</v>
      </c>
      <c r="AF244" s="79" t="b">
        <v>0</v>
      </c>
      <c r="AG244" s="79" t="s">
        <v>1903</v>
      </c>
      <c r="AH244" s="79"/>
      <c r="AI244" s="85" t="s">
        <v>1895</v>
      </c>
      <c r="AJ244" s="79" t="b">
        <v>0</v>
      </c>
      <c r="AK244" s="79">
        <v>0</v>
      </c>
      <c r="AL244" s="85" t="s">
        <v>1895</v>
      </c>
      <c r="AM244" s="79" t="s">
        <v>1926</v>
      </c>
      <c r="AN244" s="79" t="b">
        <v>0</v>
      </c>
      <c r="AO244" s="85" t="s">
        <v>1800</v>
      </c>
      <c r="AP244" s="79" t="s">
        <v>176</v>
      </c>
      <c r="AQ244" s="79">
        <v>0</v>
      </c>
      <c r="AR244" s="79">
        <v>0</v>
      </c>
      <c r="AS244" s="79"/>
      <c r="AT244" s="79"/>
      <c r="AU244" s="79"/>
      <c r="AV244" s="79"/>
      <c r="AW244" s="79"/>
      <c r="AX244" s="79"/>
      <c r="AY244" s="79"/>
      <c r="AZ244" s="79"/>
      <c r="BA244">
        <v>57</v>
      </c>
      <c r="BB244" s="78" t="str">
        <f>REPLACE(INDEX(GroupVertices[Group],MATCH(Edges[[#This Row],[Vertex 1]],GroupVertices[Vertex],0)),1,1,"")</f>
        <v>27</v>
      </c>
      <c r="BC244" s="78" t="str">
        <f>REPLACE(INDEX(GroupVertices[Group],MATCH(Edges[[#This Row],[Vertex 2]],GroupVertices[Vertex],0)),1,1,"")</f>
        <v>27</v>
      </c>
      <c r="BD244" s="48">
        <v>0</v>
      </c>
      <c r="BE244" s="49">
        <v>0</v>
      </c>
      <c r="BF244" s="48">
        <v>0</v>
      </c>
      <c r="BG244" s="49">
        <v>0</v>
      </c>
      <c r="BH244" s="48">
        <v>0</v>
      </c>
      <c r="BI244" s="49">
        <v>0</v>
      </c>
      <c r="BJ244" s="48">
        <v>17</v>
      </c>
      <c r="BK244" s="49">
        <v>100</v>
      </c>
      <c r="BL244" s="48">
        <v>17</v>
      </c>
    </row>
    <row r="245" spans="1:64" ht="15">
      <c r="A245" s="64" t="s">
        <v>368</v>
      </c>
      <c r="B245" s="64" t="s">
        <v>368</v>
      </c>
      <c r="C245" s="65" t="s">
        <v>4963</v>
      </c>
      <c r="D245" s="66">
        <v>10</v>
      </c>
      <c r="E245" s="67" t="s">
        <v>136</v>
      </c>
      <c r="F245" s="68">
        <v>6</v>
      </c>
      <c r="G245" s="65"/>
      <c r="H245" s="69"/>
      <c r="I245" s="70"/>
      <c r="J245" s="70"/>
      <c r="K245" s="34" t="s">
        <v>65</v>
      </c>
      <c r="L245" s="77">
        <v>245</v>
      </c>
      <c r="M245" s="77"/>
      <c r="N245" s="72"/>
      <c r="O245" s="79" t="s">
        <v>176</v>
      </c>
      <c r="P245" s="81">
        <v>43575.95788194444</v>
      </c>
      <c r="Q245" s="79" t="s">
        <v>626</v>
      </c>
      <c r="R245" s="83" t="s">
        <v>830</v>
      </c>
      <c r="S245" s="79" t="s">
        <v>899</v>
      </c>
      <c r="T245" s="79" t="s">
        <v>1022</v>
      </c>
      <c r="U245" s="79"/>
      <c r="V245" s="83" t="s">
        <v>1243</v>
      </c>
      <c r="W245" s="81">
        <v>43575.95788194444</v>
      </c>
      <c r="X245" s="83" t="s">
        <v>1490</v>
      </c>
      <c r="Y245" s="79"/>
      <c r="Z245" s="79"/>
      <c r="AA245" s="85" t="s">
        <v>1801</v>
      </c>
      <c r="AB245" s="79"/>
      <c r="AC245" s="79" t="b">
        <v>0</v>
      </c>
      <c r="AD245" s="79">
        <v>0</v>
      </c>
      <c r="AE245" s="85" t="s">
        <v>1895</v>
      </c>
      <c r="AF245" s="79" t="b">
        <v>0</v>
      </c>
      <c r="AG245" s="79" t="s">
        <v>1903</v>
      </c>
      <c r="AH245" s="79"/>
      <c r="AI245" s="85" t="s">
        <v>1895</v>
      </c>
      <c r="AJ245" s="79" t="b">
        <v>0</v>
      </c>
      <c r="AK245" s="79">
        <v>0</v>
      </c>
      <c r="AL245" s="85" t="s">
        <v>1895</v>
      </c>
      <c r="AM245" s="79" t="s">
        <v>1926</v>
      </c>
      <c r="AN245" s="79" t="b">
        <v>0</v>
      </c>
      <c r="AO245" s="85" t="s">
        <v>1801</v>
      </c>
      <c r="AP245" s="79" t="s">
        <v>176</v>
      </c>
      <c r="AQ245" s="79">
        <v>0</v>
      </c>
      <c r="AR245" s="79">
        <v>0</v>
      </c>
      <c r="AS245" s="79"/>
      <c r="AT245" s="79"/>
      <c r="AU245" s="79"/>
      <c r="AV245" s="79"/>
      <c r="AW245" s="79"/>
      <c r="AX245" s="79"/>
      <c r="AY245" s="79"/>
      <c r="AZ245" s="79"/>
      <c r="BA245">
        <v>57</v>
      </c>
      <c r="BB245" s="78" t="str">
        <f>REPLACE(INDEX(GroupVertices[Group],MATCH(Edges[[#This Row],[Vertex 1]],GroupVertices[Vertex],0)),1,1,"")</f>
        <v>27</v>
      </c>
      <c r="BC245" s="78" t="str">
        <f>REPLACE(INDEX(GroupVertices[Group],MATCH(Edges[[#This Row],[Vertex 2]],GroupVertices[Vertex],0)),1,1,"")</f>
        <v>27</v>
      </c>
      <c r="BD245" s="48">
        <v>0</v>
      </c>
      <c r="BE245" s="49">
        <v>0</v>
      </c>
      <c r="BF245" s="48">
        <v>0</v>
      </c>
      <c r="BG245" s="49">
        <v>0</v>
      </c>
      <c r="BH245" s="48">
        <v>0</v>
      </c>
      <c r="BI245" s="49">
        <v>0</v>
      </c>
      <c r="BJ245" s="48">
        <v>17</v>
      </c>
      <c r="BK245" s="49">
        <v>100</v>
      </c>
      <c r="BL245" s="48">
        <v>17</v>
      </c>
    </row>
    <row r="246" spans="1:64" ht="15">
      <c r="A246" s="64" t="s">
        <v>368</v>
      </c>
      <c r="B246" s="64" t="s">
        <v>368</v>
      </c>
      <c r="C246" s="65" t="s">
        <v>4963</v>
      </c>
      <c r="D246" s="66">
        <v>10</v>
      </c>
      <c r="E246" s="67" t="s">
        <v>136</v>
      </c>
      <c r="F246" s="68">
        <v>6</v>
      </c>
      <c r="G246" s="65"/>
      <c r="H246" s="69"/>
      <c r="I246" s="70"/>
      <c r="J246" s="70"/>
      <c r="K246" s="34" t="s">
        <v>65</v>
      </c>
      <c r="L246" s="77">
        <v>246</v>
      </c>
      <c r="M246" s="77"/>
      <c r="N246" s="72"/>
      <c r="O246" s="79" t="s">
        <v>176</v>
      </c>
      <c r="P246" s="81">
        <v>43575.960173611114</v>
      </c>
      <c r="Q246" s="79" t="s">
        <v>627</v>
      </c>
      <c r="R246" s="83" t="s">
        <v>831</v>
      </c>
      <c r="S246" s="79" t="s">
        <v>899</v>
      </c>
      <c r="T246" s="79" t="s">
        <v>1023</v>
      </c>
      <c r="U246" s="79"/>
      <c r="V246" s="83" t="s">
        <v>1243</v>
      </c>
      <c r="W246" s="81">
        <v>43575.960173611114</v>
      </c>
      <c r="X246" s="83" t="s">
        <v>1491</v>
      </c>
      <c r="Y246" s="79"/>
      <c r="Z246" s="79"/>
      <c r="AA246" s="85" t="s">
        <v>1802</v>
      </c>
      <c r="AB246" s="79"/>
      <c r="AC246" s="79" t="b">
        <v>0</v>
      </c>
      <c r="AD246" s="79">
        <v>0</v>
      </c>
      <c r="AE246" s="85" t="s">
        <v>1895</v>
      </c>
      <c r="AF246" s="79" t="b">
        <v>0</v>
      </c>
      <c r="AG246" s="79" t="s">
        <v>1903</v>
      </c>
      <c r="AH246" s="79"/>
      <c r="AI246" s="85" t="s">
        <v>1895</v>
      </c>
      <c r="AJ246" s="79" t="b">
        <v>0</v>
      </c>
      <c r="AK246" s="79">
        <v>0</v>
      </c>
      <c r="AL246" s="85" t="s">
        <v>1895</v>
      </c>
      <c r="AM246" s="79" t="s">
        <v>1926</v>
      </c>
      <c r="AN246" s="79" t="b">
        <v>0</v>
      </c>
      <c r="AO246" s="85" t="s">
        <v>1802</v>
      </c>
      <c r="AP246" s="79" t="s">
        <v>176</v>
      </c>
      <c r="AQ246" s="79">
        <v>0</v>
      </c>
      <c r="AR246" s="79">
        <v>0</v>
      </c>
      <c r="AS246" s="79"/>
      <c r="AT246" s="79"/>
      <c r="AU246" s="79"/>
      <c r="AV246" s="79"/>
      <c r="AW246" s="79"/>
      <c r="AX246" s="79"/>
      <c r="AY246" s="79"/>
      <c r="AZ246" s="79"/>
      <c r="BA246">
        <v>57</v>
      </c>
      <c r="BB246" s="78" t="str">
        <f>REPLACE(INDEX(GroupVertices[Group],MATCH(Edges[[#This Row],[Vertex 1]],GroupVertices[Vertex],0)),1,1,"")</f>
        <v>27</v>
      </c>
      <c r="BC246" s="78" t="str">
        <f>REPLACE(INDEX(GroupVertices[Group],MATCH(Edges[[#This Row],[Vertex 2]],GroupVertices[Vertex],0)),1,1,"")</f>
        <v>27</v>
      </c>
      <c r="BD246" s="48">
        <v>0</v>
      </c>
      <c r="BE246" s="49">
        <v>0</v>
      </c>
      <c r="BF246" s="48">
        <v>0</v>
      </c>
      <c r="BG246" s="49">
        <v>0</v>
      </c>
      <c r="BH246" s="48">
        <v>0</v>
      </c>
      <c r="BI246" s="49">
        <v>0</v>
      </c>
      <c r="BJ246" s="48">
        <v>17</v>
      </c>
      <c r="BK246" s="49">
        <v>100</v>
      </c>
      <c r="BL246" s="48">
        <v>17</v>
      </c>
    </row>
    <row r="247" spans="1:64" ht="15">
      <c r="A247" s="64" t="s">
        <v>368</v>
      </c>
      <c r="B247" s="64" t="s">
        <v>368</v>
      </c>
      <c r="C247" s="65" t="s">
        <v>4963</v>
      </c>
      <c r="D247" s="66">
        <v>10</v>
      </c>
      <c r="E247" s="67" t="s">
        <v>136</v>
      </c>
      <c r="F247" s="68">
        <v>6</v>
      </c>
      <c r="G247" s="65"/>
      <c r="H247" s="69"/>
      <c r="I247" s="70"/>
      <c r="J247" s="70"/>
      <c r="K247" s="34" t="s">
        <v>65</v>
      </c>
      <c r="L247" s="77">
        <v>247</v>
      </c>
      <c r="M247" s="77"/>
      <c r="N247" s="72"/>
      <c r="O247" s="79" t="s">
        <v>176</v>
      </c>
      <c r="P247" s="81">
        <v>43578.63177083333</v>
      </c>
      <c r="Q247" s="79" t="s">
        <v>628</v>
      </c>
      <c r="R247" s="83" t="s">
        <v>832</v>
      </c>
      <c r="S247" s="79" t="s">
        <v>899</v>
      </c>
      <c r="T247" s="79" t="s">
        <v>1024</v>
      </c>
      <c r="U247" s="79"/>
      <c r="V247" s="83" t="s">
        <v>1243</v>
      </c>
      <c r="W247" s="81">
        <v>43578.63177083333</v>
      </c>
      <c r="X247" s="83" t="s">
        <v>1492</v>
      </c>
      <c r="Y247" s="79"/>
      <c r="Z247" s="79"/>
      <c r="AA247" s="85" t="s">
        <v>1803</v>
      </c>
      <c r="AB247" s="79"/>
      <c r="AC247" s="79" t="b">
        <v>0</v>
      </c>
      <c r="AD247" s="79">
        <v>0</v>
      </c>
      <c r="AE247" s="85" t="s">
        <v>1895</v>
      </c>
      <c r="AF247" s="79" t="b">
        <v>0</v>
      </c>
      <c r="AG247" s="79" t="s">
        <v>1903</v>
      </c>
      <c r="AH247" s="79"/>
      <c r="AI247" s="85" t="s">
        <v>1895</v>
      </c>
      <c r="AJ247" s="79" t="b">
        <v>0</v>
      </c>
      <c r="AK247" s="79">
        <v>0</v>
      </c>
      <c r="AL247" s="85" t="s">
        <v>1895</v>
      </c>
      <c r="AM247" s="79" t="s">
        <v>1926</v>
      </c>
      <c r="AN247" s="79" t="b">
        <v>0</v>
      </c>
      <c r="AO247" s="85" t="s">
        <v>1803</v>
      </c>
      <c r="AP247" s="79" t="s">
        <v>176</v>
      </c>
      <c r="AQ247" s="79">
        <v>0</v>
      </c>
      <c r="AR247" s="79">
        <v>0</v>
      </c>
      <c r="AS247" s="79"/>
      <c r="AT247" s="79"/>
      <c r="AU247" s="79"/>
      <c r="AV247" s="79"/>
      <c r="AW247" s="79"/>
      <c r="AX247" s="79"/>
      <c r="AY247" s="79"/>
      <c r="AZ247" s="79"/>
      <c r="BA247">
        <v>57</v>
      </c>
      <c r="BB247" s="78" t="str">
        <f>REPLACE(INDEX(GroupVertices[Group],MATCH(Edges[[#This Row],[Vertex 1]],GroupVertices[Vertex],0)),1,1,"")</f>
        <v>27</v>
      </c>
      <c r="BC247" s="78" t="str">
        <f>REPLACE(INDEX(GroupVertices[Group],MATCH(Edges[[#This Row],[Vertex 2]],GroupVertices[Vertex],0)),1,1,"")</f>
        <v>27</v>
      </c>
      <c r="BD247" s="48">
        <v>0</v>
      </c>
      <c r="BE247" s="49">
        <v>0</v>
      </c>
      <c r="BF247" s="48">
        <v>0</v>
      </c>
      <c r="BG247" s="49">
        <v>0</v>
      </c>
      <c r="BH247" s="48">
        <v>0</v>
      </c>
      <c r="BI247" s="49">
        <v>0</v>
      </c>
      <c r="BJ247" s="48">
        <v>16</v>
      </c>
      <c r="BK247" s="49">
        <v>100</v>
      </c>
      <c r="BL247" s="48">
        <v>16</v>
      </c>
    </row>
    <row r="248" spans="1:64" ht="15">
      <c r="A248" s="64" t="s">
        <v>368</v>
      </c>
      <c r="B248" s="64" t="s">
        <v>368</v>
      </c>
      <c r="C248" s="65" t="s">
        <v>4963</v>
      </c>
      <c r="D248" s="66">
        <v>10</v>
      </c>
      <c r="E248" s="67" t="s">
        <v>136</v>
      </c>
      <c r="F248" s="68">
        <v>6</v>
      </c>
      <c r="G248" s="65"/>
      <c r="H248" s="69"/>
      <c r="I248" s="70"/>
      <c r="J248" s="70"/>
      <c r="K248" s="34" t="s">
        <v>65</v>
      </c>
      <c r="L248" s="77">
        <v>248</v>
      </c>
      <c r="M248" s="77"/>
      <c r="N248" s="72"/>
      <c r="O248" s="79" t="s">
        <v>176</v>
      </c>
      <c r="P248" s="81">
        <v>43578.77693287037</v>
      </c>
      <c r="Q248" s="79" t="s">
        <v>629</v>
      </c>
      <c r="R248" s="83" t="s">
        <v>833</v>
      </c>
      <c r="S248" s="79" t="s">
        <v>899</v>
      </c>
      <c r="T248" s="79" t="s">
        <v>1025</v>
      </c>
      <c r="U248" s="79"/>
      <c r="V248" s="83" t="s">
        <v>1243</v>
      </c>
      <c r="W248" s="81">
        <v>43578.77693287037</v>
      </c>
      <c r="X248" s="83" t="s">
        <v>1493</v>
      </c>
      <c r="Y248" s="79"/>
      <c r="Z248" s="79"/>
      <c r="AA248" s="85" t="s">
        <v>1804</v>
      </c>
      <c r="AB248" s="79"/>
      <c r="AC248" s="79" t="b">
        <v>0</v>
      </c>
      <c r="AD248" s="79">
        <v>0</v>
      </c>
      <c r="AE248" s="85" t="s">
        <v>1895</v>
      </c>
      <c r="AF248" s="79" t="b">
        <v>0</v>
      </c>
      <c r="AG248" s="79" t="s">
        <v>1903</v>
      </c>
      <c r="AH248" s="79"/>
      <c r="AI248" s="85" t="s">
        <v>1895</v>
      </c>
      <c r="AJ248" s="79" t="b">
        <v>0</v>
      </c>
      <c r="AK248" s="79">
        <v>0</v>
      </c>
      <c r="AL248" s="85" t="s">
        <v>1895</v>
      </c>
      <c r="AM248" s="79" t="s">
        <v>1926</v>
      </c>
      <c r="AN248" s="79" t="b">
        <v>0</v>
      </c>
      <c r="AO248" s="85" t="s">
        <v>1804</v>
      </c>
      <c r="AP248" s="79" t="s">
        <v>176</v>
      </c>
      <c r="AQ248" s="79">
        <v>0</v>
      </c>
      <c r="AR248" s="79">
        <v>0</v>
      </c>
      <c r="AS248" s="79"/>
      <c r="AT248" s="79"/>
      <c r="AU248" s="79"/>
      <c r="AV248" s="79"/>
      <c r="AW248" s="79"/>
      <c r="AX248" s="79"/>
      <c r="AY248" s="79"/>
      <c r="AZ248" s="79"/>
      <c r="BA248">
        <v>57</v>
      </c>
      <c r="BB248" s="78" t="str">
        <f>REPLACE(INDEX(GroupVertices[Group],MATCH(Edges[[#This Row],[Vertex 1]],GroupVertices[Vertex],0)),1,1,"")</f>
        <v>27</v>
      </c>
      <c r="BC248" s="78" t="str">
        <f>REPLACE(INDEX(GroupVertices[Group],MATCH(Edges[[#This Row],[Vertex 2]],GroupVertices[Vertex],0)),1,1,"")</f>
        <v>27</v>
      </c>
      <c r="BD248" s="48">
        <v>0</v>
      </c>
      <c r="BE248" s="49">
        <v>0</v>
      </c>
      <c r="BF248" s="48">
        <v>0</v>
      </c>
      <c r="BG248" s="49">
        <v>0</v>
      </c>
      <c r="BH248" s="48">
        <v>0</v>
      </c>
      <c r="BI248" s="49">
        <v>0</v>
      </c>
      <c r="BJ248" s="48">
        <v>16</v>
      </c>
      <c r="BK248" s="49">
        <v>100</v>
      </c>
      <c r="BL248" s="48">
        <v>16</v>
      </c>
    </row>
    <row r="249" spans="1:64" ht="15">
      <c r="A249" s="64" t="s">
        <v>368</v>
      </c>
      <c r="B249" s="64" t="s">
        <v>368</v>
      </c>
      <c r="C249" s="65" t="s">
        <v>4963</v>
      </c>
      <c r="D249" s="66">
        <v>10</v>
      </c>
      <c r="E249" s="67" t="s">
        <v>136</v>
      </c>
      <c r="F249" s="68">
        <v>6</v>
      </c>
      <c r="G249" s="65"/>
      <c r="H249" s="69"/>
      <c r="I249" s="70"/>
      <c r="J249" s="70"/>
      <c r="K249" s="34" t="s">
        <v>65</v>
      </c>
      <c r="L249" s="77">
        <v>249</v>
      </c>
      <c r="M249" s="77"/>
      <c r="N249" s="72"/>
      <c r="O249" s="79" t="s">
        <v>176</v>
      </c>
      <c r="P249" s="81">
        <v>43578.900983796295</v>
      </c>
      <c r="Q249" s="79" t="s">
        <v>630</v>
      </c>
      <c r="R249" s="83" t="s">
        <v>834</v>
      </c>
      <c r="S249" s="79" t="s">
        <v>899</v>
      </c>
      <c r="T249" s="79" t="s">
        <v>1002</v>
      </c>
      <c r="U249" s="79"/>
      <c r="V249" s="83" t="s">
        <v>1243</v>
      </c>
      <c r="W249" s="81">
        <v>43578.900983796295</v>
      </c>
      <c r="X249" s="83" t="s">
        <v>1494</v>
      </c>
      <c r="Y249" s="79"/>
      <c r="Z249" s="79"/>
      <c r="AA249" s="85" t="s">
        <v>1805</v>
      </c>
      <c r="AB249" s="79"/>
      <c r="AC249" s="79" t="b">
        <v>0</v>
      </c>
      <c r="AD249" s="79">
        <v>0</v>
      </c>
      <c r="AE249" s="85" t="s">
        <v>1895</v>
      </c>
      <c r="AF249" s="79" t="b">
        <v>0</v>
      </c>
      <c r="AG249" s="79" t="s">
        <v>1903</v>
      </c>
      <c r="AH249" s="79"/>
      <c r="AI249" s="85" t="s">
        <v>1895</v>
      </c>
      <c r="AJ249" s="79" t="b">
        <v>0</v>
      </c>
      <c r="AK249" s="79">
        <v>0</v>
      </c>
      <c r="AL249" s="85" t="s">
        <v>1895</v>
      </c>
      <c r="AM249" s="79" t="s">
        <v>1926</v>
      </c>
      <c r="AN249" s="79" t="b">
        <v>0</v>
      </c>
      <c r="AO249" s="85" t="s">
        <v>1805</v>
      </c>
      <c r="AP249" s="79" t="s">
        <v>176</v>
      </c>
      <c r="AQ249" s="79">
        <v>0</v>
      </c>
      <c r="AR249" s="79">
        <v>0</v>
      </c>
      <c r="AS249" s="79"/>
      <c r="AT249" s="79"/>
      <c r="AU249" s="79"/>
      <c r="AV249" s="79"/>
      <c r="AW249" s="79"/>
      <c r="AX249" s="79"/>
      <c r="AY249" s="79"/>
      <c r="AZ249" s="79"/>
      <c r="BA249">
        <v>57</v>
      </c>
      <c r="BB249" s="78" t="str">
        <f>REPLACE(INDEX(GroupVertices[Group],MATCH(Edges[[#This Row],[Vertex 1]],GroupVertices[Vertex],0)),1,1,"")</f>
        <v>27</v>
      </c>
      <c r="BC249" s="78" t="str">
        <f>REPLACE(INDEX(GroupVertices[Group],MATCH(Edges[[#This Row],[Vertex 2]],GroupVertices[Vertex],0)),1,1,"")</f>
        <v>27</v>
      </c>
      <c r="BD249" s="48">
        <v>0</v>
      </c>
      <c r="BE249" s="49">
        <v>0</v>
      </c>
      <c r="BF249" s="48">
        <v>0</v>
      </c>
      <c r="BG249" s="49">
        <v>0</v>
      </c>
      <c r="BH249" s="48">
        <v>0</v>
      </c>
      <c r="BI249" s="49">
        <v>0</v>
      </c>
      <c r="BJ249" s="48">
        <v>16</v>
      </c>
      <c r="BK249" s="49">
        <v>100</v>
      </c>
      <c r="BL249" s="48">
        <v>16</v>
      </c>
    </row>
    <row r="250" spans="1:64" ht="15">
      <c r="A250" s="64" t="s">
        <v>368</v>
      </c>
      <c r="B250" s="64" t="s">
        <v>368</v>
      </c>
      <c r="C250" s="65" t="s">
        <v>4963</v>
      </c>
      <c r="D250" s="66">
        <v>10</v>
      </c>
      <c r="E250" s="67" t="s">
        <v>136</v>
      </c>
      <c r="F250" s="68">
        <v>6</v>
      </c>
      <c r="G250" s="65"/>
      <c r="H250" s="69"/>
      <c r="I250" s="70"/>
      <c r="J250" s="70"/>
      <c r="K250" s="34" t="s">
        <v>65</v>
      </c>
      <c r="L250" s="77">
        <v>250</v>
      </c>
      <c r="M250" s="77"/>
      <c r="N250" s="72"/>
      <c r="O250" s="79" t="s">
        <v>176</v>
      </c>
      <c r="P250" s="81">
        <v>43578.90246527778</v>
      </c>
      <c r="Q250" s="79" t="s">
        <v>631</v>
      </c>
      <c r="R250" s="83" t="s">
        <v>835</v>
      </c>
      <c r="S250" s="79" t="s">
        <v>899</v>
      </c>
      <c r="T250" s="79" t="s">
        <v>1015</v>
      </c>
      <c r="U250" s="79"/>
      <c r="V250" s="83" t="s">
        <v>1243</v>
      </c>
      <c r="W250" s="81">
        <v>43578.90246527778</v>
      </c>
      <c r="X250" s="83" t="s">
        <v>1495</v>
      </c>
      <c r="Y250" s="79"/>
      <c r="Z250" s="79"/>
      <c r="AA250" s="85" t="s">
        <v>1806</v>
      </c>
      <c r="AB250" s="79"/>
      <c r="AC250" s="79" t="b">
        <v>0</v>
      </c>
      <c r="AD250" s="79">
        <v>0</v>
      </c>
      <c r="AE250" s="85" t="s">
        <v>1895</v>
      </c>
      <c r="AF250" s="79" t="b">
        <v>0</v>
      </c>
      <c r="AG250" s="79" t="s">
        <v>1903</v>
      </c>
      <c r="AH250" s="79"/>
      <c r="AI250" s="85" t="s">
        <v>1895</v>
      </c>
      <c r="AJ250" s="79" t="b">
        <v>0</v>
      </c>
      <c r="AK250" s="79">
        <v>0</v>
      </c>
      <c r="AL250" s="85" t="s">
        <v>1895</v>
      </c>
      <c r="AM250" s="79" t="s">
        <v>1926</v>
      </c>
      <c r="AN250" s="79" t="b">
        <v>0</v>
      </c>
      <c r="AO250" s="85" t="s">
        <v>1806</v>
      </c>
      <c r="AP250" s="79" t="s">
        <v>176</v>
      </c>
      <c r="AQ250" s="79">
        <v>0</v>
      </c>
      <c r="AR250" s="79">
        <v>0</v>
      </c>
      <c r="AS250" s="79"/>
      <c r="AT250" s="79"/>
      <c r="AU250" s="79"/>
      <c r="AV250" s="79"/>
      <c r="AW250" s="79"/>
      <c r="AX250" s="79"/>
      <c r="AY250" s="79"/>
      <c r="AZ250" s="79"/>
      <c r="BA250">
        <v>57</v>
      </c>
      <c r="BB250" s="78" t="str">
        <f>REPLACE(INDEX(GroupVertices[Group],MATCH(Edges[[#This Row],[Vertex 1]],GroupVertices[Vertex],0)),1,1,"")</f>
        <v>27</v>
      </c>
      <c r="BC250" s="78" t="str">
        <f>REPLACE(INDEX(GroupVertices[Group],MATCH(Edges[[#This Row],[Vertex 2]],GroupVertices[Vertex],0)),1,1,"")</f>
        <v>27</v>
      </c>
      <c r="BD250" s="48">
        <v>0</v>
      </c>
      <c r="BE250" s="49">
        <v>0</v>
      </c>
      <c r="BF250" s="48">
        <v>0</v>
      </c>
      <c r="BG250" s="49">
        <v>0</v>
      </c>
      <c r="BH250" s="48">
        <v>0</v>
      </c>
      <c r="BI250" s="49">
        <v>0</v>
      </c>
      <c r="BJ250" s="48">
        <v>16</v>
      </c>
      <c r="BK250" s="49">
        <v>100</v>
      </c>
      <c r="BL250" s="48">
        <v>16</v>
      </c>
    </row>
    <row r="251" spans="1:64" ht="15">
      <c r="A251" s="64" t="s">
        <v>368</v>
      </c>
      <c r="B251" s="64" t="s">
        <v>368</v>
      </c>
      <c r="C251" s="65" t="s">
        <v>4963</v>
      </c>
      <c r="D251" s="66">
        <v>10</v>
      </c>
      <c r="E251" s="67" t="s">
        <v>136</v>
      </c>
      <c r="F251" s="68">
        <v>6</v>
      </c>
      <c r="G251" s="65"/>
      <c r="H251" s="69"/>
      <c r="I251" s="70"/>
      <c r="J251" s="70"/>
      <c r="K251" s="34" t="s">
        <v>65</v>
      </c>
      <c r="L251" s="77">
        <v>251</v>
      </c>
      <c r="M251" s="77"/>
      <c r="N251" s="72"/>
      <c r="O251" s="79" t="s">
        <v>176</v>
      </c>
      <c r="P251" s="81">
        <v>43578.904398148145</v>
      </c>
      <c r="Q251" s="79" t="s">
        <v>632</v>
      </c>
      <c r="R251" s="83" t="s">
        <v>836</v>
      </c>
      <c r="S251" s="79" t="s">
        <v>899</v>
      </c>
      <c r="T251" s="79" t="s">
        <v>1003</v>
      </c>
      <c r="U251" s="79"/>
      <c r="V251" s="83" t="s">
        <v>1243</v>
      </c>
      <c r="W251" s="81">
        <v>43578.904398148145</v>
      </c>
      <c r="X251" s="83" t="s">
        <v>1496</v>
      </c>
      <c r="Y251" s="79"/>
      <c r="Z251" s="79"/>
      <c r="AA251" s="85" t="s">
        <v>1807</v>
      </c>
      <c r="AB251" s="79"/>
      <c r="AC251" s="79" t="b">
        <v>0</v>
      </c>
      <c r="AD251" s="79">
        <v>0</v>
      </c>
      <c r="AE251" s="85" t="s">
        <v>1895</v>
      </c>
      <c r="AF251" s="79" t="b">
        <v>0</v>
      </c>
      <c r="AG251" s="79" t="s">
        <v>1903</v>
      </c>
      <c r="AH251" s="79"/>
      <c r="AI251" s="85" t="s">
        <v>1895</v>
      </c>
      <c r="AJ251" s="79" t="b">
        <v>0</v>
      </c>
      <c r="AK251" s="79">
        <v>0</v>
      </c>
      <c r="AL251" s="85" t="s">
        <v>1895</v>
      </c>
      <c r="AM251" s="79" t="s">
        <v>1926</v>
      </c>
      <c r="AN251" s="79" t="b">
        <v>0</v>
      </c>
      <c r="AO251" s="85" t="s">
        <v>1807</v>
      </c>
      <c r="AP251" s="79" t="s">
        <v>176</v>
      </c>
      <c r="AQ251" s="79">
        <v>0</v>
      </c>
      <c r="AR251" s="79">
        <v>0</v>
      </c>
      <c r="AS251" s="79"/>
      <c r="AT251" s="79"/>
      <c r="AU251" s="79"/>
      <c r="AV251" s="79"/>
      <c r="AW251" s="79"/>
      <c r="AX251" s="79"/>
      <c r="AY251" s="79"/>
      <c r="AZ251" s="79"/>
      <c r="BA251">
        <v>57</v>
      </c>
      <c r="BB251" s="78" t="str">
        <f>REPLACE(INDEX(GroupVertices[Group],MATCH(Edges[[#This Row],[Vertex 1]],GroupVertices[Vertex],0)),1,1,"")</f>
        <v>27</v>
      </c>
      <c r="BC251" s="78" t="str">
        <f>REPLACE(INDEX(GroupVertices[Group],MATCH(Edges[[#This Row],[Vertex 2]],GroupVertices[Vertex],0)),1,1,"")</f>
        <v>27</v>
      </c>
      <c r="BD251" s="48">
        <v>0</v>
      </c>
      <c r="BE251" s="49">
        <v>0</v>
      </c>
      <c r="BF251" s="48">
        <v>0</v>
      </c>
      <c r="BG251" s="49">
        <v>0</v>
      </c>
      <c r="BH251" s="48">
        <v>0</v>
      </c>
      <c r="BI251" s="49">
        <v>0</v>
      </c>
      <c r="BJ251" s="48">
        <v>16</v>
      </c>
      <c r="BK251" s="49">
        <v>100</v>
      </c>
      <c r="BL251" s="48">
        <v>16</v>
      </c>
    </row>
    <row r="252" spans="1:64" ht="15">
      <c r="A252" s="64" t="s">
        <v>368</v>
      </c>
      <c r="B252" s="64" t="s">
        <v>368</v>
      </c>
      <c r="C252" s="65" t="s">
        <v>4963</v>
      </c>
      <c r="D252" s="66">
        <v>10</v>
      </c>
      <c r="E252" s="67" t="s">
        <v>136</v>
      </c>
      <c r="F252" s="68">
        <v>6</v>
      </c>
      <c r="G252" s="65"/>
      <c r="H252" s="69"/>
      <c r="I252" s="70"/>
      <c r="J252" s="70"/>
      <c r="K252" s="34" t="s">
        <v>65</v>
      </c>
      <c r="L252" s="77">
        <v>252</v>
      </c>
      <c r="M252" s="77"/>
      <c r="N252" s="72"/>
      <c r="O252" s="79" t="s">
        <v>176</v>
      </c>
      <c r="P252" s="81">
        <v>43578.91263888889</v>
      </c>
      <c r="Q252" s="79" t="s">
        <v>633</v>
      </c>
      <c r="R252" s="83" t="s">
        <v>837</v>
      </c>
      <c r="S252" s="79" t="s">
        <v>899</v>
      </c>
      <c r="T252" s="79" t="s">
        <v>1014</v>
      </c>
      <c r="U252" s="79"/>
      <c r="V252" s="83" t="s">
        <v>1243</v>
      </c>
      <c r="W252" s="81">
        <v>43578.91263888889</v>
      </c>
      <c r="X252" s="83" t="s">
        <v>1497</v>
      </c>
      <c r="Y252" s="79"/>
      <c r="Z252" s="79"/>
      <c r="AA252" s="85" t="s">
        <v>1808</v>
      </c>
      <c r="AB252" s="79"/>
      <c r="AC252" s="79" t="b">
        <v>0</v>
      </c>
      <c r="AD252" s="79">
        <v>0</v>
      </c>
      <c r="AE252" s="85" t="s">
        <v>1895</v>
      </c>
      <c r="AF252" s="79" t="b">
        <v>0</v>
      </c>
      <c r="AG252" s="79" t="s">
        <v>1903</v>
      </c>
      <c r="AH252" s="79"/>
      <c r="AI252" s="85" t="s">
        <v>1895</v>
      </c>
      <c r="AJ252" s="79" t="b">
        <v>0</v>
      </c>
      <c r="AK252" s="79">
        <v>0</v>
      </c>
      <c r="AL252" s="85" t="s">
        <v>1895</v>
      </c>
      <c r="AM252" s="79" t="s">
        <v>1926</v>
      </c>
      <c r="AN252" s="79" t="b">
        <v>0</v>
      </c>
      <c r="AO252" s="85" t="s">
        <v>1808</v>
      </c>
      <c r="AP252" s="79" t="s">
        <v>176</v>
      </c>
      <c r="AQ252" s="79">
        <v>0</v>
      </c>
      <c r="AR252" s="79">
        <v>0</v>
      </c>
      <c r="AS252" s="79"/>
      <c r="AT252" s="79"/>
      <c r="AU252" s="79"/>
      <c r="AV252" s="79"/>
      <c r="AW252" s="79"/>
      <c r="AX252" s="79"/>
      <c r="AY252" s="79"/>
      <c r="AZ252" s="79"/>
      <c r="BA252">
        <v>57</v>
      </c>
      <c r="BB252" s="78" t="str">
        <f>REPLACE(INDEX(GroupVertices[Group],MATCH(Edges[[#This Row],[Vertex 1]],GroupVertices[Vertex],0)),1,1,"")</f>
        <v>27</v>
      </c>
      <c r="BC252" s="78" t="str">
        <f>REPLACE(INDEX(GroupVertices[Group],MATCH(Edges[[#This Row],[Vertex 2]],GroupVertices[Vertex],0)),1,1,"")</f>
        <v>27</v>
      </c>
      <c r="BD252" s="48">
        <v>0</v>
      </c>
      <c r="BE252" s="49">
        <v>0</v>
      </c>
      <c r="BF252" s="48">
        <v>0</v>
      </c>
      <c r="BG252" s="49">
        <v>0</v>
      </c>
      <c r="BH252" s="48">
        <v>0</v>
      </c>
      <c r="BI252" s="49">
        <v>0</v>
      </c>
      <c r="BJ252" s="48">
        <v>15</v>
      </c>
      <c r="BK252" s="49">
        <v>100</v>
      </c>
      <c r="BL252" s="48">
        <v>15</v>
      </c>
    </row>
    <row r="253" spans="1:64" ht="15">
      <c r="A253" s="64" t="s">
        <v>368</v>
      </c>
      <c r="B253" s="64" t="s">
        <v>368</v>
      </c>
      <c r="C253" s="65" t="s">
        <v>4963</v>
      </c>
      <c r="D253" s="66">
        <v>10</v>
      </c>
      <c r="E253" s="67" t="s">
        <v>136</v>
      </c>
      <c r="F253" s="68">
        <v>6</v>
      </c>
      <c r="G253" s="65"/>
      <c r="H253" s="69"/>
      <c r="I253" s="70"/>
      <c r="J253" s="70"/>
      <c r="K253" s="34" t="s">
        <v>65</v>
      </c>
      <c r="L253" s="77">
        <v>253</v>
      </c>
      <c r="M253" s="77"/>
      <c r="N253" s="72"/>
      <c r="O253" s="79" t="s">
        <v>176</v>
      </c>
      <c r="P253" s="81">
        <v>43578.91438657408</v>
      </c>
      <c r="Q253" s="79" t="s">
        <v>634</v>
      </c>
      <c r="R253" s="83" t="s">
        <v>838</v>
      </c>
      <c r="S253" s="79" t="s">
        <v>899</v>
      </c>
      <c r="T253" s="79" t="s">
        <v>1016</v>
      </c>
      <c r="U253" s="79"/>
      <c r="V253" s="83" t="s">
        <v>1243</v>
      </c>
      <c r="W253" s="81">
        <v>43578.91438657408</v>
      </c>
      <c r="X253" s="83" t="s">
        <v>1498</v>
      </c>
      <c r="Y253" s="79"/>
      <c r="Z253" s="79"/>
      <c r="AA253" s="85" t="s">
        <v>1809</v>
      </c>
      <c r="AB253" s="79"/>
      <c r="AC253" s="79" t="b">
        <v>0</v>
      </c>
      <c r="AD253" s="79">
        <v>0</v>
      </c>
      <c r="AE253" s="85" t="s">
        <v>1895</v>
      </c>
      <c r="AF253" s="79" t="b">
        <v>0</v>
      </c>
      <c r="AG253" s="79" t="s">
        <v>1903</v>
      </c>
      <c r="AH253" s="79"/>
      <c r="AI253" s="85" t="s">
        <v>1895</v>
      </c>
      <c r="AJ253" s="79" t="b">
        <v>0</v>
      </c>
      <c r="AK253" s="79">
        <v>0</v>
      </c>
      <c r="AL253" s="85" t="s">
        <v>1895</v>
      </c>
      <c r="AM253" s="79" t="s">
        <v>1926</v>
      </c>
      <c r="AN253" s="79" t="b">
        <v>0</v>
      </c>
      <c r="AO253" s="85" t="s">
        <v>1809</v>
      </c>
      <c r="AP253" s="79" t="s">
        <v>176</v>
      </c>
      <c r="AQ253" s="79">
        <v>0</v>
      </c>
      <c r="AR253" s="79">
        <v>0</v>
      </c>
      <c r="AS253" s="79"/>
      <c r="AT253" s="79"/>
      <c r="AU253" s="79"/>
      <c r="AV253" s="79"/>
      <c r="AW253" s="79"/>
      <c r="AX253" s="79"/>
      <c r="AY253" s="79"/>
      <c r="AZ253" s="79"/>
      <c r="BA253">
        <v>57</v>
      </c>
      <c r="BB253" s="78" t="str">
        <f>REPLACE(INDEX(GroupVertices[Group],MATCH(Edges[[#This Row],[Vertex 1]],GroupVertices[Vertex],0)),1,1,"")</f>
        <v>27</v>
      </c>
      <c r="BC253" s="78" t="str">
        <f>REPLACE(INDEX(GroupVertices[Group],MATCH(Edges[[#This Row],[Vertex 2]],GroupVertices[Vertex],0)),1,1,"")</f>
        <v>27</v>
      </c>
      <c r="BD253" s="48">
        <v>0</v>
      </c>
      <c r="BE253" s="49">
        <v>0</v>
      </c>
      <c r="BF253" s="48">
        <v>0</v>
      </c>
      <c r="BG253" s="49">
        <v>0</v>
      </c>
      <c r="BH253" s="48">
        <v>0</v>
      </c>
      <c r="BI253" s="49">
        <v>0</v>
      </c>
      <c r="BJ253" s="48">
        <v>17</v>
      </c>
      <c r="BK253" s="49">
        <v>100</v>
      </c>
      <c r="BL253" s="48">
        <v>17</v>
      </c>
    </row>
    <row r="254" spans="1:64" ht="15">
      <c r="A254" s="64" t="s">
        <v>368</v>
      </c>
      <c r="B254" s="64" t="s">
        <v>368</v>
      </c>
      <c r="C254" s="65" t="s">
        <v>4963</v>
      </c>
      <c r="D254" s="66">
        <v>10</v>
      </c>
      <c r="E254" s="67" t="s">
        <v>136</v>
      </c>
      <c r="F254" s="68">
        <v>6</v>
      </c>
      <c r="G254" s="65"/>
      <c r="H254" s="69"/>
      <c r="I254" s="70"/>
      <c r="J254" s="70"/>
      <c r="K254" s="34" t="s">
        <v>65</v>
      </c>
      <c r="L254" s="77">
        <v>254</v>
      </c>
      <c r="M254" s="77"/>
      <c r="N254" s="72"/>
      <c r="O254" s="79" t="s">
        <v>176</v>
      </c>
      <c r="P254" s="81">
        <v>43578.91783564815</v>
      </c>
      <c r="Q254" s="79" t="s">
        <v>635</v>
      </c>
      <c r="R254" s="83" t="s">
        <v>839</v>
      </c>
      <c r="S254" s="79" t="s">
        <v>899</v>
      </c>
      <c r="T254" s="79" t="s">
        <v>1026</v>
      </c>
      <c r="U254" s="79"/>
      <c r="V254" s="83" t="s">
        <v>1243</v>
      </c>
      <c r="W254" s="81">
        <v>43578.91783564815</v>
      </c>
      <c r="X254" s="83" t="s">
        <v>1499</v>
      </c>
      <c r="Y254" s="79"/>
      <c r="Z254" s="79"/>
      <c r="AA254" s="85" t="s">
        <v>1810</v>
      </c>
      <c r="AB254" s="79"/>
      <c r="AC254" s="79" t="b">
        <v>0</v>
      </c>
      <c r="AD254" s="79">
        <v>0</v>
      </c>
      <c r="AE254" s="85" t="s">
        <v>1895</v>
      </c>
      <c r="AF254" s="79" t="b">
        <v>0</v>
      </c>
      <c r="AG254" s="79" t="s">
        <v>1903</v>
      </c>
      <c r="AH254" s="79"/>
      <c r="AI254" s="85" t="s">
        <v>1895</v>
      </c>
      <c r="AJ254" s="79" t="b">
        <v>0</v>
      </c>
      <c r="AK254" s="79">
        <v>0</v>
      </c>
      <c r="AL254" s="85" t="s">
        <v>1895</v>
      </c>
      <c r="AM254" s="79" t="s">
        <v>1926</v>
      </c>
      <c r="AN254" s="79" t="b">
        <v>0</v>
      </c>
      <c r="AO254" s="85" t="s">
        <v>1810</v>
      </c>
      <c r="AP254" s="79" t="s">
        <v>176</v>
      </c>
      <c r="AQ254" s="79">
        <v>0</v>
      </c>
      <c r="AR254" s="79">
        <v>0</v>
      </c>
      <c r="AS254" s="79"/>
      <c r="AT254" s="79"/>
      <c r="AU254" s="79"/>
      <c r="AV254" s="79"/>
      <c r="AW254" s="79"/>
      <c r="AX254" s="79"/>
      <c r="AY254" s="79"/>
      <c r="AZ254" s="79"/>
      <c r="BA254">
        <v>57</v>
      </c>
      <c r="BB254" s="78" t="str">
        <f>REPLACE(INDEX(GroupVertices[Group],MATCH(Edges[[#This Row],[Vertex 1]],GroupVertices[Vertex],0)),1,1,"")</f>
        <v>27</v>
      </c>
      <c r="BC254" s="78" t="str">
        <f>REPLACE(INDEX(GroupVertices[Group],MATCH(Edges[[#This Row],[Vertex 2]],GroupVertices[Vertex],0)),1,1,"")</f>
        <v>27</v>
      </c>
      <c r="BD254" s="48">
        <v>0</v>
      </c>
      <c r="BE254" s="49">
        <v>0</v>
      </c>
      <c r="BF254" s="48">
        <v>0</v>
      </c>
      <c r="BG254" s="49">
        <v>0</v>
      </c>
      <c r="BH254" s="48">
        <v>0</v>
      </c>
      <c r="BI254" s="49">
        <v>0</v>
      </c>
      <c r="BJ254" s="48">
        <v>16</v>
      </c>
      <c r="BK254" s="49">
        <v>100</v>
      </c>
      <c r="BL254" s="48">
        <v>16</v>
      </c>
    </row>
    <row r="255" spans="1:64" ht="15">
      <c r="A255" s="64" t="s">
        <v>368</v>
      </c>
      <c r="B255" s="64" t="s">
        <v>368</v>
      </c>
      <c r="C255" s="65" t="s">
        <v>4963</v>
      </c>
      <c r="D255" s="66">
        <v>10</v>
      </c>
      <c r="E255" s="67" t="s">
        <v>136</v>
      </c>
      <c r="F255" s="68">
        <v>6</v>
      </c>
      <c r="G255" s="65"/>
      <c r="H255" s="69"/>
      <c r="I255" s="70"/>
      <c r="J255" s="70"/>
      <c r="K255" s="34" t="s">
        <v>65</v>
      </c>
      <c r="L255" s="77">
        <v>255</v>
      </c>
      <c r="M255" s="77"/>
      <c r="N255" s="72"/>
      <c r="O255" s="79" t="s">
        <v>176</v>
      </c>
      <c r="P255" s="81">
        <v>43578.93439814815</v>
      </c>
      <c r="Q255" s="79" t="s">
        <v>636</v>
      </c>
      <c r="R255" s="83" t="s">
        <v>840</v>
      </c>
      <c r="S255" s="79" t="s">
        <v>899</v>
      </c>
      <c r="T255" s="79" t="s">
        <v>1007</v>
      </c>
      <c r="U255" s="79"/>
      <c r="V255" s="83" t="s">
        <v>1243</v>
      </c>
      <c r="W255" s="81">
        <v>43578.93439814815</v>
      </c>
      <c r="X255" s="83" t="s">
        <v>1500</v>
      </c>
      <c r="Y255" s="79"/>
      <c r="Z255" s="79"/>
      <c r="AA255" s="85" t="s">
        <v>1811</v>
      </c>
      <c r="AB255" s="79"/>
      <c r="AC255" s="79" t="b">
        <v>0</v>
      </c>
      <c r="AD255" s="79">
        <v>0</v>
      </c>
      <c r="AE255" s="85" t="s">
        <v>1895</v>
      </c>
      <c r="AF255" s="79" t="b">
        <v>0</v>
      </c>
      <c r="AG255" s="79" t="s">
        <v>1903</v>
      </c>
      <c r="AH255" s="79"/>
      <c r="AI255" s="85" t="s">
        <v>1895</v>
      </c>
      <c r="AJ255" s="79" t="b">
        <v>0</v>
      </c>
      <c r="AK255" s="79">
        <v>0</v>
      </c>
      <c r="AL255" s="85" t="s">
        <v>1895</v>
      </c>
      <c r="AM255" s="79" t="s">
        <v>1926</v>
      </c>
      <c r="AN255" s="79" t="b">
        <v>0</v>
      </c>
      <c r="AO255" s="85" t="s">
        <v>1811</v>
      </c>
      <c r="AP255" s="79" t="s">
        <v>176</v>
      </c>
      <c r="AQ255" s="79">
        <v>0</v>
      </c>
      <c r="AR255" s="79">
        <v>0</v>
      </c>
      <c r="AS255" s="79"/>
      <c r="AT255" s="79"/>
      <c r="AU255" s="79"/>
      <c r="AV255" s="79"/>
      <c r="AW255" s="79"/>
      <c r="AX255" s="79"/>
      <c r="AY255" s="79"/>
      <c r="AZ255" s="79"/>
      <c r="BA255">
        <v>57</v>
      </c>
      <c r="BB255" s="78" t="str">
        <f>REPLACE(INDEX(GroupVertices[Group],MATCH(Edges[[#This Row],[Vertex 1]],GroupVertices[Vertex],0)),1,1,"")</f>
        <v>27</v>
      </c>
      <c r="BC255" s="78" t="str">
        <f>REPLACE(INDEX(GroupVertices[Group],MATCH(Edges[[#This Row],[Vertex 2]],GroupVertices[Vertex],0)),1,1,"")</f>
        <v>27</v>
      </c>
      <c r="BD255" s="48">
        <v>0</v>
      </c>
      <c r="BE255" s="49">
        <v>0</v>
      </c>
      <c r="BF255" s="48">
        <v>0</v>
      </c>
      <c r="BG255" s="49">
        <v>0</v>
      </c>
      <c r="BH255" s="48">
        <v>0</v>
      </c>
      <c r="BI255" s="49">
        <v>0</v>
      </c>
      <c r="BJ255" s="48">
        <v>17</v>
      </c>
      <c r="BK255" s="49">
        <v>100</v>
      </c>
      <c r="BL255" s="48">
        <v>17</v>
      </c>
    </row>
    <row r="256" spans="1:64" ht="15">
      <c r="A256" s="64" t="s">
        <v>368</v>
      </c>
      <c r="B256" s="64" t="s">
        <v>368</v>
      </c>
      <c r="C256" s="65" t="s">
        <v>4963</v>
      </c>
      <c r="D256" s="66">
        <v>10</v>
      </c>
      <c r="E256" s="67" t="s">
        <v>136</v>
      </c>
      <c r="F256" s="68">
        <v>6</v>
      </c>
      <c r="G256" s="65"/>
      <c r="H256" s="69"/>
      <c r="I256" s="70"/>
      <c r="J256" s="70"/>
      <c r="K256" s="34" t="s">
        <v>65</v>
      </c>
      <c r="L256" s="77">
        <v>256</v>
      </c>
      <c r="M256" s="77"/>
      <c r="N256" s="72"/>
      <c r="O256" s="79" t="s">
        <v>176</v>
      </c>
      <c r="P256" s="81">
        <v>43578.937002314815</v>
      </c>
      <c r="Q256" s="79" t="s">
        <v>637</v>
      </c>
      <c r="R256" s="83" t="s">
        <v>841</v>
      </c>
      <c r="S256" s="79" t="s">
        <v>899</v>
      </c>
      <c r="T256" s="79" t="s">
        <v>999</v>
      </c>
      <c r="U256" s="79"/>
      <c r="V256" s="83" t="s">
        <v>1243</v>
      </c>
      <c r="W256" s="81">
        <v>43578.937002314815</v>
      </c>
      <c r="X256" s="83" t="s">
        <v>1501</v>
      </c>
      <c r="Y256" s="79"/>
      <c r="Z256" s="79"/>
      <c r="AA256" s="85" t="s">
        <v>1812</v>
      </c>
      <c r="AB256" s="79"/>
      <c r="AC256" s="79" t="b">
        <v>0</v>
      </c>
      <c r="AD256" s="79">
        <v>0</v>
      </c>
      <c r="AE256" s="85" t="s">
        <v>1895</v>
      </c>
      <c r="AF256" s="79" t="b">
        <v>0</v>
      </c>
      <c r="AG256" s="79" t="s">
        <v>1903</v>
      </c>
      <c r="AH256" s="79"/>
      <c r="AI256" s="85" t="s">
        <v>1895</v>
      </c>
      <c r="AJ256" s="79" t="b">
        <v>0</v>
      </c>
      <c r="AK256" s="79">
        <v>0</v>
      </c>
      <c r="AL256" s="85" t="s">
        <v>1895</v>
      </c>
      <c r="AM256" s="79" t="s">
        <v>1926</v>
      </c>
      <c r="AN256" s="79" t="b">
        <v>0</v>
      </c>
      <c r="AO256" s="85" t="s">
        <v>1812</v>
      </c>
      <c r="AP256" s="79" t="s">
        <v>176</v>
      </c>
      <c r="AQ256" s="79">
        <v>0</v>
      </c>
      <c r="AR256" s="79">
        <v>0</v>
      </c>
      <c r="AS256" s="79"/>
      <c r="AT256" s="79"/>
      <c r="AU256" s="79"/>
      <c r="AV256" s="79"/>
      <c r="AW256" s="79"/>
      <c r="AX256" s="79"/>
      <c r="AY256" s="79"/>
      <c r="AZ256" s="79"/>
      <c r="BA256">
        <v>57</v>
      </c>
      <c r="BB256" s="78" t="str">
        <f>REPLACE(INDEX(GroupVertices[Group],MATCH(Edges[[#This Row],[Vertex 1]],GroupVertices[Vertex],0)),1,1,"")</f>
        <v>27</v>
      </c>
      <c r="BC256" s="78" t="str">
        <f>REPLACE(INDEX(GroupVertices[Group],MATCH(Edges[[#This Row],[Vertex 2]],GroupVertices[Vertex],0)),1,1,"")</f>
        <v>27</v>
      </c>
      <c r="BD256" s="48">
        <v>0</v>
      </c>
      <c r="BE256" s="49">
        <v>0</v>
      </c>
      <c r="BF256" s="48">
        <v>0</v>
      </c>
      <c r="BG256" s="49">
        <v>0</v>
      </c>
      <c r="BH256" s="48">
        <v>0</v>
      </c>
      <c r="BI256" s="49">
        <v>0</v>
      </c>
      <c r="BJ256" s="48">
        <v>16</v>
      </c>
      <c r="BK256" s="49">
        <v>100</v>
      </c>
      <c r="BL256" s="48">
        <v>16</v>
      </c>
    </row>
    <row r="257" spans="1:64" ht="15">
      <c r="A257" s="64" t="s">
        <v>368</v>
      </c>
      <c r="B257" s="64" t="s">
        <v>368</v>
      </c>
      <c r="C257" s="65" t="s">
        <v>4963</v>
      </c>
      <c r="D257" s="66">
        <v>10</v>
      </c>
      <c r="E257" s="67" t="s">
        <v>136</v>
      </c>
      <c r="F257" s="68">
        <v>6</v>
      </c>
      <c r="G257" s="65"/>
      <c r="H257" s="69"/>
      <c r="I257" s="70"/>
      <c r="J257" s="70"/>
      <c r="K257" s="34" t="s">
        <v>65</v>
      </c>
      <c r="L257" s="77">
        <v>257</v>
      </c>
      <c r="M257" s="77"/>
      <c r="N257" s="72"/>
      <c r="O257" s="79" t="s">
        <v>176</v>
      </c>
      <c r="P257" s="81">
        <v>43578.93951388889</v>
      </c>
      <c r="Q257" s="79" t="s">
        <v>638</v>
      </c>
      <c r="R257" s="83" t="s">
        <v>842</v>
      </c>
      <c r="S257" s="79" t="s">
        <v>899</v>
      </c>
      <c r="T257" s="79" t="s">
        <v>1008</v>
      </c>
      <c r="U257" s="79"/>
      <c r="V257" s="83" t="s">
        <v>1243</v>
      </c>
      <c r="W257" s="81">
        <v>43578.93951388889</v>
      </c>
      <c r="X257" s="83" t="s">
        <v>1502</v>
      </c>
      <c r="Y257" s="79"/>
      <c r="Z257" s="79"/>
      <c r="AA257" s="85" t="s">
        <v>1813</v>
      </c>
      <c r="AB257" s="79"/>
      <c r="AC257" s="79" t="b">
        <v>0</v>
      </c>
      <c r="AD257" s="79">
        <v>0</v>
      </c>
      <c r="AE257" s="85" t="s">
        <v>1895</v>
      </c>
      <c r="AF257" s="79" t="b">
        <v>0</v>
      </c>
      <c r="AG257" s="79" t="s">
        <v>1903</v>
      </c>
      <c r="AH257" s="79"/>
      <c r="AI257" s="85" t="s">
        <v>1895</v>
      </c>
      <c r="AJ257" s="79" t="b">
        <v>0</v>
      </c>
      <c r="AK257" s="79">
        <v>0</v>
      </c>
      <c r="AL257" s="85" t="s">
        <v>1895</v>
      </c>
      <c r="AM257" s="79" t="s">
        <v>1926</v>
      </c>
      <c r="AN257" s="79" t="b">
        <v>0</v>
      </c>
      <c r="AO257" s="85" t="s">
        <v>1813</v>
      </c>
      <c r="AP257" s="79" t="s">
        <v>176</v>
      </c>
      <c r="AQ257" s="79">
        <v>0</v>
      </c>
      <c r="AR257" s="79">
        <v>0</v>
      </c>
      <c r="AS257" s="79"/>
      <c r="AT257" s="79"/>
      <c r="AU257" s="79"/>
      <c r="AV257" s="79"/>
      <c r="AW257" s="79"/>
      <c r="AX257" s="79"/>
      <c r="AY257" s="79"/>
      <c r="AZ257" s="79"/>
      <c r="BA257">
        <v>57</v>
      </c>
      <c r="BB257" s="78" t="str">
        <f>REPLACE(INDEX(GroupVertices[Group],MATCH(Edges[[#This Row],[Vertex 1]],GroupVertices[Vertex],0)),1,1,"")</f>
        <v>27</v>
      </c>
      <c r="BC257" s="78" t="str">
        <f>REPLACE(INDEX(GroupVertices[Group],MATCH(Edges[[#This Row],[Vertex 2]],GroupVertices[Vertex],0)),1,1,"")</f>
        <v>27</v>
      </c>
      <c r="BD257" s="48">
        <v>0</v>
      </c>
      <c r="BE257" s="49">
        <v>0</v>
      </c>
      <c r="BF257" s="48">
        <v>0</v>
      </c>
      <c r="BG257" s="49">
        <v>0</v>
      </c>
      <c r="BH257" s="48">
        <v>0</v>
      </c>
      <c r="BI257" s="49">
        <v>0</v>
      </c>
      <c r="BJ257" s="48">
        <v>16</v>
      </c>
      <c r="BK257" s="49">
        <v>100</v>
      </c>
      <c r="BL257" s="48">
        <v>16</v>
      </c>
    </row>
    <row r="258" spans="1:64" ht="15">
      <c r="A258" s="64" t="s">
        <v>368</v>
      </c>
      <c r="B258" s="64" t="s">
        <v>368</v>
      </c>
      <c r="C258" s="65" t="s">
        <v>4963</v>
      </c>
      <c r="D258" s="66">
        <v>10</v>
      </c>
      <c r="E258" s="67" t="s">
        <v>136</v>
      </c>
      <c r="F258" s="68">
        <v>6</v>
      </c>
      <c r="G258" s="65"/>
      <c r="H258" s="69"/>
      <c r="I258" s="70"/>
      <c r="J258" s="70"/>
      <c r="K258" s="34" t="s">
        <v>65</v>
      </c>
      <c r="L258" s="77">
        <v>258</v>
      </c>
      <c r="M258" s="77"/>
      <c r="N258" s="72"/>
      <c r="O258" s="79" t="s">
        <v>176</v>
      </c>
      <c r="P258" s="81">
        <v>43578.94111111111</v>
      </c>
      <c r="Q258" s="79" t="s">
        <v>639</v>
      </c>
      <c r="R258" s="83" t="s">
        <v>843</v>
      </c>
      <c r="S258" s="79" t="s">
        <v>899</v>
      </c>
      <c r="T258" s="79" t="s">
        <v>1027</v>
      </c>
      <c r="U258" s="79"/>
      <c r="V258" s="83" t="s">
        <v>1243</v>
      </c>
      <c r="W258" s="81">
        <v>43578.94111111111</v>
      </c>
      <c r="X258" s="83" t="s">
        <v>1503</v>
      </c>
      <c r="Y258" s="79"/>
      <c r="Z258" s="79"/>
      <c r="AA258" s="85" t="s">
        <v>1814</v>
      </c>
      <c r="AB258" s="79"/>
      <c r="AC258" s="79" t="b">
        <v>0</v>
      </c>
      <c r="AD258" s="79">
        <v>0</v>
      </c>
      <c r="AE258" s="85" t="s">
        <v>1895</v>
      </c>
      <c r="AF258" s="79" t="b">
        <v>0</v>
      </c>
      <c r="AG258" s="79" t="s">
        <v>1903</v>
      </c>
      <c r="AH258" s="79"/>
      <c r="AI258" s="85" t="s">
        <v>1895</v>
      </c>
      <c r="AJ258" s="79" t="b">
        <v>0</v>
      </c>
      <c r="AK258" s="79">
        <v>0</v>
      </c>
      <c r="AL258" s="85" t="s">
        <v>1895</v>
      </c>
      <c r="AM258" s="79" t="s">
        <v>1926</v>
      </c>
      <c r="AN258" s="79" t="b">
        <v>0</v>
      </c>
      <c r="AO258" s="85" t="s">
        <v>1814</v>
      </c>
      <c r="AP258" s="79" t="s">
        <v>176</v>
      </c>
      <c r="AQ258" s="79">
        <v>0</v>
      </c>
      <c r="AR258" s="79">
        <v>0</v>
      </c>
      <c r="AS258" s="79"/>
      <c r="AT258" s="79"/>
      <c r="AU258" s="79"/>
      <c r="AV258" s="79"/>
      <c r="AW258" s="79"/>
      <c r="AX258" s="79"/>
      <c r="AY258" s="79"/>
      <c r="AZ258" s="79"/>
      <c r="BA258">
        <v>57</v>
      </c>
      <c r="BB258" s="78" t="str">
        <f>REPLACE(INDEX(GroupVertices[Group],MATCH(Edges[[#This Row],[Vertex 1]],GroupVertices[Vertex],0)),1,1,"")</f>
        <v>27</v>
      </c>
      <c r="BC258" s="78" t="str">
        <f>REPLACE(INDEX(GroupVertices[Group],MATCH(Edges[[#This Row],[Vertex 2]],GroupVertices[Vertex],0)),1,1,"")</f>
        <v>27</v>
      </c>
      <c r="BD258" s="48">
        <v>0</v>
      </c>
      <c r="BE258" s="49">
        <v>0</v>
      </c>
      <c r="BF258" s="48">
        <v>0</v>
      </c>
      <c r="BG258" s="49">
        <v>0</v>
      </c>
      <c r="BH258" s="48">
        <v>0</v>
      </c>
      <c r="BI258" s="49">
        <v>0</v>
      </c>
      <c r="BJ258" s="48">
        <v>17</v>
      </c>
      <c r="BK258" s="49">
        <v>100</v>
      </c>
      <c r="BL258" s="48">
        <v>17</v>
      </c>
    </row>
    <row r="259" spans="1:64" ht="15">
      <c r="A259" s="64" t="s">
        <v>368</v>
      </c>
      <c r="B259" s="64" t="s">
        <v>368</v>
      </c>
      <c r="C259" s="65" t="s">
        <v>4963</v>
      </c>
      <c r="D259" s="66">
        <v>10</v>
      </c>
      <c r="E259" s="67" t="s">
        <v>136</v>
      </c>
      <c r="F259" s="68">
        <v>6</v>
      </c>
      <c r="G259" s="65"/>
      <c r="H259" s="69"/>
      <c r="I259" s="70"/>
      <c r="J259" s="70"/>
      <c r="K259" s="34" t="s">
        <v>65</v>
      </c>
      <c r="L259" s="77">
        <v>259</v>
      </c>
      <c r="M259" s="77"/>
      <c r="N259" s="72"/>
      <c r="O259" s="79" t="s">
        <v>176</v>
      </c>
      <c r="P259" s="81">
        <v>43578.94298611111</v>
      </c>
      <c r="Q259" s="79" t="s">
        <v>640</v>
      </c>
      <c r="R259" s="83" t="s">
        <v>844</v>
      </c>
      <c r="S259" s="79" t="s">
        <v>899</v>
      </c>
      <c r="T259" s="79" t="s">
        <v>1028</v>
      </c>
      <c r="U259" s="79"/>
      <c r="V259" s="83" t="s">
        <v>1243</v>
      </c>
      <c r="W259" s="81">
        <v>43578.94298611111</v>
      </c>
      <c r="X259" s="83" t="s">
        <v>1504</v>
      </c>
      <c r="Y259" s="79"/>
      <c r="Z259" s="79"/>
      <c r="AA259" s="85" t="s">
        <v>1815</v>
      </c>
      <c r="AB259" s="79"/>
      <c r="AC259" s="79" t="b">
        <v>0</v>
      </c>
      <c r="AD259" s="79">
        <v>0</v>
      </c>
      <c r="AE259" s="85" t="s">
        <v>1895</v>
      </c>
      <c r="AF259" s="79" t="b">
        <v>0</v>
      </c>
      <c r="AG259" s="79" t="s">
        <v>1903</v>
      </c>
      <c r="AH259" s="79"/>
      <c r="AI259" s="85" t="s">
        <v>1895</v>
      </c>
      <c r="AJ259" s="79" t="b">
        <v>0</v>
      </c>
      <c r="AK259" s="79">
        <v>0</v>
      </c>
      <c r="AL259" s="85" t="s">
        <v>1895</v>
      </c>
      <c r="AM259" s="79" t="s">
        <v>1926</v>
      </c>
      <c r="AN259" s="79" t="b">
        <v>0</v>
      </c>
      <c r="AO259" s="85" t="s">
        <v>1815</v>
      </c>
      <c r="AP259" s="79" t="s">
        <v>176</v>
      </c>
      <c r="AQ259" s="79">
        <v>0</v>
      </c>
      <c r="AR259" s="79">
        <v>0</v>
      </c>
      <c r="AS259" s="79"/>
      <c r="AT259" s="79"/>
      <c r="AU259" s="79"/>
      <c r="AV259" s="79"/>
      <c r="AW259" s="79"/>
      <c r="AX259" s="79"/>
      <c r="AY259" s="79"/>
      <c r="AZ259" s="79"/>
      <c r="BA259">
        <v>57</v>
      </c>
      <c r="BB259" s="78" t="str">
        <f>REPLACE(INDEX(GroupVertices[Group],MATCH(Edges[[#This Row],[Vertex 1]],GroupVertices[Vertex],0)),1,1,"")</f>
        <v>27</v>
      </c>
      <c r="BC259" s="78" t="str">
        <f>REPLACE(INDEX(GroupVertices[Group],MATCH(Edges[[#This Row],[Vertex 2]],GroupVertices[Vertex],0)),1,1,"")</f>
        <v>27</v>
      </c>
      <c r="BD259" s="48">
        <v>0</v>
      </c>
      <c r="BE259" s="49">
        <v>0</v>
      </c>
      <c r="BF259" s="48">
        <v>0</v>
      </c>
      <c r="BG259" s="49">
        <v>0</v>
      </c>
      <c r="BH259" s="48">
        <v>0</v>
      </c>
      <c r="BI259" s="49">
        <v>0</v>
      </c>
      <c r="BJ259" s="48">
        <v>16</v>
      </c>
      <c r="BK259" s="49">
        <v>100</v>
      </c>
      <c r="BL259" s="48">
        <v>16</v>
      </c>
    </row>
    <row r="260" spans="1:64" ht="15">
      <c r="A260" s="64" t="s">
        <v>368</v>
      </c>
      <c r="B260" s="64" t="s">
        <v>368</v>
      </c>
      <c r="C260" s="65" t="s">
        <v>4963</v>
      </c>
      <c r="D260" s="66">
        <v>10</v>
      </c>
      <c r="E260" s="67" t="s">
        <v>136</v>
      </c>
      <c r="F260" s="68">
        <v>6</v>
      </c>
      <c r="G260" s="65"/>
      <c r="H260" s="69"/>
      <c r="I260" s="70"/>
      <c r="J260" s="70"/>
      <c r="K260" s="34" t="s">
        <v>65</v>
      </c>
      <c r="L260" s="77">
        <v>260</v>
      </c>
      <c r="M260" s="77"/>
      <c r="N260" s="72"/>
      <c r="O260" s="79" t="s">
        <v>176</v>
      </c>
      <c r="P260" s="81">
        <v>43578.94458333333</v>
      </c>
      <c r="Q260" s="79" t="s">
        <v>641</v>
      </c>
      <c r="R260" s="83" t="s">
        <v>845</v>
      </c>
      <c r="S260" s="79" t="s">
        <v>899</v>
      </c>
      <c r="T260" s="79" t="s">
        <v>1029</v>
      </c>
      <c r="U260" s="79"/>
      <c r="V260" s="83" t="s">
        <v>1243</v>
      </c>
      <c r="W260" s="81">
        <v>43578.94458333333</v>
      </c>
      <c r="X260" s="83" t="s">
        <v>1505</v>
      </c>
      <c r="Y260" s="79"/>
      <c r="Z260" s="79"/>
      <c r="AA260" s="85" t="s">
        <v>1816</v>
      </c>
      <c r="AB260" s="79"/>
      <c r="AC260" s="79" t="b">
        <v>0</v>
      </c>
      <c r="AD260" s="79">
        <v>0</v>
      </c>
      <c r="AE260" s="85" t="s">
        <v>1895</v>
      </c>
      <c r="AF260" s="79" t="b">
        <v>0</v>
      </c>
      <c r="AG260" s="79" t="s">
        <v>1903</v>
      </c>
      <c r="AH260" s="79"/>
      <c r="AI260" s="85" t="s">
        <v>1895</v>
      </c>
      <c r="AJ260" s="79" t="b">
        <v>0</v>
      </c>
      <c r="AK260" s="79">
        <v>0</v>
      </c>
      <c r="AL260" s="85" t="s">
        <v>1895</v>
      </c>
      <c r="AM260" s="79" t="s">
        <v>1926</v>
      </c>
      <c r="AN260" s="79" t="b">
        <v>0</v>
      </c>
      <c r="AO260" s="85" t="s">
        <v>1816</v>
      </c>
      <c r="AP260" s="79" t="s">
        <v>176</v>
      </c>
      <c r="AQ260" s="79">
        <v>0</v>
      </c>
      <c r="AR260" s="79">
        <v>0</v>
      </c>
      <c r="AS260" s="79"/>
      <c r="AT260" s="79"/>
      <c r="AU260" s="79"/>
      <c r="AV260" s="79"/>
      <c r="AW260" s="79"/>
      <c r="AX260" s="79"/>
      <c r="AY260" s="79"/>
      <c r="AZ260" s="79"/>
      <c r="BA260">
        <v>57</v>
      </c>
      <c r="BB260" s="78" t="str">
        <f>REPLACE(INDEX(GroupVertices[Group],MATCH(Edges[[#This Row],[Vertex 1]],GroupVertices[Vertex],0)),1,1,"")</f>
        <v>27</v>
      </c>
      <c r="BC260" s="78" t="str">
        <f>REPLACE(INDEX(GroupVertices[Group],MATCH(Edges[[#This Row],[Vertex 2]],GroupVertices[Vertex],0)),1,1,"")</f>
        <v>27</v>
      </c>
      <c r="BD260" s="48">
        <v>0</v>
      </c>
      <c r="BE260" s="49">
        <v>0</v>
      </c>
      <c r="BF260" s="48">
        <v>0</v>
      </c>
      <c r="BG260" s="49">
        <v>0</v>
      </c>
      <c r="BH260" s="48">
        <v>0</v>
      </c>
      <c r="BI260" s="49">
        <v>0</v>
      </c>
      <c r="BJ260" s="48">
        <v>17</v>
      </c>
      <c r="BK260" s="49">
        <v>100</v>
      </c>
      <c r="BL260" s="48">
        <v>17</v>
      </c>
    </row>
    <row r="261" spans="1:64" ht="15">
      <c r="A261" s="64" t="s">
        <v>368</v>
      </c>
      <c r="B261" s="64" t="s">
        <v>368</v>
      </c>
      <c r="C261" s="65" t="s">
        <v>4963</v>
      </c>
      <c r="D261" s="66">
        <v>10</v>
      </c>
      <c r="E261" s="67" t="s">
        <v>136</v>
      </c>
      <c r="F261" s="68">
        <v>6</v>
      </c>
      <c r="G261" s="65"/>
      <c r="H261" s="69"/>
      <c r="I261" s="70"/>
      <c r="J261" s="70"/>
      <c r="K261" s="34" t="s">
        <v>65</v>
      </c>
      <c r="L261" s="77">
        <v>261</v>
      </c>
      <c r="M261" s="77"/>
      <c r="N261" s="72"/>
      <c r="O261" s="79" t="s">
        <v>176</v>
      </c>
      <c r="P261" s="81">
        <v>43578.9465162037</v>
      </c>
      <c r="Q261" s="79" t="s">
        <v>642</v>
      </c>
      <c r="R261" s="83" t="s">
        <v>846</v>
      </c>
      <c r="S261" s="79" t="s">
        <v>899</v>
      </c>
      <c r="T261" s="79" t="s">
        <v>1030</v>
      </c>
      <c r="U261" s="79"/>
      <c r="V261" s="83" t="s">
        <v>1243</v>
      </c>
      <c r="W261" s="81">
        <v>43578.9465162037</v>
      </c>
      <c r="X261" s="83" t="s">
        <v>1506</v>
      </c>
      <c r="Y261" s="79"/>
      <c r="Z261" s="79"/>
      <c r="AA261" s="85" t="s">
        <v>1817</v>
      </c>
      <c r="AB261" s="79"/>
      <c r="AC261" s="79" t="b">
        <v>0</v>
      </c>
      <c r="AD261" s="79">
        <v>0</v>
      </c>
      <c r="AE261" s="85" t="s">
        <v>1895</v>
      </c>
      <c r="AF261" s="79" t="b">
        <v>0</v>
      </c>
      <c r="AG261" s="79" t="s">
        <v>1903</v>
      </c>
      <c r="AH261" s="79"/>
      <c r="AI261" s="85" t="s">
        <v>1895</v>
      </c>
      <c r="AJ261" s="79" t="b">
        <v>0</v>
      </c>
      <c r="AK261" s="79">
        <v>0</v>
      </c>
      <c r="AL261" s="85" t="s">
        <v>1895</v>
      </c>
      <c r="AM261" s="79" t="s">
        <v>1926</v>
      </c>
      <c r="AN261" s="79" t="b">
        <v>0</v>
      </c>
      <c r="AO261" s="85" t="s">
        <v>1817</v>
      </c>
      <c r="AP261" s="79" t="s">
        <v>176</v>
      </c>
      <c r="AQ261" s="79">
        <v>0</v>
      </c>
      <c r="AR261" s="79">
        <v>0</v>
      </c>
      <c r="AS261" s="79"/>
      <c r="AT261" s="79"/>
      <c r="AU261" s="79"/>
      <c r="AV261" s="79"/>
      <c r="AW261" s="79"/>
      <c r="AX261" s="79"/>
      <c r="AY261" s="79"/>
      <c r="AZ261" s="79"/>
      <c r="BA261">
        <v>57</v>
      </c>
      <c r="BB261" s="78" t="str">
        <f>REPLACE(INDEX(GroupVertices[Group],MATCH(Edges[[#This Row],[Vertex 1]],GroupVertices[Vertex],0)),1,1,"")</f>
        <v>27</v>
      </c>
      <c r="BC261" s="78" t="str">
        <f>REPLACE(INDEX(GroupVertices[Group],MATCH(Edges[[#This Row],[Vertex 2]],GroupVertices[Vertex],0)),1,1,"")</f>
        <v>27</v>
      </c>
      <c r="BD261" s="48">
        <v>0</v>
      </c>
      <c r="BE261" s="49">
        <v>0</v>
      </c>
      <c r="BF261" s="48">
        <v>0</v>
      </c>
      <c r="BG261" s="49">
        <v>0</v>
      </c>
      <c r="BH261" s="48">
        <v>0</v>
      </c>
      <c r="BI261" s="49">
        <v>0</v>
      </c>
      <c r="BJ261" s="48">
        <v>17</v>
      </c>
      <c r="BK261" s="49">
        <v>100</v>
      </c>
      <c r="BL261" s="48">
        <v>17</v>
      </c>
    </row>
    <row r="262" spans="1:64" ht="15">
      <c r="A262" s="64" t="s">
        <v>368</v>
      </c>
      <c r="B262" s="64" t="s">
        <v>368</v>
      </c>
      <c r="C262" s="65" t="s">
        <v>4963</v>
      </c>
      <c r="D262" s="66">
        <v>10</v>
      </c>
      <c r="E262" s="67" t="s">
        <v>136</v>
      </c>
      <c r="F262" s="68">
        <v>6</v>
      </c>
      <c r="G262" s="65"/>
      <c r="H262" s="69"/>
      <c r="I262" s="70"/>
      <c r="J262" s="70"/>
      <c r="K262" s="34" t="s">
        <v>65</v>
      </c>
      <c r="L262" s="77">
        <v>262</v>
      </c>
      <c r="M262" s="77"/>
      <c r="N262" s="72"/>
      <c r="O262" s="79" t="s">
        <v>176</v>
      </c>
      <c r="P262" s="81">
        <v>43578.9537037037</v>
      </c>
      <c r="Q262" s="79" t="s">
        <v>643</v>
      </c>
      <c r="R262" s="83" t="s">
        <v>847</v>
      </c>
      <c r="S262" s="79" t="s">
        <v>899</v>
      </c>
      <c r="T262" s="79" t="s">
        <v>1031</v>
      </c>
      <c r="U262" s="79"/>
      <c r="V262" s="83" t="s">
        <v>1243</v>
      </c>
      <c r="W262" s="81">
        <v>43578.9537037037</v>
      </c>
      <c r="X262" s="83" t="s">
        <v>1507</v>
      </c>
      <c r="Y262" s="79"/>
      <c r="Z262" s="79"/>
      <c r="AA262" s="85" t="s">
        <v>1818</v>
      </c>
      <c r="AB262" s="79"/>
      <c r="AC262" s="79" t="b">
        <v>0</v>
      </c>
      <c r="AD262" s="79">
        <v>0</v>
      </c>
      <c r="AE262" s="85" t="s">
        <v>1895</v>
      </c>
      <c r="AF262" s="79" t="b">
        <v>0</v>
      </c>
      <c r="AG262" s="79" t="s">
        <v>1903</v>
      </c>
      <c r="AH262" s="79"/>
      <c r="AI262" s="85" t="s">
        <v>1895</v>
      </c>
      <c r="AJ262" s="79" t="b">
        <v>0</v>
      </c>
      <c r="AK262" s="79">
        <v>0</v>
      </c>
      <c r="AL262" s="85" t="s">
        <v>1895</v>
      </c>
      <c r="AM262" s="79" t="s">
        <v>1926</v>
      </c>
      <c r="AN262" s="79" t="b">
        <v>0</v>
      </c>
      <c r="AO262" s="85" t="s">
        <v>1818</v>
      </c>
      <c r="AP262" s="79" t="s">
        <v>176</v>
      </c>
      <c r="AQ262" s="79">
        <v>0</v>
      </c>
      <c r="AR262" s="79">
        <v>0</v>
      </c>
      <c r="AS262" s="79"/>
      <c r="AT262" s="79"/>
      <c r="AU262" s="79"/>
      <c r="AV262" s="79"/>
      <c r="AW262" s="79"/>
      <c r="AX262" s="79"/>
      <c r="AY262" s="79"/>
      <c r="AZ262" s="79"/>
      <c r="BA262">
        <v>57</v>
      </c>
      <c r="BB262" s="78" t="str">
        <f>REPLACE(INDEX(GroupVertices[Group],MATCH(Edges[[#This Row],[Vertex 1]],GroupVertices[Vertex],0)),1,1,"")</f>
        <v>27</v>
      </c>
      <c r="BC262" s="78" t="str">
        <f>REPLACE(INDEX(GroupVertices[Group],MATCH(Edges[[#This Row],[Vertex 2]],GroupVertices[Vertex],0)),1,1,"")</f>
        <v>27</v>
      </c>
      <c r="BD262" s="48">
        <v>0</v>
      </c>
      <c r="BE262" s="49">
        <v>0</v>
      </c>
      <c r="BF262" s="48">
        <v>0</v>
      </c>
      <c r="BG262" s="49">
        <v>0</v>
      </c>
      <c r="BH262" s="48">
        <v>0</v>
      </c>
      <c r="BI262" s="49">
        <v>0</v>
      </c>
      <c r="BJ262" s="48">
        <v>17</v>
      </c>
      <c r="BK262" s="49">
        <v>100</v>
      </c>
      <c r="BL262" s="48">
        <v>17</v>
      </c>
    </row>
    <row r="263" spans="1:64" ht="15">
      <c r="A263" s="64" t="s">
        <v>368</v>
      </c>
      <c r="B263" s="64" t="s">
        <v>368</v>
      </c>
      <c r="C263" s="65" t="s">
        <v>4963</v>
      </c>
      <c r="D263" s="66">
        <v>10</v>
      </c>
      <c r="E263" s="67" t="s">
        <v>136</v>
      </c>
      <c r="F263" s="68">
        <v>6</v>
      </c>
      <c r="G263" s="65"/>
      <c r="H263" s="69"/>
      <c r="I263" s="70"/>
      <c r="J263" s="70"/>
      <c r="K263" s="34" t="s">
        <v>65</v>
      </c>
      <c r="L263" s="77">
        <v>263</v>
      </c>
      <c r="M263" s="77"/>
      <c r="N263" s="72"/>
      <c r="O263" s="79" t="s">
        <v>176</v>
      </c>
      <c r="P263" s="81">
        <v>43578.95578703703</v>
      </c>
      <c r="Q263" s="79" t="s">
        <v>644</v>
      </c>
      <c r="R263" s="83" t="s">
        <v>848</v>
      </c>
      <c r="S263" s="79" t="s">
        <v>899</v>
      </c>
      <c r="T263" s="79" t="s">
        <v>1032</v>
      </c>
      <c r="U263" s="79"/>
      <c r="V263" s="83" t="s">
        <v>1243</v>
      </c>
      <c r="W263" s="81">
        <v>43578.95578703703</v>
      </c>
      <c r="X263" s="83" t="s">
        <v>1508</v>
      </c>
      <c r="Y263" s="79"/>
      <c r="Z263" s="79"/>
      <c r="AA263" s="85" t="s">
        <v>1819</v>
      </c>
      <c r="AB263" s="79"/>
      <c r="AC263" s="79" t="b">
        <v>0</v>
      </c>
      <c r="AD263" s="79">
        <v>0</v>
      </c>
      <c r="AE263" s="85" t="s">
        <v>1895</v>
      </c>
      <c r="AF263" s="79" t="b">
        <v>0</v>
      </c>
      <c r="AG263" s="79" t="s">
        <v>1903</v>
      </c>
      <c r="AH263" s="79"/>
      <c r="AI263" s="85" t="s">
        <v>1895</v>
      </c>
      <c r="AJ263" s="79" t="b">
        <v>0</v>
      </c>
      <c r="AK263" s="79">
        <v>0</v>
      </c>
      <c r="AL263" s="85" t="s">
        <v>1895</v>
      </c>
      <c r="AM263" s="79" t="s">
        <v>1926</v>
      </c>
      <c r="AN263" s="79" t="b">
        <v>0</v>
      </c>
      <c r="AO263" s="85" t="s">
        <v>1819</v>
      </c>
      <c r="AP263" s="79" t="s">
        <v>176</v>
      </c>
      <c r="AQ263" s="79">
        <v>0</v>
      </c>
      <c r="AR263" s="79">
        <v>0</v>
      </c>
      <c r="AS263" s="79"/>
      <c r="AT263" s="79"/>
      <c r="AU263" s="79"/>
      <c r="AV263" s="79"/>
      <c r="AW263" s="79"/>
      <c r="AX263" s="79"/>
      <c r="AY263" s="79"/>
      <c r="AZ263" s="79"/>
      <c r="BA263">
        <v>57</v>
      </c>
      <c r="BB263" s="78" t="str">
        <f>REPLACE(INDEX(GroupVertices[Group],MATCH(Edges[[#This Row],[Vertex 1]],GroupVertices[Vertex],0)),1,1,"")</f>
        <v>27</v>
      </c>
      <c r="BC263" s="78" t="str">
        <f>REPLACE(INDEX(GroupVertices[Group],MATCH(Edges[[#This Row],[Vertex 2]],GroupVertices[Vertex],0)),1,1,"")</f>
        <v>27</v>
      </c>
      <c r="BD263" s="48">
        <v>0</v>
      </c>
      <c r="BE263" s="49">
        <v>0</v>
      </c>
      <c r="BF263" s="48">
        <v>0</v>
      </c>
      <c r="BG263" s="49">
        <v>0</v>
      </c>
      <c r="BH263" s="48">
        <v>0</v>
      </c>
      <c r="BI263" s="49">
        <v>0</v>
      </c>
      <c r="BJ263" s="48">
        <v>17</v>
      </c>
      <c r="BK263" s="49">
        <v>100</v>
      </c>
      <c r="BL263" s="48">
        <v>17</v>
      </c>
    </row>
    <row r="264" spans="1:64" ht="15">
      <c r="A264" s="64" t="s">
        <v>368</v>
      </c>
      <c r="B264" s="64" t="s">
        <v>368</v>
      </c>
      <c r="C264" s="65" t="s">
        <v>4963</v>
      </c>
      <c r="D264" s="66">
        <v>10</v>
      </c>
      <c r="E264" s="67" t="s">
        <v>136</v>
      </c>
      <c r="F264" s="68">
        <v>6</v>
      </c>
      <c r="G264" s="65"/>
      <c r="H264" s="69"/>
      <c r="I264" s="70"/>
      <c r="J264" s="70"/>
      <c r="K264" s="34" t="s">
        <v>65</v>
      </c>
      <c r="L264" s="77">
        <v>264</v>
      </c>
      <c r="M264" s="77"/>
      <c r="N264" s="72"/>
      <c r="O264" s="79" t="s">
        <v>176</v>
      </c>
      <c r="P264" s="81">
        <v>43578.95711805556</v>
      </c>
      <c r="Q264" s="79" t="s">
        <v>645</v>
      </c>
      <c r="R264" s="83" t="s">
        <v>849</v>
      </c>
      <c r="S264" s="79" t="s">
        <v>899</v>
      </c>
      <c r="T264" s="79" t="s">
        <v>1033</v>
      </c>
      <c r="U264" s="79"/>
      <c r="V264" s="83" t="s">
        <v>1243</v>
      </c>
      <c r="W264" s="81">
        <v>43578.95711805556</v>
      </c>
      <c r="X264" s="83" t="s">
        <v>1509</v>
      </c>
      <c r="Y264" s="79"/>
      <c r="Z264" s="79"/>
      <c r="AA264" s="85" t="s">
        <v>1820</v>
      </c>
      <c r="AB264" s="79"/>
      <c r="AC264" s="79" t="b">
        <v>0</v>
      </c>
      <c r="AD264" s="79">
        <v>0</v>
      </c>
      <c r="AE264" s="85" t="s">
        <v>1895</v>
      </c>
      <c r="AF264" s="79" t="b">
        <v>0</v>
      </c>
      <c r="AG264" s="79" t="s">
        <v>1903</v>
      </c>
      <c r="AH264" s="79"/>
      <c r="AI264" s="85" t="s">
        <v>1895</v>
      </c>
      <c r="AJ264" s="79" t="b">
        <v>0</v>
      </c>
      <c r="AK264" s="79">
        <v>0</v>
      </c>
      <c r="AL264" s="85" t="s">
        <v>1895</v>
      </c>
      <c r="AM264" s="79" t="s">
        <v>1926</v>
      </c>
      <c r="AN264" s="79" t="b">
        <v>0</v>
      </c>
      <c r="AO264" s="85" t="s">
        <v>1820</v>
      </c>
      <c r="AP264" s="79" t="s">
        <v>176</v>
      </c>
      <c r="AQ264" s="79">
        <v>0</v>
      </c>
      <c r="AR264" s="79">
        <v>0</v>
      </c>
      <c r="AS264" s="79"/>
      <c r="AT264" s="79"/>
      <c r="AU264" s="79"/>
      <c r="AV264" s="79"/>
      <c r="AW264" s="79"/>
      <c r="AX264" s="79"/>
      <c r="AY264" s="79"/>
      <c r="AZ264" s="79"/>
      <c r="BA264">
        <v>57</v>
      </c>
      <c r="BB264" s="78" t="str">
        <f>REPLACE(INDEX(GroupVertices[Group],MATCH(Edges[[#This Row],[Vertex 1]],GroupVertices[Vertex],0)),1,1,"")</f>
        <v>27</v>
      </c>
      <c r="BC264" s="78" t="str">
        <f>REPLACE(INDEX(GroupVertices[Group],MATCH(Edges[[#This Row],[Vertex 2]],GroupVertices[Vertex],0)),1,1,"")</f>
        <v>27</v>
      </c>
      <c r="BD264" s="48">
        <v>0</v>
      </c>
      <c r="BE264" s="49">
        <v>0</v>
      </c>
      <c r="BF264" s="48">
        <v>0</v>
      </c>
      <c r="BG264" s="49">
        <v>0</v>
      </c>
      <c r="BH264" s="48">
        <v>0</v>
      </c>
      <c r="BI264" s="49">
        <v>0</v>
      </c>
      <c r="BJ264" s="48">
        <v>16</v>
      </c>
      <c r="BK264" s="49">
        <v>100</v>
      </c>
      <c r="BL264" s="48">
        <v>16</v>
      </c>
    </row>
    <row r="265" spans="1:64" ht="15">
      <c r="A265" s="64" t="s">
        <v>369</v>
      </c>
      <c r="B265" s="64" t="s">
        <v>369</v>
      </c>
      <c r="C265" s="65" t="s">
        <v>4959</v>
      </c>
      <c r="D265" s="66">
        <v>3</v>
      </c>
      <c r="E265" s="67" t="s">
        <v>132</v>
      </c>
      <c r="F265" s="68">
        <v>32</v>
      </c>
      <c r="G265" s="65"/>
      <c r="H265" s="69"/>
      <c r="I265" s="70"/>
      <c r="J265" s="70"/>
      <c r="K265" s="34" t="s">
        <v>65</v>
      </c>
      <c r="L265" s="77">
        <v>265</v>
      </c>
      <c r="M265" s="77"/>
      <c r="N265" s="72"/>
      <c r="O265" s="79" t="s">
        <v>176</v>
      </c>
      <c r="P265" s="81">
        <v>43579.01394675926</v>
      </c>
      <c r="Q265" s="79" t="s">
        <v>646</v>
      </c>
      <c r="R265" s="83" t="s">
        <v>850</v>
      </c>
      <c r="S265" s="79" t="s">
        <v>882</v>
      </c>
      <c r="T265" s="79" t="s">
        <v>1034</v>
      </c>
      <c r="U265" s="79"/>
      <c r="V265" s="83" t="s">
        <v>1244</v>
      </c>
      <c r="W265" s="81">
        <v>43579.01394675926</v>
      </c>
      <c r="X265" s="83" t="s">
        <v>1510</v>
      </c>
      <c r="Y265" s="79"/>
      <c r="Z265" s="79"/>
      <c r="AA265" s="85" t="s">
        <v>1821</v>
      </c>
      <c r="AB265" s="79"/>
      <c r="AC265" s="79" t="b">
        <v>0</v>
      </c>
      <c r="AD265" s="79">
        <v>0</v>
      </c>
      <c r="AE265" s="85" t="s">
        <v>1895</v>
      </c>
      <c r="AF265" s="79" t="b">
        <v>0</v>
      </c>
      <c r="AG265" s="79" t="s">
        <v>1903</v>
      </c>
      <c r="AH265" s="79"/>
      <c r="AI265" s="85" t="s">
        <v>1895</v>
      </c>
      <c r="AJ265" s="79" t="b">
        <v>0</v>
      </c>
      <c r="AK265" s="79">
        <v>0</v>
      </c>
      <c r="AL265" s="85" t="s">
        <v>1895</v>
      </c>
      <c r="AM265" s="79" t="s">
        <v>1905</v>
      </c>
      <c r="AN265" s="79" t="b">
        <v>0</v>
      </c>
      <c r="AO265" s="85" t="s">
        <v>1821</v>
      </c>
      <c r="AP265" s="79" t="s">
        <v>176</v>
      </c>
      <c r="AQ265" s="79">
        <v>0</v>
      </c>
      <c r="AR265" s="79">
        <v>0</v>
      </c>
      <c r="AS265" s="79"/>
      <c r="AT265" s="79"/>
      <c r="AU265" s="79"/>
      <c r="AV265" s="79"/>
      <c r="AW265" s="79"/>
      <c r="AX265" s="79"/>
      <c r="AY265" s="79"/>
      <c r="AZ265" s="79"/>
      <c r="BA265">
        <v>1</v>
      </c>
      <c r="BB265" s="78" t="str">
        <f>REPLACE(INDEX(GroupVertices[Group],MATCH(Edges[[#This Row],[Vertex 1]],GroupVertices[Vertex],0)),1,1,"")</f>
        <v>1</v>
      </c>
      <c r="BC265" s="78" t="str">
        <f>REPLACE(INDEX(GroupVertices[Group],MATCH(Edges[[#This Row],[Vertex 2]],GroupVertices[Vertex],0)),1,1,"")</f>
        <v>1</v>
      </c>
      <c r="BD265" s="48">
        <v>0</v>
      </c>
      <c r="BE265" s="49">
        <v>0</v>
      </c>
      <c r="BF265" s="48">
        <v>0</v>
      </c>
      <c r="BG265" s="49">
        <v>0</v>
      </c>
      <c r="BH265" s="48">
        <v>0</v>
      </c>
      <c r="BI265" s="49">
        <v>0</v>
      </c>
      <c r="BJ265" s="48">
        <v>39</v>
      </c>
      <c r="BK265" s="49">
        <v>100</v>
      </c>
      <c r="BL265" s="48">
        <v>39</v>
      </c>
    </row>
    <row r="266" spans="1:64" ht="15">
      <c r="A266" s="64" t="s">
        <v>370</v>
      </c>
      <c r="B266" s="64" t="s">
        <v>370</v>
      </c>
      <c r="C266" s="65" t="s">
        <v>4964</v>
      </c>
      <c r="D266" s="66">
        <v>9</v>
      </c>
      <c r="E266" s="67" t="s">
        <v>136</v>
      </c>
      <c r="F266" s="68">
        <v>29.214285714285715</v>
      </c>
      <c r="G266" s="65"/>
      <c r="H266" s="69"/>
      <c r="I266" s="70"/>
      <c r="J266" s="70"/>
      <c r="K266" s="34" t="s">
        <v>65</v>
      </c>
      <c r="L266" s="77">
        <v>266</v>
      </c>
      <c r="M266" s="77"/>
      <c r="N266" s="72"/>
      <c r="O266" s="79" t="s">
        <v>176</v>
      </c>
      <c r="P266" s="81">
        <v>43575.685648148145</v>
      </c>
      <c r="Q266" s="79" t="s">
        <v>647</v>
      </c>
      <c r="R266" s="83" t="s">
        <v>851</v>
      </c>
      <c r="S266" s="79" t="s">
        <v>899</v>
      </c>
      <c r="T266" s="79" t="s">
        <v>1007</v>
      </c>
      <c r="U266" s="79"/>
      <c r="V266" s="83" t="s">
        <v>1245</v>
      </c>
      <c r="W266" s="81">
        <v>43575.685648148145</v>
      </c>
      <c r="X266" s="83" t="s">
        <v>1511</v>
      </c>
      <c r="Y266" s="79"/>
      <c r="Z266" s="79"/>
      <c r="AA266" s="85" t="s">
        <v>1822</v>
      </c>
      <c r="AB266" s="79"/>
      <c r="AC266" s="79" t="b">
        <v>0</v>
      </c>
      <c r="AD266" s="79">
        <v>0</v>
      </c>
      <c r="AE266" s="85" t="s">
        <v>1895</v>
      </c>
      <c r="AF266" s="79" t="b">
        <v>0</v>
      </c>
      <c r="AG266" s="79" t="s">
        <v>1903</v>
      </c>
      <c r="AH266" s="79"/>
      <c r="AI266" s="85" t="s">
        <v>1895</v>
      </c>
      <c r="AJ266" s="79" t="b">
        <v>0</v>
      </c>
      <c r="AK266" s="79">
        <v>0</v>
      </c>
      <c r="AL266" s="85" t="s">
        <v>1895</v>
      </c>
      <c r="AM266" s="79" t="s">
        <v>1926</v>
      </c>
      <c r="AN266" s="79" t="b">
        <v>0</v>
      </c>
      <c r="AO266" s="85" t="s">
        <v>1822</v>
      </c>
      <c r="AP266" s="79" t="s">
        <v>176</v>
      </c>
      <c r="AQ266" s="79">
        <v>0</v>
      </c>
      <c r="AR266" s="79">
        <v>0</v>
      </c>
      <c r="AS266" s="79"/>
      <c r="AT266" s="79"/>
      <c r="AU266" s="79"/>
      <c r="AV266" s="79"/>
      <c r="AW266" s="79"/>
      <c r="AX266" s="79"/>
      <c r="AY266" s="79"/>
      <c r="AZ266" s="79"/>
      <c r="BA266">
        <v>7</v>
      </c>
      <c r="BB266" s="78" t="str">
        <f>REPLACE(INDEX(GroupVertices[Group],MATCH(Edges[[#This Row],[Vertex 1]],GroupVertices[Vertex],0)),1,1,"")</f>
        <v>1</v>
      </c>
      <c r="BC266" s="78" t="str">
        <f>REPLACE(INDEX(GroupVertices[Group],MATCH(Edges[[#This Row],[Vertex 2]],GroupVertices[Vertex],0)),1,1,"")</f>
        <v>1</v>
      </c>
      <c r="BD266" s="48">
        <v>0</v>
      </c>
      <c r="BE266" s="49">
        <v>0</v>
      </c>
      <c r="BF266" s="48">
        <v>0</v>
      </c>
      <c r="BG266" s="49">
        <v>0</v>
      </c>
      <c r="BH266" s="48">
        <v>0</v>
      </c>
      <c r="BI266" s="49">
        <v>0</v>
      </c>
      <c r="BJ266" s="48">
        <v>19</v>
      </c>
      <c r="BK266" s="49">
        <v>100</v>
      </c>
      <c r="BL266" s="48">
        <v>19</v>
      </c>
    </row>
    <row r="267" spans="1:64" ht="15">
      <c r="A267" s="64" t="s">
        <v>370</v>
      </c>
      <c r="B267" s="64" t="s">
        <v>370</v>
      </c>
      <c r="C267" s="65" t="s">
        <v>4964</v>
      </c>
      <c r="D267" s="66">
        <v>9</v>
      </c>
      <c r="E267" s="67" t="s">
        <v>136</v>
      </c>
      <c r="F267" s="68">
        <v>29.214285714285715</v>
      </c>
      <c r="G267" s="65"/>
      <c r="H267" s="69"/>
      <c r="I267" s="70"/>
      <c r="J267" s="70"/>
      <c r="K267" s="34" t="s">
        <v>65</v>
      </c>
      <c r="L267" s="77">
        <v>267</v>
      </c>
      <c r="M267" s="77"/>
      <c r="N267" s="72"/>
      <c r="O267" s="79" t="s">
        <v>176</v>
      </c>
      <c r="P267" s="81">
        <v>43578.677141203705</v>
      </c>
      <c r="Q267" s="79" t="s">
        <v>648</v>
      </c>
      <c r="R267" s="83" t="s">
        <v>852</v>
      </c>
      <c r="S267" s="79" t="s">
        <v>899</v>
      </c>
      <c r="T267" s="79" t="s">
        <v>1035</v>
      </c>
      <c r="U267" s="79"/>
      <c r="V267" s="83" t="s">
        <v>1245</v>
      </c>
      <c r="W267" s="81">
        <v>43578.677141203705</v>
      </c>
      <c r="X267" s="83" t="s">
        <v>1512</v>
      </c>
      <c r="Y267" s="79"/>
      <c r="Z267" s="79"/>
      <c r="AA267" s="85" t="s">
        <v>1823</v>
      </c>
      <c r="AB267" s="79"/>
      <c r="AC267" s="79" t="b">
        <v>0</v>
      </c>
      <c r="AD267" s="79">
        <v>0</v>
      </c>
      <c r="AE267" s="85" t="s">
        <v>1895</v>
      </c>
      <c r="AF267" s="79" t="b">
        <v>0</v>
      </c>
      <c r="AG267" s="79" t="s">
        <v>1903</v>
      </c>
      <c r="AH267" s="79"/>
      <c r="AI267" s="85" t="s">
        <v>1895</v>
      </c>
      <c r="AJ267" s="79" t="b">
        <v>0</v>
      </c>
      <c r="AK267" s="79">
        <v>0</v>
      </c>
      <c r="AL267" s="85" t="s">
        <v>1895</v>
      </c>
      <c r="AM267" s="79" t="s">
        <v>1926</v>
      </c>
      <c r="AN267" s="79" t="b">
        <v>0</v>
      </c>
      <c r="AO267" s="85" t="s">
        <v>1823</v>
      </c>
      <c r="AP267" s="79" t="s">
        <v>176</v>
      </c>
      <c r="AQ267" s="79">
        <v>0</v>
      </c>
      <c r="AR267" s="79">
        <v>0</v>
      </c>
      <c r="AS267" s="79"/>
      <c r="AT267" s="79"/>
      <c r="AU267" s="79"/>
      <c r="AV267" s="79"/>
      <c r="AW267" s="79"/>
      <c r="AX267" s="79"/>
      <c r="AY267" s="79"/>
      <c r="AZ267" s="79"/>
      <c r="BA267">
        <v>7</v>
      </c>
      <c r="BB267" s="78" t="str">
        <f>REPLACE(INDEX(GroupVertices[Group],MATCH(Edges[[#This Row],[Vertex 1]],GroupVertices[Vertex],0)),1,1,"")</f>
        <v>1</v>
      </c>
      <c r="BC267" s="78" t="str">
        <f>REPLACE(INDEX(GroupVertices[Group],MATCH(Edges[[#This Row],[Vertex 2]],GroupVertices[Vertex],0)),1,1,"")</f>
        <v>1</v>
      </c>
      <c r="BD267" s="48">
        <v>0</v>
      </c>
      <c r="BE267" s="49">
        <v>0</v>
      </c>
      <c r="BF267" s="48">
        <v>0</v>
      </c>
      <c r="BG267" s="49">
        <v>0</v>
      </c>
      <c r="BH267" s="48">
        <v>0</v>
      </c>
      <c r="BI267" s="49">
        <v>0</v>
      </c>
      <c r="BJ267" s="48">
        <v>18</v>
      </c>
      <c r="BK267" s="49">
        <v>100</v>
      </c>
      <c r="BL267" s="48">
        <v>18</v>
      </c>
    </row>
    <row r="268" spans="1:64" ht="15">
      <c r="A268" s="64" t="s">
        <v>370</v>
      </c>
      <c r="B268" s="64" t="s">
        <v>370</v>
      </c>
      <c r="C268" s="65" t="s">
        <v>4964</v>
      </c>
      <c r="D268" s="66">
        <v>9</v>
      </c>
      <c r="E268" s="67" t="s">
        <v>136</v>
      </c>
      <c r="F268" s="68">
        <v>29.214285714285715</v>
      </c>
      <c r="G268" s="65"/>
      <c r="H268" s="69"/>
      <c r="I268" s="70"/>
      <c r="J268" s="70"/>
      <c r="K268" s="34" t="s">
        <v>65</v>
      </c>
      <c r="L268" s="77">
        <v>268</v>
      </c>
      <c r="M268" s="77"/>
      <c r="N268" s="72"/>
      <c r="O268" s="79" t="s">
        <v>176</v>
      </c>
      <c r="P268" s="81">
        <v>43578.94605324074</v>
      </c>
      <c r="Q268" s="79" t="s">
        <v>649</v>
      </c>
      <c r="R268" s="83" t="s">
        <v>853</v>
      </c>
      <c r="S268" s="79" t="s">
        <v>899</v>
      </c>
      <c r="T268" s="79" t="s">
        <v>1036</v>
      </c>
      <c r="U268" s="79"/>
      <c r="V268" s="83" t="s">
        <v>1245</v>
      </c>
      <c r="W268" s="81">
        <v>43578.94605324074</v>
      </c>
      <c r="X268" s="83" t="s">
        <v>1513</v>
      </c>
      <c r="Y268" s="79"/>
      <c r="Z268" s="79"/>
      <c r="AA268" s="85" t="s">
        <v>1824</v>
      </c>
      <c r="AB268" s="79"/>
      <c r="AC268" s="79" t="b">
        <v>0</v>
      </c>
      <c r="AD268" s="79">
        <v>0</v>
      </c>
      <c r="AE268" s="85" t="s">
        <v>1895</v>
      </c>
      <c r="AF268" s="79" t="b">
        <v>0</v>
      </c>
      <c r="AG268" s="79" t="s">
        <v>1903</v>
      </c>
      <c r="AH268" s="79"/>
      <c r="AI268" s="85" t="s">
        <v>1895</v>
      </c>
      <c r="AJ268" s="79" t="b">
        <v>0</v>
      </c>
      <c r="AK268" s="79">
        <v>0</v>
      </c>
      <c r="AL268" s="85" t="s">
        <v>1895</v>
      </c>
      <c r="AM268" s="79" t="s">
        <v>1926</v>
      </c>
      <c r="AN268" s="79" t="b">
        <v>0</v>
      </c>
      <c r="AO268" s="85" t="s">
        <v>1824</v>
      </c>
      <c r="AP268" s="79" t="s">
        <v>176</v>
      </c>
      <c r="AQ268" s="79">
        <v>0</v>
      </c>
      <c r="AR268" s="79">
        <v>0</v>
      </c>
      <c r="AS268" s="79"/>
      <c r="AT268" s="79"/>
      <c r="AU268" s="79"/>
      <c r="AV268" s="79"/>
      <c r="AW268" s="79"/>
      <c r="AX268" s="79"/>
      <c r="AY268" s="79"/>
      <c r="AZ268" s="79"/>
      <c r="BA268">
        <v>7</v>
      </c>
      <c r="BB268" s="78" t="str">
        <f>REPLACE(INDEX(GroupVertices[Group],MATCH(Edges[[#This Row],[Vertex 1]],GroupVertices[Vertex],0)),1,1,"")</f>
        <v>1</v>
      </c>
      <c r="BC268" s="78" t="str">
        <f>REPLACE(INDEX(GroupVertices[Group],MATCH(Edges[[#This Row],[Vertex 2]],GroupVertices[Vertex],0)),1,1,"")</f>
        <v>1</v>
      </c>
      <c r="BD268" s="48">
        <v>0</v>
      </c>
      <c r="BE268" s="49">
        <v>0</v>
      </c>
      <c r="BF268" s="48">
        <v>0</v>
      </c>
      <c r="BG268" s="49">
        <v>0</v>
      </c>
      <c r="BH268" s="48">
        <v>0</v>
      </c>
      <c r="BI268" s="49">
        <v>0</v>
      </c>
      <c r="BJ268" s="48">
        <v>17</v>
      </c>
      <c r="BK268" s="49">
        <v>100</v>
      </c>
      <c r="BL268" s="48">
        <v>17</v>
      </c>
    </row>
    <row r="269" spans="1:64" ht="15">
      <c r="A269" s="64" t="s">
        <v>370</v>
      </c>
      <c r="B269" s="64" t="s">
        <v>370</v>
      </c>
      <c r="C269" s="65" t="s">
        <v>4964</v>
      </c>
      <c r="D269" s="66">
        <v>9</v>
      </c>
      <c r="E269" s="67" t="s">
        <v>136</v>
      </c>
      <c r="F269" s="68">
        <v>29.214285714285715</v>
      </c>
      <c r="G269" s="65"/>
      <c r="H269" s="69"/>
      <c r="I269" s="70"/>
      <c r="J269" s="70"/>
      <c r="K269" s="34" t="s">
        <v>65</v>
      </c>
      <c r="L269" s="77">
        <v>269</v>
      </c>
      <c r="M269" s="77"/>
      <c r="N269" s="72"/>
      <c r="O269" s="79" t="s">
        <v>176</v>
      </c>
      <c r="P269" s="81">
        <v>43578.94771990741</v>
      </c>
      <c r="Q269" s="79" t="s">
        <v>650</v>
      </c>
      <c r="R269" s="83" t="s">
        <v>854</v>
      </c>
      <c r="S269" s="79" t="s">
        <v>899</v>
      </c>
      <c r="T269" s="79" t="s">
        <v>1037</v>
      </c>
      <c r="U269" s="79"/>
      <c r="V269" s="83" t="s">
        <v>1245</v>
      </c>
      <c r="W269" s="81">
        <v>43578.94771990741</v>
      </c>
      <c r="X269" s="83" t="s">
        <v>1514</v>
      </c>
      <c r="Y269" s="79"/>
      <c r="Z269" s="79"/>
      <c r="AA269" s="85" t="s">
        <v>1825</v>
      </c>
      <c r="AB269" s="79"/>
      <c r="AC269" s="79" t="b">
        <v>0</v>
      </c>
      <c r="AD269" s="79">
        <v>0</v>
      </c>
      <c r="AE269" s="85" t="s">
        <v>1895</v>
      </c>
      <c r="AF269" s="79" t="b">
        <v>0</v>
      </c>
      <c r="AG269" s="79" t="s">
        <v>1903</v>
      </c>
      <c r="AH269" s="79"/>
      <c r="AI269" s="85" t="s">
        <v>1895</v>
      </c>
      <c r="AJ269" s="79" t="b">
        <v>0</v>
      </c>
      <c r="AK269" s="79">
        <v>0</v>
      </c>
      <c r="AL269" s="85" t="s">
        <v>1895</v>
      </c>
      <c r="AM269" s="79" t="s">
        <v>1926</v>
      </c>
      <c r="AN269" s="79" t="b">
        <v>0</v>
      </c>
      <c r="AO269" s="85" t="s">
        <v>1825</v>
      </c>
      <c r="AP269" s="79" t="s">
        <v>176</v>
      </c>
      <c r="AQ269" s="79">
        <v>0</v>
      </c>
      <c r="AR269" s="79">
        <v>0</v>
      </c>
      <c r="AS269" s="79"/>
      <c r="AT269" s="79"/>
      <c r="AU269" s="79"/>
      <c r="AV269" s="79"/>
      <c r="AW269" s="79"/>
      <c r="AX269" s="79"/>
      <c r="AY269" s="79"/>
      <c r="AZ269" s="79"/>
      <c r="BA269">
        <v>7</v>
      </c>
      <c r="BB269" s="78" t="str">
        <f>REPLACE(INDEX(GroupVertices[Group],MATCH(Edges[[#This Row],[Vertex 1]],GroupVertices[Vertex],0)),1,1,"")</f>
        <v>1</v>
      </c>
      <c r="BC269" s="78" t="str">
        <f>REPLACE(INDEX(GroupVertices[Group],MATCH(Edges[[#This Row],[Vertex 2]],GroupVertices[Vertex],0)),1,1,"")</f>
        <v>1</v>
      </c>
      <c r="BD269" s="48">
        <v>1</v>
      </c>
      <c r="BE269" s="49">
        <v>5.2631578947368425</v>
      </c>
      <c r="BF269" s="48">
        <v>0</v>
      </c>
      <c r="BG269" s="49">
        <v>0</v>
      </c>
      <c r="BH269" s="48">
        <v>0</v>
      </c>
      <c r="BI269" s="49">
        <v>0</v>
      </c>
      <c r="BJ269" s="48">
        <v>18</v>
      </c>
      <c r="BK269" s="49">
        <v>94.73684210526316</v>
      </c>
      <c r="BL269" s="48">
        <v>19</v>
      </c>
    </row>
    <row r="270" spans="1:64" ht="15">
      <c r="A270" s="64" t="s">
        <v>370</v>
      </c>
      <c r="B270" s="64" t="s">
        <v>370</v>
      </c>
      <c r="C270" s="65" t="s">
        <v>4964</v>
      </c>
      <c r="D270" s="66">
        <v>9</v>
      </c>
      <c r="E270" s="67" t="s">
        <v>136</v>
      </c>
      <c r="F270" s="68">
        <v>29.214285714285715</v>
      </c>
      <c r="G270" s="65"/>
      <c r="H270" s="69"/>
      <c r="I270" s="70"/>
      <c r="J270" s="70"/>
      <c r="K270" s="34" t="s">
        <v>65</v>
      </c>
      <c r="L270" s="77">
        <v>270</v>
      </c>
      <c r="M270" s="77"/>
      <c r="N270" s="72"/>
      <c r="O270" s="79" t="s">
        <v>176</v>
      </c>
      <c r="P270" s="81">
        <v>43578.95201388889</v>
      </c>
      <c r="Q270" s="79" t="s">
        <v>651</v>
      </c>
      <c r="R270" s="83" t="s">
        <v>855</v>
      </c>
      <c r="S270" s="79" t="s">
        <v>899</v>
      </c>
      <c r="T270" s="79" t="s">
        <v>1038</v>
      </c>
      <c r="U270" s="79"/>
      <c r="V270" s="83" t="s">
        <v>1245</v>
      </c>
      <c r="W270" s="81">
        <v>43578.95201388889</v>
      </c>
      <c r="X270" s="83" t="s">
        <v>1515</v>
      </c>
      <c r="Y270" s="79"/>
      <c r="Z270" s="79"/>
      <c r="AA270" s="85" t="s">
        <v>1826</v>
      </c>
      <c r="AB270" s="79"/>
      <c r="AC270" s="79" t="b">
        <v>0</v>
      </c>
      <c r="AD270" s="79">
        <v>0</v>
      </c>
      <c r="AE270" s="85" t="s">
        <v>1895</v>
      </c>
      <c r="AF270" s="79" t="b">
        <v>0</v>
      </c>
      <c r="AG270" s="79" t="s">
        <v>1903</v>
      </c>
      <c r="AH270" s="79"/>
      <c r="AI270" s="85" t="s">
        <v>1895</v>
      </c>
      <c r="AJ270" s="79" t="b">
        <v>0</v>
      </c>
      <c r="AK270" s="79">
        <v>0</v>
      </c>
      <c r="AL270" s="85" t="s">
        <v>1895</v>
      </c>
      <c r="AM270" s="79" t="s">
        <v>1926</v>
      </c>
      <c r="AN270" s="79" t="b">
        <v>0</v>
      </c>
      <c r="AO270" s="85" t="s">
        <v>1826</v>
      </c>
      <c r="AP270" s="79" t="s">
        <v>176</v>
      </c>
      <c r="AQ270" s="79">
        <v>0</v>
      </c>
      <c r="AR270" s="79">
        <v>0</v>
      </c>
      <c r="AS270" s="79"/>
      <c r="AT270" s="79"/>
      <c r="AU270" s="79"/>
      <c r="AV270" s="79"/>
      <c r="AW270" s="79"/>
      <c r="AX270" s="79"/>
      <c r="AY270" s="79"/>
      <c r="AZ270" s="79"/>
      <c r="BA270">
        <v>7</v>
      </c>
      <c r="BB270" s="78" t="str">
        <f>REPLACE(INDEX(GroupVertices[Group],MATCH(Edges[[#This Row],[Vertex 1]],GroupVertices[Vertex],0)),1,1,"")</f>
        <v>1</v>
      </c>
      <c r="BC270" s="78" t="str">
        <f>REPLACE(INDEX(GroupVertices[Group],MATCH(Edges[[#This Row],[Vertex 2]],GroupVertices[Vertex],0)),1,1,"")</f>
        <v>1</v>
      </c>
      <c r="BD270" s="48">
        <v>1</v>
      </c>
      <c r="BE270" s="49">
        <v>6.25</v>
      </c>
      <c r="BF270" s="48">
        <v>0</v>
      </c>
      <c r="BG270" s="49">
        <v>0</v>
      </c>
      <c r="BH270" s="48">
        <v>0</v>
      </c>
      <c r="BI270" s="49">
        <v>0</v>
      </c>
      <c r="BJ270" s="48">
        <v>15</v>
      </c>
      <c r="BK270" s="49">
        <v>93.75</v>
      </c>
      <c r="BL270" s="48">
        <v>16</v>
      </c>
    </row>
    <row r="271" spans="1:64" ht="15">
      <c r="A271" s="64" t="s">
        <v>370</v>
      </c>
      <c r="B271" s="64" t="s">
        <v>370</v>
      </c>
      <c r="C271" s="65" t="s">
        <v>4964</v>
      </c>
      <c r="D271" s="66">
        <v>9</v>
      </c>
      <c r="E271" s="67" t="s">
        <v>136</v>
      </c>
      <c r="F271" s="68">
        <v>29.214285714285715</v>
      </c>
      <c r="G271" s="65"/>
      <c r="H271" s="69"/>
      <c r="I271" s="70"/>
      <c r="J271" s="70"/>
      <c r="K271" s="34" t="s">
        <v>65</v>
      </c>
      <c r="L271" s="77">
        <v>271</v>
      </c>
      <c r="M271" s="77"/>
      <c r="N271" s="72"/>
      <c r="O271" s="79" t="s">
        <v>176</v>
      </c>
      <c r="P271" s="81">
        <v>43578.95952546296</v>
      </c>
      <c r="Q271" s="79" t="s">
        <v>652</v>
      </c>
      <c r="R271" s="83" t="s">
        <v>856</v>
      </c>
      <c r="S271" s="79" t="s">
        <v>899</v>
      </c>
      <c r="T271" s="79" t="s">
        <v>1009</v>
      </c>
      <c r="U271" s="79"/>
      <c r="V271" s="83" t="s">
        <v>1245</v>
      </c>
      <c r="W271" s="81">
        <v>43578.95952546296</v>
      </c>
      <c r="X271" s="83" t="s">
        <v>1516</v>
      </c>
      <c r="Y271" s="79"/>
      <c r="Z271" s="79"/>
      <c r="AA271" s="85" t="s">
        <v>1827</v>
      </c>
      <c r="AB271" s="79"/>
      <c r="AC271" s="79" t="b">
        <v>0</v>
      </c>
      <c r="AD271" s="79">
        <v>0</v>
      </c>
      <c r="AE271" s="85" t="s">
        <v>1895</v>
      </c>
      <c r="AF271" s="79" t="b">
        <v>0</v>
      </c>
      <c r="AG271" s="79" t="s">
        <v>1903</v>
      </c>
      <c r="AH271" s="79"/>
      <c r="AI271" s="85" t="s">
        <v>1895</v>
      </c>
      <c r="AJ271" s="79" t="b">
        <v>0</v>
      </c>
      <c r="AK271" s="79">
        <v>0</v>
      </c>
      <c r="AL271" s="85" t="s">
        <v>1895</v>
      </c>
      <c r="AM271" s="79" t="s">
        <v>1926</v>
      </c>
      <c r="AN271" s="79" t="b">
        <v>0</v>
      </c>
      <c r="AO271" s="85" t="s">
        <v>1827</v>
      </c>
      <c r="AP271" s="79" t="s">
        <v>176</v>
      </c>
      <c r="AQ271" s="79">
        <v>0</v>
      </c>
      <c r="AR271" s="79">
        <v>0</v>
      </c>
      <c r="AS271" s="79"/>
      <c r="AT271" s="79"/>
      <c r="AU271" s="79"/>
      <c r="AV271" s="79"/>
      <c r="AW271" s="79"/>
      <c r="AX271" s="79"/>
      <c r="AY271" s="79"/>
      <c r="AZ271" s="79"/>
      <c r="BA271">
        <v>7</v>
      </c>
      <c r="BB271" s="78" t="str">
        <f>REPLACE(INDEX(GroupVertices[Group],MATCH(Edges[[#This Row],[Vertex 1]],GroupVertices[Vertex],0)),1,1,"")</f>
        <v>1</v>
      </c>
      <c r="BC271" s="78" t="str">
        <f>REPLACE(INDEX(GroupVertices[Group],MATCH(Edges[[#This Row],[Vertex 2]],GroupVertices[Vertex],0)),1,1,"")</f>
        <v>1</v>
      </c>
      <c r="BD271" s="48">
        <v>1</v>
      </c>
      <c r="BE271" s="49">
        <v>5.2631578947368425</v>
      </c>
      <c r="BF271" s="48">
        <v>0</v>
      </c>
      <c r="BG271" s="49">
        <v>0</v>
      </c>
      <c r="BH271" s="48">
        <v>0</v>
      </c>
      <c r="BI271" s="49">
        <v>0</v>
      </c>
      <c r="BJ271" s="48">
        <v>18</v>
      </c>
      <c r="BK271" s="49">
        <v>94.73684210526316</v>
      </c>
      <c r="BL271" s="48">
        <v>19</v>
      </c>
    </row>
    <row r="272" spans="1:64" ht="15">
      <c r="A272" s="64" t="s">
        <v>370</v>
      </c>
      <c r="B272" s="64" t="s">
        <v>370</v>
      </c>
      <c r="C272" s="65" t="s">
        <v>4964</v>
      </c>
      <c r="D272" s="66">
        <v>9</v>
      </c>
      <c r="E272" s="67" t="s">
        <v>136</v>
      </c>
      <c r="F272" s="68">
        <v>29.214285714285715</v>
      </c>
      <c r="G272" s="65"/>
      <c r="H272" s="69"/>
      <c r="I272" s="70"/>
      <c r="J272" s="70"/>
      <c r="K272" s="34" t="s">
        <v>65</v>
      </c>
      <c r="L272" s="77">
        <v>272</v>
      </c>
      <c r="M272" s="77"/>
      <c r="N272" s="72"/>
      <c r="O272" s="79" t="s">
        <v>176</v>
      </c>
      <c r="P272" s="81">
        <v>43579.19603009259</v>
      </c>
      <c r="Q272" s="79" t="s">
        <v>653</v>
      </c>
      <c r="R272" s="83" t="s">
        <v>857</v>
      </c>
      <c r="S272" s="79" t="s">
        <v>899</v>
      </c>
      <c r="T272" s="79" t="s">
        <v>1039</v>
      </c>
      <c r="U272" s="79"/>
      <c r="V272" s="83" t="s">
        <v>1245</v>
      </c>
      <c r="W272" s="81">
        <v>43579.19603009259</v>
      </c>
      <c r="X272" s="83" t="s">
        <v>1517</v>
      </c>
      <c r="Y272" s="79"/>
      <c r="Z272" s="79"/>
      <c r="AA272" s="85" t="s">
        <v>1828</v>
      </c>
      <c r="AB272" s="79"/>
      <c r="AC272" s="79" t="b">
        <v>0</v>
      </c>
      <c r="AD272" s="79">
        <v>0</v>
      </c>
      <c r="AE272" s="85" t="s">
        <v>1895</v>
      </c>
      <c r="AF272" s="79" t="b">
        <v>0</v>
      </c>
      <c r="AG272" s="79" t="s">
        <v>1903</v>
      </c>
      <c r="AH272" s="79"/>
      <c r="AI272" s="85" t="s">
        <v>1895</v>
      </c>
      <c r="AJ272" s="79" t="b">
        <v>0</v>
      </c>
      <c r="AK272" s="79">
        <v>0</v>
      </c>
      <c r="AL272" s="85" t="s">
        <v>1895</v>
      </c>
      <c r="AM272" s="79" t="s">
        <v>1926</v>
      </c>
      <c r="AN272" s="79" t="b">
        <v>0</v>
      </c>
      <c r="AO272" s="85" t="s">
        <v>1828</v>
      </c>
      <c r="AP272" s="79" t="s">
        <v>176</v>
      </c>
      <c r="AQ272" s="79">
        <v>0</v>
      </c>
      <c r="AR272" s="79">
        <v>0</v>
      </c>
      <c r="AS272" s="79"/>
      <c r="AT272" s="79"/>
      <c r="AU272" s="79"/>
      <c r="AV272" s="79"/>
      <c r="AW272" s="79"/>
      <c r="AX272" s="79"/>
      <c r="AY272" s="79"/>
      <c r="AZ272" s="79"/>
      <c r="BA272">
        <v>7</v>
      </c>
      <c r="BB272" s="78" t="str">
        <f>REPLACE(INDEX(GroupVertices[Group],MATCH(Edges[[#This Row],[Vertex 1]],GroupVertices[Vertex],0)),1,1,"")</f>
        <v>1</v>
      </c>
      <c r="BC272" s="78" t="str">
        <f>REPLACE(INDEX(GroupVertices[Group],MATCH(Edges[[#This Row],[Vertex 2]],GroupVertices[Vertex],0)),1,1,"")</f>
        <v>1</v>
      </c>
      <c r="BD272" s="48">
        <v>1</v>
      </c>
      <c r="BE272" s="49">
        <v>6.25</v>
      </c>
      <c r="BF272" s="48">
        <v>0</v>
      </c>
      <c r="BG272" s="49">
        <v>0</v>
      </c>
      <c r="BH272" s="48">
        <v>0</v>
      </c>
      <c r="BI272" s="49">
        <v>0</v>
      </c>
      <c r="BJ272" s="48">
        <v>15</v>
      </c>
      <c r="BK272" s="49">
        <v>93.75</v>
      </c>
      <c r="BL272" s="48">
        <v>16</v>
      </c>
    </row>
    <row r="273" spans="1:64" ht="15">
      <c r="A273" s="64" t="s">
        <v>371</v>
      </c>
      <c r="B273" s="64" t="s">
        <v>371</v>
      </c>
      <c r="C273" s="65" t="s">
        <v>4959</v>
      </c>
      <c r="D273" s="66">
        <v>3</v>
      </c>
      <c r="E273" s="67" t="s">
        <v>132</v>
      </c>
      <c r="F273" s="68">
        <v>32</v>
      </c>
      <c r="G273" s="65"/>
      <c r="H273" s="69"/>
      <c r="I273" s="70"/>
      <c r="J273" s="70"/>
      <c r="K273" s="34" t="s">
        <v>65</v>
      </c>
      <c r="L273" s="77">
        <v>273</v>
      </c>
      <c r="M273" s="77"/>
      <c r="N273" s="72"/>
      <c r="O273" s="79" t="s">
        <v>176</v>
      </c>
      <c r="P273" s="81">
        <v>43579.2433912037</v>
      </c>
      <c r="Q273" s="79" t="s">
        <v>654</v>
      </c>
      <c r="R273" s="83" t="s">
        <v>858</v>
      </c>
      <c r="S273" s="79" t="s">
        <v>922</v>
      </c>
      <c r="T273" s="79"/>
      <c r="U273" s="83" t="s">
        <v>1105</v>
      </c>
      <c r="V273" s="83" t="s">
        <v>1105</v>
      </c>
      <c r="W273" s="81">
        <v>43579.2433912037</v>
      </c>
      <c r="X273" s="83" t="s">
        <v>1518</v>
      </c>
      <c r="Y273" s="79"/>
      <c r="Z273" s="79"/>
      <c r="AA273" s="85" t="s">
        <v>1829</v>
      </c>
      <c r="AB273" s="79"/>
      <c r="AC273" s="79" t="b">
        <v>0</v>
      </c>
      <c r="AD273" s="79">
        <v>0</v>
      </c>
      <c r="AE273" s="85" t="s">
        <v>1895</v>
      </c>
      <c r="AF273" s="79" t="b">
        <v>0</v>
      </c>
      <c r="AG273" s="79" t="s">
        <v>1903</v>
      </c>
      <c r="AH273" s="79"/>
      <c r="AI273" s="85" t="s">
        <v>1895</v>
      </c>
      <c r="AJ273" s="79" t="b">
        <v>0</v>
      </c>
      <c r="AK273" s="79">
        <v>0</v>
      </c>
      <c r="AL273" s="85" t="s">
        <v>1895</v>
      </c>
      <c r="AM273" s="79" t="s">
        <v>1933</v>
      </c>
      <c r="AN273" s="79" t="b">
        <v>0</v>
      </c>
      <c r="AO273" s="85" t="s">
        <v>1829</v>
      </c>
      <c r="AP273" s="79" t="s">
        <v>176</v>
      </c>
      <c r="AQ273" s="79">
        <v>0</v>
      </c>
      <c r="AR273" s="79">
        <v>0</v>
      </c>
      <c r="AS273" s="79"/>
      <c r="AT273" s="79"/>
      <c r="AU273" s="79"/>
      <c r="AV273" s="79"/>
      <c r="AW273" s="79"/>
      <c r="AX273" s="79"/>
      <c r="AY273" s="79"/>
      <c r="AZ273" s="79"/>
      <c r="BA273">
        <v>1</v>
      </c>
      <c r="BB273" s="78" t="str">
        <f>REPLACE(INDEX(GroupVertices[Group],MATCH(Edges[[#This Row],[Vertex 1]],GroupVertices[Vertex],0)),1,1,"")</f>
        <v>1</v>
      </c>
      <c r="BC273" s="78" t="str">
        <f>REPLACE(INDEX(GroupVertices[Group],MATCH(Edges[[#This Row],[Vertex 2]],GroupVertices[Vertex],0)),1,1,"")</f>
        <v>1</v>
      </c>
      <c r="BD273" s="48">
        <v>0</v>
      </c>
      <c r="BE273" s="49">
        <v>0</v>
      </c>
      <c r="BF273" s="48">
        <v>0</v>
      </c>
      <c r="BG273" s="49">
        <v>0</v>
      </c>
      <c r="BH273" s="48">
        <v>0</v>
      </c>
      <c r="BI273" s="49">
        <v>0</v>
      </c>
      <c r="BJ273" s="48">
        <v>9</v>
      </c>
      <c r="BK273" s="49">
        <v>100</v>
      </c>
      <c r="BL273" s="48">
        <v>9</v>
      </c>
    </row>
    <row r="274" spans="1:64" ht="15">
      <c r="A274" s="64" t="s">
        <v>372</v>
      </c>
      <c r="B274" s="64" t="s">
        <v>372</v>
      </c>
      <c r="C274" s="65" t="s">
        <v>4959</v>
      </c>
      <c r="D274" s="66">
        <v>3</v>
      </c>
      <c r="E274" s="67" t="s">
        <v>132</v>
      </c>
      <c r="F274" s="68">
        <v>32</v>
      </c>
      <c r="G274" s="65"/>
      <c r="H274" s="69"/>
      <c r="I274" s="70"/>
      <c r="J274" s="70"/>
      <c r="K274" s="34" t="s">
        <v>65</v>
      </c>
      <c r="L274" s="77">
        <v>274</v>
      </c>
      <c r="M274" s="77"/>
      <c r="N274" s="72"/>
      <c r="O274" s="79" t="s">
        <v>176</v>
      </c>
      <c r="P274" s="81">
        <v>43578.70905092593</v>
      </c>
      <c r="Q274" s="79" t="s">
        <v>655</v>
      </c>
      <c r="R274" s="79"/>
      <c r="S274" s="79"/>
      <c r="T274" s="79"/>
      <c r="U274" s="83" t="s">
        <v>1106</v>
      </c>
      <c r="V274" s="83" t="s">
        <v>1106</v>
      </c>
      <c r="W274" s="81">
        <v>43578.70905092593</v>
      </c>
      <c r="X274" s="83" t="s">
        <v>1519</v>
      </c>
      <c r="Y274" s="79"/>
      <c r="Z274" s="79"/>
      <c r="AA274" s="85" t="s">
        <v>1830</v>
      </c>
      <c r="AB274" s="79"/>
      <c r="AC274" s="79" t="b">
        <v>0</v>
      </c>
      <c r="AD274" s="79">
        <v>5</v>
      </c>
      <c r="AE274" s="85" t="s">
        <v>1895</v>
      </c>
      <c r="AF274" s="79" t="b">
        <v>0</v>
      </c>
      <c r="AG274" s="79" t="s">
        <v>1903</v>
      </c>
      <c r="AH274" s="79"/>
      <c r="AI274" s="85" t="s">
        <v>1895</v>
      </c>
      <c r="AJ274" s="79" t="b">
        <v>0</v>
      </c>
      <c r="AK274" s="79">
        <v>3</v>
      </c>
      <c r="AL274" s="85" t="s">
        <v>1895</v>
      </c>
      <c r="AM274" s="79" t="s">
        <v>1918</v>
      </c>
      <c r="AN274" s="79" t="b">
        <v>0</v>
      </c>
      <c r="AO274" s="85" t="s">
        <v>1830</v>
      </c>
      <c r="AP274" s="79" t="s">
        <v>176</v>
      </c>
      <c r="AQ274" s="79">
        <v>0</v>
      </c>
      <c r="AR274" s="79">
        <v>0</v>
      </c>
      <c r="AS274" s="79"/>
      <c r="AT274" s="79"/>
      <c r="AU274" s="79"/>
      <c r="AV274" s="79"/>
      <c r="AW274" s="79"/>
      <c r="AX274" s="79"/>
      <c r="AY274" s="79"/>
      <c r="AZ274" s="79"/>
      <c r="BA274">
        <v>1</v>
      </c>
      <c r="BB274" s="78" t="str">
        <f>REPLACE(INDEX(GroupVertices[Group],MATCH(Edges[[#This Row],[Vertex 1]],GroupVertices[Vertex],0)),1,1,"")</f>
        <v>10</v>
      </c>
      <c r="BC274" s="78" t="str">
        <f>REPLACE(INDEX(GroupVertices[Group],MATCH(Edges[[#This Row],[Vertex 2]],GroupVertices[Vertex],0)),1,1,"")</f>
        <v>10</v>
      </c>
      <c r="BD274" s="48">
        <v>2</v>
      </c>
      <c r="BE274" s="49">
        <v>4.878048780487805</v>
      </c>
      <c r="BF274" s="48">
        <v>0</v>
      </c>
      <c r="BG274" s="49">
        <v>0</v>
      </c>
      <c r="BH274" s="48">
        <v>0</v>
      </c>
      <c r="BI274" s="49">
        <v>0</v>
      </c>
      <c r="BJ274" s="48">
        <v>39</v>
      </c>
      <c r="BK274" s="49">
        <v>95.1219512195122</v>
      </c>
      <c r="BL274" s="48">
        <v>41</v>
      </c>
    </row>
    <row r="275" spans="1:64" ht="15">
      <c r="A275" s="64" t="s">
        <v>373</v>
      </c>
      <c r="B275" s="64" t="s">
        <v>372</v>
      </c>
      <c r="C275" s="65" t="s">
        <v>4959</v>
      </c>
      <c r="D275" s="66">
        <v>3</v>
      </c>
      <c r="E275" s="67" t="s">
        <v>132</v>
      </c>
      <c r="F275" s="68">
        <v>32</v>
      </c>
      <c r="G275" s="65"/>
      <c r="H275" s="69"/>
      <c r="I275" s="70"/>
      <c r="J275" s="70"/>
      <c r="K275" s="34" t="s">
        <v>65</v>
      </c>
      <c r="L275" s="77">
        <v>275</v>
      </c>
      <c r="M275" s="77"/>
      <c r="N275" s="72"/>
      <c r="O275" s="79" t="s">
        <v>431</v>
      </c>
      <c r="P275" s="81">
        <v>43579.34510416666</v>
      </c>
      <c r="Q275" s="79" t="s">
        <v>585</v>
      </c>
      <c r="R275" s="79"/>
      <c r="S275" s="79"/>
      <c r="T275" s="79"/>
      <c r="U275" s="79"/>
      <c r="V275" s="83" t="s">
        <v>1246</v>
      </c>
      <c r="W275" s="81">
        <v>43579.34510416666</v>
      </c>
      <c r="X275" s="83" t="s">
        <v>1520</v>
      </c>
      <c r="Y275" s="79"/>
      <c r="Z275" s="79"/>
      <c r="AA275" s="85" t="s">
        <v>1831</v>
      </c>
      <c r="AB275" s="79"/>
      <c r="AC275" s="79" t="b">
        <v>0</v>
      </c>
      <c r="AD275" s="79">
        <v>0</v>
      </c>
      <c r="AE275" s="85" t="s">
        <v>1895</v>
      </c>
      <c r="AF275" s="79" t="b">
        <v>0</v>
      </c>
      <c r="AG275" s="79" t="s">
        <v>1903</v>
      </c>
      <c r="AH275" s="79"/>
      <c r="AI275" s="85" t="s">
        <v>1895</v>
      </c>
      <c r="AJ275" s="79" t="b">
        <v>0</v>
      </c>
      <c r="AK275" s="79">
        <v>3</v>
      </c>
      <c r="AL275" s="85" t="s">
        <v>1830</v>
      </c>
      <c r="AM275" s="79" t="s">
        <v>1916</v>
      </c>
      <c r="AN275" s="79" t="b">
        <v>0</v>
      </c>
      <c r="AO275" s="85" t="s">
        <v>1830</v>
      </c>
      <c r="AP275" s="79" t="s">
        <v>176</v>
      </c>
      <c r="AQ275" s="79">
        <v>0</v>
      </c>
      <c r="AR275" s="79">
        <v>0</v>
      </c>
      <c r="AS275" s="79"/>
      <c r="AT275" s="79"/>
      <c r="AU275" s="79"/>
      <c r="AV275" s="79"/>
      <c r="AW275" s="79"/>
      <c r="AX275" s="79"/>
      <c r="AY275" s="79"/>
      <c r="AZ275" s="79"/>
      <c r="BA275">
        <v>1</v>
      </c>
      <c r="BB275" s="78" t="str">
        <f>REPLACE(INDEX(GroupVertices[Group],MATCH(Edges[[#This Row],[Vertex 1]],GroupVertices[Vertex],0)),1,1,"")</f>
        <v>10</v>
      </c>
      <c r="BC275" s="78" t="str">
        <f>REPLACE(INDEX(GroupVertices[Group],MATCH(Edges[[#This Row],[Vertex 2]],GroupVertices[Vertex],0)),1,1,"")</f>
        <v>10</v>
      </c>
      <c r="BD275" s="48">
        <v>0</v>
      </c>
      <c r="BE275" s="49">
        <v>0</v>
      </c>
      <c r="BF275" s="48">
        <v>0</v>
      </c>
      <c r="BG275" s="49">
        <v>0</v>
      </c>
      <c r="BH275" s="48">
        <v>0</v>
      </c>
      <c r="BI275" s="49">
        <v>0</v>
      </c>
      <c r="BJ275" s="48">
        <v>24</v>
      </c>
      <c r="BK275" s="49">
        <v>100</v>
      </c>
      <c r="BL275" s="48">
        <v>24</v>
      </c>
    </row>
    <row r="276" spans="1:64" ht="15">
      <c r="A276" s="64" t="s">
        <v>374</v>
      </c>
      <c r="B276" s="64" t="s">
        <v>374</v>
      </c>
      <c r="C276" s="65" t="s">
        <v>4960</v>
      </c>
      <c r="D276" s="66">
        <v>7</v>
      </c>
      <c r="E276" s="67" t="s">
        <v>136</v>
      </c>
      <c r="F276" s="68">
        <v>30.142857142857142</v>
      </c>
      <c r="G276" s="65"/>
      <c r="H276" s="69"/>
      <c r="I276" s="70"/>
      <c r="J276" s="70"/>
      <c r="K276" s="34" t="s">
        <v>65</v>
      </c>
      <c r="L276" s="77">
        <v>276</v>
      </c>
      <c r="M276" s="77"/>
      <c r="N276" s="72"/>
      <c r="O276" s="79" t="s">
        <v>176</v>
      </c>
      <c r="P276" s="81">
        <v>43571.33950231481</v>
      </c>
      <c r="Q276" s="79" t="s">
        <v>656</v>
      </c>
      <c r="R276" s="83" t="s">
        <v>859</v>
      </c>
      <c r="S276" s="79" t="s">
        <v>917</v>
      </c>
      <c r="T276" s="79" t="s">
        <v>1040</v>
      </c>
      <c r="U276" s="83" t="s">
        <v>1107</v>
      </c>
      <c r="V276" s="83" t="s">
        <v>1107</v>
      </c>
      <c r="W276" s="81">
        <v>43571.33950231481</v>
      </c>
      <c r="X276" s="83" t="s">
        <v>1521</v>
      </c>
      <c r="Y276" s="79"/>
      <c r="Z276" s="79"/>
      <c r="AA276" s="85" t="s">
        <v>1832</v>
      </c>
      <c r="AB276" s="79"/>
      <c r="AC276" s="79" t="b">
        <v>0</v>
      </c>
      <c r="AD276" s="79">
        <v>1</v>
      </c>
      <c r="AE276" s="85" t="s">
        <v>1895</v>
      </c>
      <c r="AF276" s="79" t="b">
        <v>0</v>
      </c>
      <c r="AG276" s="79" t="s">
        <v>1903</v>
      </c>
      <c r="AH276" s="79"/>
      <c r="AI276" s="85" t="s">
        <v>1895</v>
      </c>
      <c r="AJ276" s="79" t="b">
        <v>0</v>
      </c>
      <c r="AK276" s="79">
        <v>1</v>
      </c>
      <c r="AL276" s="85" t="s">
        <v>1895</v>
      </c>
      <c r="AM276" s="79" t="s">
        <v>1916</v>
      </c>
      <c r="AN276" s="79" t="b">
        <v>0</v>
      </c>
      <c r="AO276" s="85" t="s">
        <v>1832</v>
      </c>
      <c r="AP276" s="79" t="s">
        <v>176</v>
      </c>
      <c r="AQ276" s="79">
        <v>0</v>
      </c>
      <c r="AR276" s="79">
        <v>0</v>
      </c>
      <c r="AS276" s="79"/>
      <c r="AT276" s="79"/>
      <c r="AU276" s="79"/>
      <c r="AV276" s="79"/>
      <c r="AW276" s="79"/>
      <c r="AX276" s="79"/>
      <c r="AY276" s="79"/>
      <c r="AZ276" s="79"/>
      <c r="BA276">
        <v>5</v>
      </c>
      <c r="BB276" s="78" t="str">
        <f>REPLACE(INDEX(GroupVertices[Group],MATCH(Edges[[#This Row],[Vertex 1]],GroupVertices[Vertex],0)),1,1,"")</f>
        <v>24</v>
      </c>
      <c r="BC276" s="78" t="str">
        <f>REPLACE(INDEX(GroupVertices[Group],MATCH(Edges[[#This Row],[Vertex 2]],GroupVertices[Vertex],0)),1,1,"")</f>
        <v>24</v>
      </c>
      <c r="BD276" s="48">
        <v>0</v>
      </c>
      <c r="BE276" s="49">
        <v>0</v>
      </c>
      <c r="BF276" s="48">
        <v>0</v>
      </c>
      <c r="BG276" s="49">
        <v>0</v>
      </c>
      <c r="BH276" s="48">
        <v>0</v>
      </c>
      <c r="BI276" s="49">
        <v>0</v>
      </c>
      <c r="BJ276" s="48">
        <v>37</v>
      </c>
      <c r="BK276" s="49">
        <v>100</v>
      </c>
      <c r="BL276" s="48">
        <v>37</v>
      </c>
    </row>
    <row r="277" spans="1:64" ht="15">
      <c r="A277" s="64" t="s">
        <v>374</v>
      </c>
      <c r="B277" s="64" t="s">
        <v>374</v>
      </c>
      <c r="C277" s="65" t="s">
        <v>4960</v>
      </c>
      <c r="D277" s="66">
        <v>7</v>
      </c>
      <c r="E277" s="67" t="s">
        <v>136</v>
      </c>
      <c r="F277" s="68">
        <v>30.142857142857142</v>
      </c>
      <c r="G277" s="65"/>
      <c r="H277" s="69"/>
      <c r="I277" s="70"/>
      <c r="J277" s="70"/>
      <c r="K277" s="34" t="s">
        <v>65</v>
      </c>
      <c r="L277" s="77">
        <v>277</v>
      </c>
      <c r="M277" s="77"/>
      <c r="N277" s="72"/>
      <c r="O277" s="79" t="s">
        <v>176</v>
      </c>
      <c r="P277" s="81">
        <v>43571.339953703704</v>
      </c>
      <c r="Q277" s="79" t="s">
        <v>657</v>
      </c>
      <c r="R277" s="83" t="s">
        <v>859</v>
      </c>
      <c r="S277" s="79" t="s">
        <v>917</v>
      </c>
      <c r="T277" s="79" t="s">
        <v>1041</v>
      </c>
      <c r="U277" s="79"/>
      <c r="V277" s="83" t="s">
        <v>1247</v>
      </c>
      <c r="W277" s="81">
        <v>43571.339953703704</v>
      </c>
      <c r="X277" s="83" t="s">
        <v>1522</v>
      </c>
      <c r="Y277" s="79"/>
      <c r="Z277" s="79"/>
      <c r="AA277" s="85" t="s">
        <v>1833</v>
      </c>
      <c r="AB277" s="79"/>
      <c r="AC277" s="79" t="b">
        <v>0</v>
      </c>
      <c r="AD277" s="79">
        <v>1</v>
      </c>
      <c r="AE277" s="85" t="s">
        <v>1895</v>
      </c>
      <c r="AF277" s="79" t="b">
        <v>0</v>
      </c>
      <c r="AG277" s="79" t="s">
        <v>1903</v>
      </c>
      <c r="AH277" s="79"/>
      <c r="AI277" s="85" t="s">
        <v>1895</v>
      </c>
      <c r="AJ277" s="79" t="b">
        <v>0</v>
      </c>
      <c r="AK277" s="79">
        <v>1</v>
      </c>
      <c r="AL277" s="85" t="s">
        <v>1895</v>
      </c>
      <c r="AM277" s="79" t="s">
        <v>1916</v>
      </c>
      <c r="AN277" s="79" t="b">
        <v>0</v>
      </c>
      <c r="AO277" s="85" t="s">
        <v>1833</v>
      </c>
      <c r="AP277" s="79" t="s">
        <v>176</v>
      </c>
      <c r="AQ277" s="79">
        <v>0</v>
      </c>
      <c r="AR277" s="79">
        <v>0</v>
      </c>
      <c r="AS277" s="79"/>
      <c r="AT277" s="79"/>
      <c r="AU277" s="79"/>
      <c r="AV277" s="79"/>
      <c r="AW277" s="79"/>
      <c r="AX277" s="79"/>
      <c r="AY277" s="79"/>
      <c r="AZ277" s="79"/>
      <c r="BA277">
        <v>5</v>
      </c>
      <c r="BB277" s="78" t="str">
        <f>REPLACE(INDEX(GroupVertices[Group],MATCH(Edges[[#This Row],[Vertex 1]],GroupVertices[Vertex],0)),1,1,"")</f>
        <v>24</v>
      </c>
      <c r="BC277" s="78" t="str">
        <f>REPLACE(INDEX(GroupVertices[Group],MATCH(Edges[[#This Row],[Vertex 2]],GroupVertices[Vertex],0)),1,1,"")</f>
        <v>24</v>
      </c>
      <c r="BD277" s="48">
        <v>0</v>
      </c>
      <c r="BE277" s="49">
        <v>0</v>
      </c>
      <c r="BF277" s="48">
        <v>0</v>
      </c>
      <c r="BG277" s="49">
        <v>0</v>
      </c>
      <c r="BH277" s="48">
        <v>0</v>
      </c>
      <c r="BI277" s="49">
        <v>0</v>
      </c>
      <c r="BJ277" s="48">
        <v>34</v>
      </c>
      <c r="BK277" s="49">
        <v>100</v>
      </c>
      <c r="BL277" s="48">
        <v>34</v>
      </c>
    </row>
    <row r="278" spans="1:64" ht="15">
      <c r="A278" s="64" t="s">
        <v>374</v>
      </c>
      <c r="B278" s="64" t="s">
        <v>374</v>
      </c>
      <c r="C278" s="65" t="s">
        <v>4960</v>
      </c>
      <c r="D278" s="66">
        <v>7</v>
      </c>
      <c r="E278" s="67" t="s">
        <v>136</v>
      </c>
      <c r="F278" s="68">
        <v>30.142857142857142</v>
      </c>
      <c r="G278" s="65"/>
      <c r="H278" s="69"/>
      <c r="I278" s="70"/>
      <c r="J278" s="70"/>
      <c r="K278" s="34" t="s">
        <v>65</v>
      </c>
      <c r="L278" s="77">
        <v>278</v>
      </c>
      <c r="M278" s="77"/>
      <c r="N278" s="72"/>
      <c r="O278" s="79" t="s">
        <v>176</v>
      </c>
      <c r="P278" s="81">
        <v>43572.32472222222</v>
      </c>
      <c r="Q278" s="79" t="s">
        <v>658</v>
      </c>
      <c r="R278" s="83" t="s">
        <v>859</v>
      </c>
      <c r="S278" s="79" t="s">
        <v>917</v>
      </c>
      <c r="T278" s="79" t="s">
        <v>1041</v>
      </c>
      <c r="U278" s="79"/>
      <c r="V278" s="83" t="s">
        <v>1247</v>
      </c>
      <c r="W278" s="81">
        <v>43572.32472222222</v>
      </c>
      <c r="X278" s="83" t="s">
        <v>1523</v>
      </c>
      <c r="Y278" s="79"/>
      <c r="Z278" s="79"/>
      <c r="AA278" s="85" t="s">
        <v>1834</v>
      </c>
      <c r="AB278" s="79"/>
      <c r="AC278" s="79" t="b">
        <v>0</v>
      </c>
      <c r="AD278" s="79">
        <v>1</v>
      </c>
      <c r="AE278" s="85" t="s">
        <v>1895</v>
      </c>
      <c r="AF278" s="79" t="b">
        <v>0</v>
      </c>
      <c r="AG278" s="79" t="s">
        <v>1903</v>
      </c>
      <c r="AH278" s="79"/>
      <c r="AI278" s="85" t="s">
        <v>1895</v>
      </c>
      <c r="AJ278" s="79" t="b">
        <v>0</v>
      </c>
      <c r="AK278" s="79">
        <v>1</v>
      </c>
      <c r="AL278" s="85" t="s">
        <v>1895</v>
      </c>
      <c r="AM278" s="79" t="s">
        <v>1916</v>
      </c>
      <c r="AN278" s="79" t="b">
        <v>0</v>
      </c>
      <c r="AO278" s="85" t="s">
        <v>1834</v>
      </c>
      <c r="AP278" s="79" t="s">
        <v>176</v>
      </c>
      <c r="AQ278" s="79">
        <v>0</v>
      </c>
      <c r="AR278" s="79">
        <v>0</v>
      </c>
      <c r="AS278" s="79"/>
      <c r="AT278" s="79"/>
      <c r="AU278" s="79"/>
      <c r="AV278" s="79"/>
      <c r="AW278" s="79"/>
      <c r="AX278" s="79"/>
      <c r="AY278" s="79"/>
      <c r="AZ278" s="79"/>
      <c r="BA278">
        <v>5</v>
      </c>
      <c r="BB278" s="78" t="str">
        <f>REPLACE(INDEX(GroupVertices[Group],MATCH(Edges[[#This Row],[Vertex 1]],GroupVertices[Vertex],0)),1,1,"")</f>
        <v>24</v>
      </c>
      <c r="BC278" s="78" t="str">
        <f>REPLACE(INDEX(GroupVertices[Group],MATCH(Edges[[#This Row],[Vertex 2]],GroupVertices[Vertex],0)),1,1,"")</f>
        <v>24</v>
      </c>
      <c r="BD278" s="48">
        <v>0</v>
      </c>
      <c r="BE278" s="49">
        <v>0</v>
      </c>
      <c r="BF278" s="48">
        <v>0</v>
      </c>
      <c r="BG278" s="49">
        <v>0</v>
      </c>
      <c r="BH278" s="48">
        <v>0</v>
      </c>
      <c r="BI278" s="49">
        <v>0</v>
      </c>
      <c r="BJ278" s="48">
        <v>29</v>
      </c>
      <c r="BK278" s="49">
        <v>100</v>
      </c>
      <c r="BL278" s="48">
        <v>29</v>
      </c>
    </row>
    <row r="279" spans="1:64" ht="15">
      <c r="A279" s="64" t="s">
        <v>374</v>
      </c>
      <c r="B279" s="64" t="s">
        <v>374</v>
      </c>
      <c r="C279" s="65" t="s">
        <v>4960</v>
      </c>
      <c r="D279" s="66">
        <v>7</v>
      </c>
      <c r="E279" s="67" t="s">
        <v>136</v>
      </c>
      <c r="F279" s="68">
        <v>30.142857142857142</v>
      </c>
      <c r="G279" s="65"/>
      <c r="H279" s="69"/>
      <c r="I279" s="70"/>
      <c r="J279" s="70"/>
      <c r="K279" s="34" t="s">
        <v>65</v>
      </c>
      <c r="L279" s="77">
        <v>279</v>
      </c>
      <c r="M279" s="77"/>
      <c r="N279" s="72"/>
      <c r="O279" s="79" t="s">
        <v>176</v>
      </c>
      <c r="P279" s="81">
        <v>43578.393854166665</v>
      </c>
      <c r="Q279" s="79" t="s">
        <v>659</v>
      </c>
      <c r="R279" s="83" t="s">
        <v>859</v>
      </c>
      <c r="S279" s="79" t="s">
        <v>917</v>
      </c>
      <c r="T279" s="79" t="s">
        <v>1041</v>
      </c>
      <c r="U279" s="79"/>
      <c r="V279" s="83" t="s">
        <v>1247</v>
      </c>
      <c r="W279" s="81">
        <v>43578.393854166665</v>
      </c>
      <c r="X279" s="83" t="s">
        <v>1524</v>
      </c>
      <c r="Y279" s="79"/>
      <c r="Z279" s="79"/>
      <c r="AA279" s="85" t="s">
        <v>1835</v>
      </c>
      <c r="AB279" s="79"/>
      <c r="AC279" s="79" t="b">
        <v>0</v>
      </c>
      <c r="AD279" s="79">
        <v>1</v>
      </c>
      <c r="AE279" s="85" t="s">
        <v>1895</v>
      </c>
      <c r="AF279" s="79" t="b">
        <v>0</v>
      </c>
      <c r="AG279" s="79" t="s">
        <v>1903</v>
      </c>
      <c r="AH279" s="79"/>
      <c r="AI279" s="85" t="s">
        <v>1895</v>
      </c>
      <c r="AJ279" s="79" t="b">
        <v>0</v>
      </c>
      <c r="AK279" s="79">
        <v>1</v>
      </c>
      <c r="AL279" s="85" t="s">
        <v>1895</v>
      </c>
      <c r="AM279" s="79" t="s">
        <v>1916</v>
      </c>
      <c r="AN279" s="79" t="b">
        <v>0</v>
      </c>
      <c r="AO279" s="85" t="s">
        <v>1835</v>
      </c>
      <c r="AP279" s="79" t="s">
        <v>176</v>
      </c>
      <c r="AQ279" s="79">
        <v>0</v>
      </c>
      <c r="AR279" s="79">
        <v>0</v>
      </c>
      <c r="AS279" s="79"/>
      <c r="AT279" s="79"/>
      <c r="AU279" s="79"/>
      <c r="AV279" s="79"/>
      <c r="AW279" s="79"/>
      <c r="AX279" s="79"/>
      <c r="AY279" s="79"/>
      <c r="AZ279" s="79"/>
      <c r="BA279">
        <v>5</v>
      </c>
      <c r="BB279" s="78" t="str">
        <f>REPLACE(INDEX(GroupVertices[Group],MATCH(Edges[[#This Row],[Vertex 1]],GroupVertices[Vertex],0)),1,1,"")</f>
        <v>24</v>
      </c>
      <c r="BC279" s="78" t="str">
        <f>REPLACE(INDEX(GroupVertices[Group],MATCH(Edges[[#This Row],[Vertex 2]],GroupVertices[Vertex],0)),1,1,"")</f>
        <v>24</v>
      </c>
      <c r="BD279" s="48">
        <v>0</v>
      </c>
      <c r="BE279" s="49">
        <v>0</v>
      </c>
      <c r="BF279" s="48">
        <v>0</v>
      </c>
      <c r="BG279" s="49">
        <v>0</v>
      </c>
      <c r="BH279" s="48">
        <v>0</v>
      </c>
      <c r="BI279" s="49">
        <v>0</v>
      </c>
      <c r="BJ279" s="48">
        <v>34</v>
      </c>
      <c r="BK279" s="49">
        <v>100</v>
      </c>
      <c r="BL279" s="48">
        <v>34</v>
      </c>
    </row>
    <row r="280" spans="1:64" ht="15">
      <c r="A280" s="64" t="s">
        <v>374</v>
      </c>
      <c r="B280" s="64" t="s">
        <v>374</v>
      </c>
      <c r="C280" s="65" t="s">
        <v>4960</v>
      </c>
      <c r="D280" s="66">
        <v>7</v>
      </c>
      <c r="E280" s="67" t="s">
        <v>136</v>
      </c>
      <c r="F280" s="68">
        <v>30.142857142857142</v>
      </c>
      <c r="G280" s="65"/>
      <c r="H280" s="69"/>
      <c r="I280" s="70"/>
      <c r="J280" s="70"/>
      <c r="K280" s="34" t="s">
        <v>65</v>
      </c>
      <c r="L280" s="77">
        <v>280</v>
      </c>
      <c r="M280" s="77"/>
      <c r="N280" s="72"/>
      <c r="O280" s="79" t="s">
        <v>176</v>
      </c>
      <c r="P280" s="81">
        <v>43579.36982638889</v>
      </c>
      <c r="Q280" s="79" t="s">
        <v>660</v>
      </c>
      <c r="R280" s="83" t="s">
        <v>859</v>
      </c>
      <c r="S280" s="79" t="s">
        <v>917</v>
      </c>
      <c r="T280" s="79" t="s">
        <v>1041</v>
      </c>
      <c r="U280" s="79"/>
      <c r="V280" s="83" t="s">
        <v>1247</v>
      </c>
      <c r="W280" s="81">
        <v>43579.36982638889</v>
      </c>
      <c r="X280" s="83" t="s">
        <v>1525</v>
      </c>
      <c r="Y280" s="79"/>
      <c r="Z280" s="79"/>
      <c r="AA280" s="85" t="s">
        <v>1836</v>
      </c>
      <c r="AB280" s="79"/>
      <c r="AC280" s="79" t="b">
        <v>0</v>
      </c>
      <c r="AD280" s="79">
        <v>0</v>
      </c>
      <c r="AE280" s="85" t="s">
        <v>1895</v>
      </c>
      <c r="AF280" s="79" t="b">
        <v>0</v>
      </c>
      <c r="AG280" s="79" t="s">
        <v>1903</v>
      </c>
      <c r="AH280" s="79"/>
      <c r="AI280" s="85" t="s">
        <v>1895</v>
      </c>
      <c r="AJ280" s="79" t="b">
        <v>0</v>
      </c>
      <c r="AK280" s="79">
        <v>1</v>
      </c>
      <c r="AL280" s="85" t="s">
        <v>1895</v>
      </c>
      <c r="AM280" s="79" t="s">
        <v>1916</v>
      </c>
      <c r="AN280" s="79" t="b">
        <v>0</v>
      </c>
      <c r="AO280" s="85" t="s">
        <v>1836</v>
      </c>
      <c r="AP280" s="79" t="s">
        <v>176</v>
      </c>
      <c r="AQ280" s="79">
        <v>0</v>
      </c>
      <c r="AR280" s="79">
        <v>0</v>
      </c>
      <c r="AS280" s="79"/>
      <c r="AT280" s="79"/>
      <c r="AU280" s="79"/>
      <c r="AV280" s="79"/>
      <c r="AW280" s="79"/>
      <c r="AX280" s="79"/>
      <c r="AY280" s="79"/>
      <c r="AZ280" s="79"/>
      <c r="BA280">
        <v>5</v>
      </c>
      <c r="BB280" s="78" t="str">
        <f>REPLACE(INDEX(GroupVertices[Group],MATCH(Edges[[#This Row],[Vertex 1]],GroupVertices[Vertex],0)),1,1,"")</f>
        <v>24</v>
      </c>
      <c r="BC280" s="78" t="str">
        <f>REPLACE(INDEX(GroupVertices[Group],MATCH(Edges[[#This Row],[Vertex 2]],GroupVertices[Vertex],0)),1,1,"")</f>
        <v>24</v>
      </c>
      <c r="BD280" s="48">
        <v>0</v>
      </c>
      <c r="BE280" s="49">
        <v>0</v>
      </c>
      <c r="BF280" s="48">
        <v>0</v>
      </c>
      <c r="BG280" s="49">
        <v>0</v>
      </c>
      <c r="BH280" s="48">
        <v>0</v>
      </c>
      <c r="BI280" s="49">
        <v>0</v>
      </c>
      <c r="BJ280" s="48">
        <v>35</v>
      </c>
      <c r="BK280" s="49">
        <v>100</v>
      </c>
      <c r="BL280" s="48">
        <v>35</v>
      </c>
    </row>
    <row r="281" spans="1:64" ht="15">
      <c r="A281" s="64" t="s">
        <v>375</v>
      </c>
      <c r="B281" s="64" t="s">
        <v>393</v>
      </c>
      <c r="C281" s="65" t="s">
        <v>4959</v>
      </c>
      <c r="D281" s="66">
        <v>3</v>
      </c>
      <c r="E281" s="67" t="s">
        <v>132</v>
      </c>
      <c r="F281" s="68">
        <v>32</v>
      </c>
      <c r="G281" s="65"/>
      <c r="H281" s="69"/>
      <c r="I281" s="70"/>
      <c r="J281" s="70"/>
      <c r="K281" s="34" t="s">
        <v>65</v>
      </c>
      <c r="L281" s="77">
        <v>281</v>
      </c>
      <c r="M281" s="77"/>
      <c r="N281" s="72"/>
      <c r="O281" s="79" t="s">
        <v>431</v>
      </c>
      <c r="P281" s="81">
        <v>43579.37300925926</v>
      </c>
      <c r="Q281" s="79" t="s">
        <v>661</v>
      </c>
      <c r="R281" s="79"/>
      <c r="S281" s="79"/>
      <c r="T281" s="79" t="s">
        <v>1042</v>
      </c>
      <c r="U281" s="79"/>
      <c r="V281" s="83" t="s">
        <v>1248</v>
      </c>
      <c r="W281" s="81">
        <v>43579.37300925926</v>
      </c>
      <c r="X281" s="83" t="s">
        <v>1526</v>
      </c>
      <c r="Y281" s="79"/>
      <c r="Z281" s="79"/>
      <c r="AA281" s="85" t="s">
        <v>1837</v>
      </c>
      <c r="AB281" s="79"/>
      <c r="AC281" s="79" t="b">
        <v>0</v>
      </c>
      <c r="AD281" s="79">
        <v>0</v>
      </c>
      <c r="AE281" s="85" t="s">
        <v>1895</v>
      </c>
      <c r="AF281" s="79" t="b">
        <v>0</v>
      </c>
      <c r="AG281" s="79" t="s">
        <v>1903</v>
      </c>
      <c r="AH281" s="79"/>
      <c r="AI281" s="85" t="s">
        <v>1895</v>
      </c>
      <c r="AJ281" s="79" t="b">
        <v>0</v>
      </c>
      <c r="AK281" s="79">
        <v>3</v>
      </c>
      <c r="AL281" s="85" t="s">
        <v>1868</v>
      </c>
      <c r="AM281" s="79" t="s">
        <v>1919</v>
      </c>
      <c r="AN281" s="79" t="b">
        <v>0</v>
      </c>
      <c r="AO281" s="85" t="s">
        <v>1868</v>
      </c>
      <c r="AP281" s="79" t="s">
        <v>176</v>
      </c>
      <c r="AQ281" s="79">
        <v>0</v>
      </c>
      <c r="AR281" s="79">
        <v>0</v>
      </c>
      <c r="AS281" s="79"/>
      <c r="AT281" s="79"/>
      <c r="AU281" s="79"/>
      <c r="AV281" s="79"/>
      <c r="AW281" s="79"/>
      <c r="AX281" s="79"/>
      <c r="AY281" s="79"/>
      <c r="AZ281" s="79"/>
      <c r="BA281">
        <v>1</v>
      </c>
      <c r="BB281" s="78" t="str">
        <f>REPLACE(INDEX(GroupVertices[Group],MATCH(Edges[[#This Row],[Vertex 1]],GroupVertices[Vertex],0)),1,1,"")</f>
        <v>15</v>
      </c>
      <c r="BC281" s="78" t="str">
        <f>REPLACE(INDEX(GroupVertices[Group],MATCH(Edges[[#This Row],[Vertex 2]],GroupVertices[Vertex],0)),1,1,"")</f>
        <v>15</v>
      </c>
      <c r="BD281" s="48">
        <v>1</v>
      </c>
      <c r="BE281" s="49">
        <v>4.3478260869565215</v>
      </c>
      <c r="BF281" s="48">
        <v>0</v>
      </c>
      <c r="BG281" s="49">
        <v>0</v>
      </c>
      <c r="BH281" s="48">
        <v>0</v>
      </c>
      <c r="BI281" s="49">
        <v>0</v>
      </c>
      <c r="BJ281" s="48">
        <v>22</v>
      </c>
      <c r="BK281" s="49">
        <v>95.65217391304348</v>
      </c>
      <c r="BL281" s="48">
        <v>23</v>
      </c>
    </row>
    <row r="282" spans="1:64" ht="15">
      <c r="A282" s="64" t="s">
        <v>376</v>
      </c>
      <c r="B282" s="64" t="s">
        <v>376</v>
      </c>
      <c r="C282" s="65" t="s">
        <v>4959</v>
      </c>
      <c r="D282" s="66">
        <v>3</v>
      </c>
      <c r="E282" s="67" t="s">
        <v>132</v>
      </c>
      <c r="F282" s="68">
        <v>32</v>
      </c>
      <c r="G282" s="65"/>
      <c r="H282" s="69"/>
      <c r="I282" s="70"/>
      <c r="J282" s="70"/>
      <c r="K282" s="34" t="s">
        <v>65</v>
      </c>
      <c r="L282" s="77">
        <v>282</v>
      </c>
      <c r="M282" s="77"/>
      <c r="N282" s="72"/>
      <c r="O282" s="79" t="s">
        <v>176</v>
      </c>
      <c r="P282" s="81">
        <v>43579.375393518516</v>
      </c>
      <c r="Q282" s="79" t="s">
        <v>662</v>
      </c>
      <c r="R282" s="83" t="s">
        <v>860</v>
      </c>
      <c r="S282" s="79" t="s">
        <v>923</v>
      </c>
      <c r="T282" s="79" t="s">
        <v>1043</v>
      </c>
      <c r="U282" s="83" t="s">
        <v>1108</v>
      </c>
      <c r="V282" s="83" t="s">
        <v>1108</v>
      </c>
      <c r="W282" s="81">
        <v>43579.375393518516</v>
      </c>
      <c r="X282" s="83" t="s">
        <v>1527</v>
      </c>
      <c r="Y282" s="79"/>
      <c r="Z282" s="79"/>
      <c r="AA282" s="85" t="s">
        <v>1838</v>
      </c>
      <c r="AB282" s="79"/>
      <c r="AC282" s="79" t="b">
        <v>0</v>
      </c>
      <c r="AD282" s="79">
        <v>0</v>
      </c>
      <c r="AE282" s="85" t="s">
        <v>1895</v>
      </c>
      <c r="AF282" s="79" t="b">
        <v>0</v>
      </c>
      <c r="AG282" s="79" t="s">
        <v>1903</v>
      </c>
      <c r="AH282" s="79"/>
      <c r="AI282" s="85" t="s">
        <v>1895</v>
      </c>
      <c r="AJ282" s="79" t="b">
        <v>0</v>
      </c>
      <c r="AK282" s="79">
        <v>0</v>
      </c>
      <c r="AL282" s="85" t="s">
        <v>1895</v>
      </c>
      <c r="AM282" s="79" t="s">
        <v>1934</v>
      </c>
      <c r="AN282" s="79" t="b">
        <v>0</v>
      </c>
      <c r="AO282" s="85" t="s">
        <v>1838</v>
      </c>
      <c r="AP282" s="79" t="s">
        <v>176</v>
      </c>
      <c r="AQ282" s="79">
        <v>0</v>
      </c>
      <c r="AR282" s="79">
        <v>0</v>
      </c>
      <c r="AS282" s="79"/>
      <c r="AT282" s="79"/>
      <c r="AU282" s="79"/>
      <c r="AV282" s="79"/>
      <c r="AW282" s="79"/>
      <c r="AX282" s="79"/>
      <c r="AY282" s="79"/>
      <c r="AZ282" s="79"/>
      <c r="BA282">
        <v>1</v>
      </c>
      <c r="BB282" s="78" t="str">
        <f>REPLACE(INDEX(GroupVertices[Group],MATCH(Edges[[#This Row],[Vertex 1]],GroupVertices[Vertex],0)),1,1,"")</f>
        <v>1</v>
      </c>
      <c r="BC282" s="78" t="str">
        <f>REPLACE(INDEX(GroupVertices[Group],MATCH(Edges[[#This Row],[Vertex 2]],GroupVertices[Vertex],0)),1,1,"")</f>
        <v>1</v>
      </c>
      <c r="BD282" s="48">
        <v>0</v>
      </c>
      <c r="BE282" s="49">
        <v>0</v>
      </c>
      <c r="BF282" s="48">
        <v>0</v>
      </c>
      <c r="BG282" s="49">
        <v>0</v>
      </c>
      <c r="BH282" s="48">
        <v>0</v>
      </c>
      <c r="BI282" s="49">
        <v>0</v>
      </c>
      <c r="BJ282" s="48">
        <v>28</v>
      </c>
      <c r="BK282" s="49">
        <v>100</v>
      </c>
      <c r="BL282" s="48">
        <v>28</v>
      </c>
    </row>
    <row r="283" spans="1:64" ht="15">
      <c r="A283" s="64" t="s">
        <v>377</v>
      </c>
      <c r="B283" s="64" t="s">
        <v>377</v>
      </c>
      <c r="C283" s="65" t="s">
        <v>4959</v>
      </c>
      <c r="D283" s="66">
        <v>4</v>
      </c>
      <c r="E283" s="67" t="s">
        <v>136</v>
      </c>
      <c r="F283" s="68">
        <v>31.535714285714285</v>
      </c>
      <c r="G283" s="65"/>
      <c r="H283" s="69"/>
      <c r="I283" s="70"/>
      <c r="J283" s="70"/>
      <c r="K283" s="34" t="s">
        <v>65</v>
      </c>
      <c r="L283" s="77">
        <v>283</v>
      </c>
      <c r="M283" s="77"/>
      <c r="N283" s="72"/>
      <c r="O283" s="79" t="s">
        <v>176</v>
      </c>
      <c r="P283" s="81">
        <v>43578.52956018518</v>
      </c>
      <c r="Q283" s="79" t="s">
        <v>663</v>
      </c>
      <c r="R283" s="83" t="s">
        <v>861</v>
      </c>
      <c r="S283" s="79" t="s">
        <v>924</v>
      </c>
      <c r="T283" s="79" t="s">
        <v>1044</v>
      </c>
      <c r="U283" s="83" t="s">
        <v>1109</v>
      </c>
      <c r="V283" s="83" t="s">
        <v>1109</v>
      </c>
      <c r="W283" s="81">
        <v>43578.52956018518</v>
      </c>
      <c r="X283" s="83" t="s">
        <v>1528</v>
      </c>
      <c r="Y283" s="79"/>
      <c r="Z283" s="79"/>
      <c r="AA283" s="85" t="s">
        <v>1839</v>
      </c>
      <c r="AB283" s="79"/>
      <c r="AC283" s="79" t="b">
        <v>0</v>
      </c>
      <c r="AD283" s="79">
        <v>0</v>
      </c>
      <c r="AE283" s="85" t="s">
        <v>1895</v>
      </c>
      <c r="AF283" s="79" t="b">
        <v>0</v>
      </c>
      <c r="AG283" s="79" t="s">
        <v>1903</v>
      </c>
      <c r="AH283" s="79"/>
      <c r="AI283" s="85" t="s">
        <v>1895</v>
      </c>
      <c r="AJ283" s="79" t="b">
        <v>0</v>
      </c>
      <c r="AK283" s="79">
        <v>0</v>
      </c>
      <c r="AL283" s="85" t="s">
        <v>1895</v>
      </c>
      <c r="AM283" s="79" t="s">
        <v>1916</v>
      </c>
      <c r="AN283" s="79" t="b">
        <v>0</v>
      </c>
      <c r="AO283" s="85" t="s">
        <v>1839</v>
      </c>
      <c r="AP283" s="79" t="s">
        <v>176</v>
      </c>
      <c r="AQ283" s="79">
        <v>0</v>
      </c>
      <c r="AR283" s="79">
        <v>0</v>
      </c>
      <c r="AS283" s="79"/>
      <c r="AT283" s="79"/>
      <c r="AU283" s="79"/>
      <c r="AV283" s="79"/>
      <c r="AW283" s="79"/>
      <c r="AX283" s="79"/>
      <c r="AY283" s="79"/>
      <c r="AZ283" s="79"/>
      <c r="BA283">
        <v>2</v>
      </c>
      <c r="BB283" s="78" t="str">
        <f>REPLACE(INDEX(GroupVertices[Group],MATCH(Edges[[#This Row],[Vertex 1]],GroupVertices[Vertex],0)),1,1,"")</f>
        <v>23</v>
      </c>
      <c r="BC283" s="78" t="str">
        <f>REPLACE(INDEX(GroupVertices[Group],MATCH(Edges[[#This Row],[Vertex 2]],GroupVertices[Vertex],0)),1,1,"")</f>
        <v>23</v>
      </c>
      <c r="BD283" s="48">
        <v>0</v>
      </c>
      <c r="BE283" s="49">
        <v>0</v>
      </c>
      <c r="BF283" s="48">
        <v>0</v>
      </c>
      <c r="BG283" s="49">
        <v>0</v>
      </c>
      <c r="BH283" s="48">
        <v>0</v>
      </c>
      <c r="BI283" s="49">
        <v>0</v>
      </c>
      <c r="BJ283" s="48">
        <v>37</v>
      </c>
      <c r="BK283" s="49">
        <v>100</v>
      </c>
      <c r="BL283" s="48">
        <v>37</v>
      </c>
    </row>
    <row r="284" spans="1:64" ht="15">
      <c r="A284" s="64" t="s">
        <v>377</v>
      </c>
      <c r="B284" s="64" t="s">
        <v>377</v>
      </c>
      <c r="C284" s="65" t="s">
        <v>4959</v>
      </c>
      <c r="D284" s="66">
        <v>4</v>
      </c>
      <c r="E284" s="67" t="s">
        <v>136</v>
      </c>
      <c r="F284" s="68">
        <v>31.535714285714285</v>
      </c>
      <c r="G284" s="65"/>
      <c r="H284" s="69"/>
      <c r="I284" s="70"/>
      <c r="J284" s="70"/>
      <c r="K284" s="34" t="s">
        <v>65</v>
      </c>
      <c r="L284" s="77">
        <v>284</v>
      </c>
      <c r="M284" s="77"/>
      <c r="N284" s="72"/>
      <c r="O284" s="79" t="s">
        <v>176</v>
      </c>
      <c r="P284" s="81">
        <v>43579.39368055556</v>
      </c>
      <c r="Q284" s="79" t="s">
        <v>664</v>
      </c>
      <c r="R284" s="83" t="s">
        <v>862</v>
      </c>
      <c r="S284" s="79" t="s">
        <v>924</v>
      </c>
      <c r="T284" s="79"/>
      <c r="U284" s="83" t="s">
        <v>1110</v>
      </c>
      <c r="V284" s="83" t="s">
        <v>1110</v>
      </c>
      <c r="W284" s="81">
        <v>43579.39368055556</v>
      </c>
      <c r="X284" s="83" t="s">
        <v>1529</v>
      </c>
      <c r="Y284" s="79"/>
      <c r="Z284" s="79"/>
      <c r="AA284" s="85" t="s">
        <v>1840</v>
      </c>
      <c r="AB284" s="79"/>
      <c r="AC284" s="79" t="b">
        <v>0</v>
      </c>
      <c r="AD284" s="79">
        <v>0</v>
      </c>
      <c r="AE284" s="85" t="s">
        <v>1895</v>
      </c>
      <c r="AF284" s="79" t="b">
        <v>0</v>
      </c>
      <c r="AG284" s="79" t="s">
        <v>1903</v>
      </c>
      <c r="AH284" s="79"/>
      <c r="AI284" s="85" t="s">
        <v>1895</v>
      </c>
      <c r="AJ284" s="79" t="b">
        <v>0</v>
      </c>
      <c r="AK284" s="79">
        <v>1</v>
      </c>
      <c r="AL284" s="85" t="s">
        <v>1895</v>
      </c>
      <c r="AM284" s="79" t="s">
        <v>1916</v>
      </c>
      <c r="AN284" s="79" t="b">
        <v>0</v>
      </c>
      <c r="AO284" s="85" t="s">
        <v>1840</v>
      </c>
      <c r="AP284" s="79" t="s">
        <v>176</v>
      </c>
      <c r="AQ284" s="79">
        <v>0</v>
      </c>
      <c r="AR284" s="79">
        <v>0</v>
      </c>
      <c r="AS284" s="79"/>
      <c r="AT284" s="79"/>
      <c r="AU284" s="79"/>
      <c r="AV284" s="79"/>
      <c r="AW284" s="79"/>
      <c r="AX284" s="79"/>
      <c r="AY284" s="79"/>
      <c r="AZ284" s="79"/>
      <c r="BA284">
        <v>2</v>
      </c>
      <c r="BB284" s="78" t="str">
        <f>REPLACE(INDEX(GroupVertices[Group],MATCH(Edges[[#This Row],[Vertex 1]],GroupVertices[Vertex],0)),1,1,"")</f>
        <v>23</v>
      </c>
      <c r="BC284" s="78" t="str">
        <f>REPLACE(INDEX(GroupVertices[Group],MATCH(Edges[[#This Row],[Vertex 2]],GroupVertices[Vertex],0)),1,1,"")</f>
        <v>23</v>
      </c>
      <c r="BD284" s="48">
        <v>0</v>
      </c>
      <c r="BE284" s="49">
        <v>0</v>
      </c>
      <c r="BF284" s="48">
        <v>0</v>
      </c>
      <c r="BG284" s="49">
        <v>0</v>
      </c>
      <c r="BH284" s="48">
        <v>0</v>
      </c>
      <c r="BI284" s="49">
        <v>0</v>
      </c>
      <c r="BJ284" s="48">
        <v>33</v>
      </c>
      <c r="BK284" s="49">
        <v>100</v>
      </c>
      <c r="BL284" s="48">
        <v>33</v>
      </c>
    </row>
    <row r="285" spans="1:64" ht="15">
      <c r="A285" s="64" t="s">
        <v>378</v>
      </c>
      <c r="B285" s="64" t="s">
        <v>377</v>
      </c>
      <c r="C285" s="65" t="s">
        <v>4959</v>
      </c>
      <c r="D285" s="66">
        <v>3</v>
      </c>
      <c r="E285" s="67" t="s">
        <v>132</v>
      </c>
      <c r="F285" s="68">
        <v>32</v>
      </c>
      <c r="G285" s="65"/>
      <c r="H285" s="69"/>
      <c r="I285" s="70"/>
      <c r="J285" s="70"/>
      <c r="K285" s="34" t="s">
        <v>65</v>
      </c>
      <c r="L285" s="77">
        <v>285</v>
      </c>
      <c r="M285" s="77"/>
      <c r="N285" s="72"/>
      <c r="O285" s="79" t="s">
        <v>431</v>
      </c>
      <c r="P285" s="81">
        <v>43579.4034837963</v>
      </c>
      <c r="Q285" s="79" t="s">
        <v>665</v>
      </c>
      <c r="R285" s="79"/>
      <c r="S285" s="79"/>
      <c r="T285" s="79"/>
      <c r="U285" s="79"/>
      <c r="V285" s="83" t="s">
        <v>1249</v>
      </c>
      <c r="W285" s="81">
        <v>43579.4034837963</v>
      </c>
      <c r="X285" s="83" t="s">
        <v>1530</v>
      </c>
      <c r="Y285" s="79"/>
      <c r="Z285" s="79"/>
      <c r="AA285" s="85" t="s">
        <v>1841</v>
      </c>
      <c r="AB285" s="79"/>
      <c r="AC285" s="79" t="b">
        <v>0</v>
      </c>
      <c r="AD285" s="79">
        <v>0</v>
      </c>
      <c r="AE285" s="85" t="s">
        <v>1895</v>
      </c>
      <c r="AF285" s="79" t="b">
        <v>0</v>
      </c>
      <c r="AG285" s="79" t="s">
        <v>1903</v>
      </c>
      <c r="AH285" s="79"/>
      <c r="AI285" s="85" t="s">
        <v>1895</v>
      </c>
      <c r="AJ285" s="79" t="b">
        <v>0</v>
      </c>
      <c r="AK285" s="79">
        <v>1</v>
      </c>
      <c r="AL285" s="85" t="s">
        <v>1840</v>
      </c>
      <c r="AM285" s="79" t="s">
        <v>1916</v>
      </c>
      <c r="AN285" s="79" t="b">
        <v>0</v>
      </c>
      <c r="AO285" s="85" t="s">
        <v>1840</v>
      </c>
      <c r="AP285" s="79" t="s">
        <v>176</v>
      </c>
      <c r="AQ285" s="79">
        <v>0</v>
      </c>
      <c r="AR285" s="79">
        <v>0</v>
      </c>
      <c r="AS285" s="79"/>
      <c r="AT285" s="79"/>
      <c r="AU285" s="79"/>
      <c r="AV285" s="79"/>
      <c r="AW285" s="79"/>
      <c r="AX285" s="79"/>
      <c r="AY285" s="79"/>
      <c r="AZ285" s="79"/>
      <c r="BA285">
        <v>1</v>
      </c>
      <c r="BB285" s="78" t="str">
        <f>REPLACE(INDEX(GroupVertices[Group],MATCH(Edges[[#This Row],[Vertex 1]],GroupVertices[Vertex],0)),1,1,"")</f>
        <v>23</v>
      </c>
      <c r="BC285" s="78" t="str">
        <f>REPLACE(INDEX(GroupVertices[Group],MATCH(Edges[[#This Row],[Vertex 2]],GroupVertices[Vertex],0)),1,1,"")</f>
        <v>23</v>
      </c>
      <c r="BD285" s="48">
        <v>0</v>
      </c>
      <c r="BE285" s="49">
        <v>0</v>
      </c>
      <c r="BF285" s="48">
        <v>0</v>
      </c>
      <c r="BG285" s="49">
        <v>0</v>
      </c>
      <c r="BH285" s="48">
        <v>0</v>
      </c>
      <c r="BI285" s="49">
        <v>0</v>
      </c>
      <c r="BJ285" s="48">
        <v>17</v>
      </c>
      <c r="BK285" s="49">
        <v>100</v>
      </c>
      <c r="BL285" s="48">
        <v>17</v>
      </c>
    </row>
    <row r="286" spans="1:64" ht="15">
      <c r="A286" s="64" t="s">
        <v>379</v>
      </c>
      <c r="B286" s="64" t="s">
        <v>379</v>
      </c>
      <c r="C286" s="65" t="s">
        <v>4959</v>
      </c>
      <c r="D286" s="66">
        <v>3</v>
      </c>
      <c r="E286" s="67" t="s">
        <v>132</v>
      </c>
      <c r="F286" s="68">
        <v>32</v>
      </c>
      <c r="G286" s="65"/>
      <c r="H286" s="69"/>
      <c r="I286" s="70"/>
      <c r="J286" s="70"/>
      <c r="K286" s="34" t="s">
        <v>65</v>
      </c>
      <c r="L286" s="77">
        <v>286</v>
      </c>
      <c r="M286" s="77"/>
      <c r="N286" s="72"/>
      <c r="O286" s="79" t="s">
        <v>176</v>
      </c>
      <c r="P286" s="81">
        <v>43579.41270833334</v>
      </c>
      <c r="Q286" s="79" t="s">
        <v>666</v>
      </c>
      <c r="R286" s="83" t="s">
        <v>863</v>
      </c>
      <c r="S286" s="79" t="s">
        <v>925</v>
      </c>
      <c r="T286" s="79"/>
      <c r="U286" s="79"/>
      <c r="V286" s="83" t="s">
        <v>1250</v>
      </c>
      <c r="W286" s="81">
        <v>43579.41270833334</v>
      </c>
      <c r="X286" s="83" t="s">
        <v>1531</v>
      </c>
      <c r="Y286" s="79"/>
      <c r="Z286" s="79"/>
      <c r="AA286" s="85" t="s">
        <v>1842</v>
      </c>
      <c r="AB286" s="79"/>
      <c r="AC286" s="79" t="b">
        <v>0</v>
      </c>
      <c r="AD286" s="79">
        <v>0</v>
      </c>
      <c r="AE286" s="85" t="s">
        <v>1895</v>
      </c>
      <c r="AF286" s="79" t="b">
        <v>0</v>
      </c>
      <c r="AG286" s="79" t="s">
        <v>1903</v>
      </c>
      <c r="AH286" s="79"/>
      <c r="AI286" s="85" t="s">
        <v>1895</v>
      </c>
      <c r="AJ286" s="79" t="b">
        <v>0</v>
      </c>
      <c r="AK286" s="79">
        <v>0</v>
      </c>
      <c r="AL286" s="85" t="s">
        <v>1895</v>
      </c>
      <c r="AM286" s="79" t="s">
        <v>1935</v>
      </c>
      <c r="AN286" s="79" t="b">
        <v>0</v>
      </c>
      <c r="AO286" s="85" t="s">
        <v>1842</v>
      </c>
      <c r="AP286" s="79" t="s">
        <v>176</v>
      </c>
      <c r="AQ286" s="79">
        <v>0</v>
      </c>
      <c r="AR286" s="79">
        <v>0</v>
      </c>
      <c r="AS286" s="79"/>
      <c r="AT286" s="79"/>
      <c r="AU286" s="79"/>
      <c r="AV286" s="79"/>
      <c r="AW286" s="79"/>
      <c r="AX286" s="79"/>
      <c r="AY286" s="79"/>
      <c r="AZ286" s="79"/>
      <c r="BA286">
        <v>1</v>
      </c>
      <c r="BB286" s="78" t="str">
        <f>REPLACE(INDEX(GroupVertices[Group],MATCH(Edges[[#This Row],[Vertex 1]],GroupVertices[Vertex],0)),1,1,"")</f>
        <v>1</v>
      </c>
      <c r="BC286" s="78" t="str">
        <f>REPLACE(INDEX(GroupVertices[Group],MATCH(Edges[[#This Row],[Vertex 2]],GroupVertices[Vertex],0)),1,1,"")</f>
        <v>1</v>
      </c>
      <c r="BD286" s="48">
        <v>1</v>
      </c>
      <c r="BE286" s="49">
        <v>4.166666666666667</v>
      </c>
      <c r="BF286" s="48">
        <v>0</v>
      </c>
      <c r="BG286" s="49">
        <v>0</v>
      </c>
      <c r="BH286" s="48">
        <v>0</v>
      </c>
      <c r="BI286" s="49">
        <v>0</v>
      </c>
      <c r="BJ286" s="48">
        <v>23</v>
      </c>
      <c r="BK286" s="49">
        <v>95.83333333333333</v>
      </c>
      <c r="BL286" s="48">
        <v>24</v>
      </c>
    </row>
    <row r="287" spans="1:64" ht="15">
      <c r="A287" s="64" t="s">
        <v>380</v>
      </c>
      <c r="B287" s="64" t="s">
        <v>380</v>
      </c>
      <c r="C287" s="65" t="s">
        <v>4961</v>
      </c>
      <c r="D287" s="66">
        <v>5</v>
      </c>
      <c r="E287" s="67" t="s">
        <v>136</v>
      </c>
      <c r="F287" s="68">
        <v>31.071428571428573</v>
      </c>
      <c r="G287" s="65"/>
      <c r="H287" s="69"/>
      <c r="I287" s="70"/>
      <c r="J287" s="70"/>
      <c r="K287" s="34" t="s">
        <v>65</v>
      </c>
      <c r="L287" s="77">
        <v>287</v>
      </c>
      <c r="M287" s="77"/>
      <c r="N287" s="72"/>
      <c r="O287" s="79" t="s">
        <v>176</v>
      </c>
      <c r="P287" s="81">
        <v>43574.45138888889</v>
      </c>
      <c r="Q287" s="79" t="s">
        <v>667</v>
      </c>
      <c r="R287" s="83" t="s">
        <v>864</v>
      </c>
      <c r="S287" s="79" t="s">
        <v>926</v>
      </c>
      <c r="T287" s="79" t="s">
        <v>1045</v>
      </c>
      <c r="U287" s="83" t="s">
        <v>1111</v>
      </c>
      <c r="V287" s="83" t="s">
        <v>1111</v>
      </c>
      <c r="W287" s="81">
        <v>43574.45138888889</v>
      </c>
      <c r="X287" s="83" t="s">
        <v>1532</v>
      </c>
      <c r="Y287" s="79"/>
      <c r="Z287" s="79"/>
      <c r="AA287" s="85" t="s">
        <v>1843</v>
      </c>
      <c r="AB287" s="79"/>
      <c r="AC287" s="79" t="b">
        <v>0</v>
      </c>
      <c r="AD287" s="79">
        <v>0</v>
      </c>
      <c r="AE287" s="85" t="s">
        <v>1895</v>
      </c>
      <c r="AF287" s="79" t="b">
        <v>0</v>
      </c>
      <c r="AG287" s="79" t="s">
        <v>1903</v>
      </c>
      <c r="AH287" s="79"/>
      <c r="AI287" s="85" t="s">
        <v>1895</v>
      </c>
      <c r="AJ287" s="79" t="b">
        <v>0</v>
      </c>
      <c r="AK287" s="79">
        <v>0</v>
      </c>
      <c r="AL287" s="85" t="s">
        <v>1895</v>
      </c>
      <c r="AM287" s="79" t="s">
        <v>1909</v>
      </c>
      <c r="AN287" s="79" t="b">
        <v>0</v>
      </c>
      <c r="AO287" s="85" t="s">
        <v>1843</v>
      </c>
      <c r="AP287" s="79" t="s">
        <v>176</v>
      </c>
      <c r="AQ287" s="79">
        <v>0</v>
      </c>
      <c r="AR287" s="79">
        <v>0</v>
      </c>
      <c r="AS287" s="79"/>
      <c r="AT287" s="79"/>
      <c r="AU287" s="79"/>
      <c r="AV287" s="79"/>
      <c r="AW287" s="79"/>
      <c r="AX287" s="79"/>
      <c r="AY287" s="79"/>
      <c r="AZ287" s="79"/>
      <c r="BA287">
        <v>3</v>
      </c>
      <c r="BB287" s="78" t="str">
        <f>REPLACE(INDEX(GroupVertices[Group],MATCH(Edges[[#This Row],[Vertex 1]],GroupVertices[Vertex],0)),1,1,"")</f>
        <v>1</v>
      </c>
      <c r="BC287" s="78" t="str">
        <f>REPLACE(INDEX(GroupVertices[Group],MATCH(Edges[[#This Row],[Vertex 2]],GroupVertices[Vertex],0)),1,1,"")</f>
        <v>1</v>
      </c>
      <c r="BD287" s="48">
        <v>1</v>
      </c>
      <c r="BE287" s="49">
        <v>2.3255813953488373</v>
      </c>
      <c r="BF287" s="48">
        <v>0</v>
      </c>
      <c r="BG287" s="49">
        <v>0</v>
      </c>
      <c r="BH287" s="48">
        <v>0</v>
      </c>
      <c r="BI287" s="49">
        <v>0</v>
      </c>
      <c r="BJ287" s="48">
        <v>42</v>
      </c>
      <c r="BK287" s="49">
        <v>97.67441860465117</v>
      </c>
      <c r="BL287" s="48">
        <v>43</v>
      </c>
    </row>
    <row r="288" spans="1:64" ht="15">
      <c r="A288" s="64" t="s">
        <v>380</v>
      </c>
      <c r="B288" s="64" t="s">
        <v>380</v>
      </c>
      <c r="C288" s="65" t="s">
        <v>4961</v>
      </c>
      <c r="D288" s="66">
        <v>5</v>
      </c>
      <c r="E288" s="67" t="s">
        <v>136</v>
      </c>
      <c r="F288" s="68">
        <v>31.071428571428573</v>
      </c>
      <c r="G288" s="65"/>
      <c r="H288" s="69"/>
      <c r="I288" s="70"/>
      <c r="J288" s="70"/>
      <c r="K288" s="34" t="s">
        <v>65</v>
      </c>
      <c r="L288" s="77">
        <v>288</v>
      </c>
      <c r="M288" s="77"/>
      <c r="N288" s="72"/>
      <c r="O288" s="79" t="s">
        <v>176</v>
      </c>
      <c r="P288" s="81">
        <v>43579.434282407405</v>
      </c>
      <c r="Q288" s="79" t="s">
        <v>668</v>
      </c>
      <c r="R288" s="83" t="s">
        <v>865</v>
      </c>
      <c r="S288" s="79" t="s">
        <v>926</v>
      </c>
      <c r="T288" s="79" t="s">
        <v>1046</v>
      </c>
      <c r="U288" s="83" t="s">
        <v>1112</v>
      </c>
      <c r="V288" s="83" t="s">
        <v>1112</v>
      </c>
      <c r="W288" s="81">
        <v>43579.434282407405</v>
      </c>
      <c r="X288" s="83" t="s">
        <v>1533</v>
      </c>
      <c r="Y288" s="79"/>
      <c r="Z288" s="79"/>
      <c r="AA288" s="85" t="s">
        <v>1844</v>
      </c>
      <c r="AB288" s="79"/>
      <c r="AC288" s="79" t="b">
        <v>0</v>
      </c>
      <c r="AD288" s="79">
        <v>0</v>
      </c>
      <c r="AE288" s="85" t="s">
        <v>1895</v>
      </c>
      <c r="AF288" s="79" t="b">
        <v>0</v>
      </c>
      <c r="AG288" s="79" t="s">
        <v>1903</v>
      </c>
      <c r="AH288" s="79"/>
      <c r="AI288" s="85" t="s">
        <v>1895</v>
      </c>
      <c r="AJ288" s="79" t="b">
        <v>0</v>
      </c>
      <c r="AK288" s="79">
        <v>0</v>
      </c>
      <c r="AL288" s="85" t="s">
        <v>1895</v>
      </c>
      <c r="AM288" s="79" t="s">
        <v>1916</v>
      </c>
      <c r="AN288" s="79" t="b">
        <v>0</v>
      </c>
      <c r="AO288" s="85" t="s">
        <v>1844</v>
      </c>
      <c r="AP288" s="79" t="s">
        <v>176</v>
      </c>
      <c r="AQ288" s="79">
        <v>0</v>
      </c>
      <c r="AR288" s="79">
        <v>0</v>
      </c>
      <c r="AS288" s="79"/>
      <c r="AT288" s="79"/>
      <c r="AU288" s="79"/>
      <c r="AV288" s="79"/>
      <c r="AW288" s="79"/>
      <c r="AX288" s="79"/>
      <c r="AY288" s="79"/>
      <c r="AZ288" s="79"/>
      <c r="BA288">
        <v>3</v>
      </c>
      <c r="BB288" s="78" t="str">
        <f>REPLACE(INDEX(GroupVertices[Group],MATCH(Edges[[#This Row],[Vertex 1]],GroupVertices[Vertex],0)),1,1,"")</f>
        <v>1</v>
      </c>
      <c r="BC288" s="78" t="str">
        <f>REPLACE(INDEX(GroupVertices[Group],MATCH(Edges[[#This Row],[Vertex 2]],GroupVertices[Vertex],0)),1,1,"")</f>
        <v>1</v>
      </c>
      <c r="BD288" s="48">
        <v>1</v>
      </c>
      <c r="BE288" s="49">
        <v>2.4390243902439024</v>
      </c>
      <c r="BF288" s="48">
        <v>0</v>
      </c>
      <c r="BG288" s="49">
        <v>0</v>
      </c>
      <c r="BH288" s="48">
        <v>0</v>
      </c>
      <c r="BI288" s="49">
        <v>0</v>
      </c>
      <c r="BJ288" s="48">
        <v>40</v>
      </c>
      <c r="BK288" s="49">
        <v>97.5609756097561</v>
      </c>
      <c r="BL288" s="48">
        <v>41</v>
      </c>
    </row>
    <row r="289" spans="1:64" ht="15">
      <c r="A289" s="64" t="s">
        <v>380</v>
      </c>
      <c r="B289" s="64" t="s">
        <v>380</v>
      </c>
      <c r="C289" s="65" t="s">
        <v>4961</v>
      </c>
      <c r="D289" s="66">
        <v>5</v>
      </c>
      <c r="E289" s="67" t="s">
        <v>136</v>
      </c>
      <c r="F289" s="68">
        <v>31.071428571428573</v>
      </c>
      <c r="G289" s="65"/>
      <c r="H289" s="69"/>
      <c r="I289" s="70"/>
      <c r="J289" s="70"/>
      <c r="K289" s="34" t="s">
        <v>65</v>
      </c>
      <c r="L289" s="77">
        <v>289</v>
      </c>
      <c r="M289" s="77"/>
      <c r="N289" s="72"/>
      <c r="O289" s="79" t="s">
        <v>176</v>
      </c>
      <c r="P289" s="81">
        <v>43579.43670138889</v>
      </c>
      <c r="Q289" s="79" t="s">
        <v>669</v>
      </c>
      <c r="R289" s="83" t="s">
        <v>866</v>
      </c>
      <c r="S289" s="79" t="s">
        <v>926</v>
      </c>
      <c r="T289" s="79" t="s">
        <v>1047</v>
      </c>
      <c r="U289" s="83" t="s">
        <v>1113</v>
      </c>
      <c r="V289" s="83" t="s">
        <v>1113</v>
      </c>
      <c r="W289" s="81">
        <v>43579.43670138889</v>
      </c>
      <c r="X289" s="83" t="s">
        <v>1534</v>
      </c>
      <c r="Y289" s="79"/>
      <c r="Z289" s="79"/>
      <c r="AA289" s="85" t="s">
        <v>1845</v>
      </c>
      <c r="AB289" s="79"/>
      <c r="AC289" s="79" t="b">
        <v>0</v>
      </c>
      <c r="AD289" s="79">
        <v>1</v>
      </c>
      <c r="AE289" s="85" t="s">
        <v>1895</v>
      </c>
      <c r="AF289" s="79" t="b">
        <v>0</v>
      </c>
      <c r="AG289" s="79" t="s">
        <v>1903</v>
      </c>
      <c r="AH289" s="79"/>
      <c r="AI289" s="85" t="s">
        <v>1895</v>
      </c>
      <c r="AJ289" s="79" t="b">
        <v>0</v>
      </c>
      <c r="AK289" s="79">
        <v>0</v>
      </c>
      <c r="AL289" s="85" t="s">
        <v>1895</v>
      </c>
      <c r="AM289" s="79" t="s">
        <v>1916</v>
      </c>
      <c r="AN289" s="79" t="b">
        <v>0</v>
      </c>
      <c r="AO289" s="85" t="s">
        <v>1845</v>
      </c>
      <c r="AP289" s="79" t="s">
        <v>176</v>
      </c>
      <c r="AQ289" s="79">
        <v>0</v>
      </c>
      <c r="AR289" s="79">
        <v>0</v>
      </c>
      <c r="AS289" s="79"/>
      <c r="AT289" s="79"/>
      <c r="AU289" s="79"/>
      <c r="AV289" s="79"/>
      <c r="AW289" s="79"/>
      <c r="AX289" s="79"/>
      <c r="AY289" s="79"/>
      <c r="AZ289" s="79"/>
      <c r="BA289">
        <v>3</v>
      </c>
      <c r="BB289" s="78" t="str">
        <f>REPLACE(INDEX(GroupVertices[Group],MATCH(Edges[[#This Row],[Vertex 1]],GroupVertices[Vertex],0)),1,1,"")</f>
        <v>1</v>
      </c>
      <c r="BC289" s="78" t="str">
        <f>REPLACE(INDEX(GroupVertices[Group],MATCH(Edges[[#This Row],[Vertex 2]],GroupVertices[Vertex],0)),1,1,"")</f>
        <v>1</v>
      </c>
      <c r="BD289" s="48">
        <v>1</v>
      </c>
      <c r="BE289" s="49">
        <v>2.2222222222222223</v>
      </c>
      <c r="BF289" s="48">
        <v>0</v>
      </c>
      <c r="BG289" s="49">
        <v>0</v>
      </c>
      <c r="BH289" s="48">
        <v>0</v>
      </c>
      <c r="BI289" s="49">
        <v>0</v>
      </c>
      <c r="BJ289" s="48">
        <v>44</v>
      </c>
      <c r="BK289" s="49">
        <v>97.77777777777777</v>
      </c>
      <c r="BL289" s="48">
        <v>45</v>
      </c>
    </row>
    <row r="290" spans="1:64" ht="15">
      <c r="A290" s="64" t="s">
        <v>381</v>
      </c>
      <c r="B290" s="64" t="s">
        <v>381</v>
      </c>
      <c r="C290" s="65" t="s">
        <v>4959</v>
      </c>
      <c r="D290" s="66">
        <v>3</v>
      </c>
      <c r="E290" s="67" t="s">
        <v>132</v>
      </c>
      <c r="F290" s="68">
        <v>32</v>
      </c>
      <c r="G290" s="65"/>
      <c r="H290" s="69"/>
      <c r="I290" s="70"/>
      <c r="J290" s="70"/>
      <c r="K290" s="34" t="s">
        <v>65</v>
      </c>
      <c r="L290" s="77">
        <v>290</v>
      </c>
      <c r="M290" s="77"/>
      <c r="N290" s="72"/>
      <c r="O290" s="79" t="s">
        <v>176</v>
      </c>
      <c r="P290" s="81">
        <v>43564.3983912037</v>
      </c>
      <c r="Q290" s="79" t="s">
        <v>670</v>
      </c>
      <c r="R290" s="79"/>
      <c r="S290" s="79"/>
      <c r="T290" s="79" t="s">
        <v>1048</v>
      </c>
      <c r="U290" s="83" t="s">
        <v>1114</v>
      </c>
      <c r="V290" s="83" t="s">
        <v>1114</v>
      </c>
      <c r="W290" s="81">
        <v>43564.3983912037</v>
      </c>
      <c r="X290" s="83" t="s">
        <v>1535</v>
      </c>
      <c r="Y290" s="79"/>
      <c r="Z290" s="79"/>
      <c r="AA290" s="85" t="s">
        <v>1846</v>
      </c>
      <c r="AB290" s="79"/>
      <c r="AC290" s="79" t="b">
        <v>0</v>
      </c>
      <c r="AD290" s="79">
        <v>2</v>
      </c>
      <c r="AE290" s="85" t="s">
        <v>1895</v>
      </c>
      <c r="AF290" s="79" t="b">
        <v>0</v>
      </c>
      <c r="AG290" s="79" t="s">
        <v>1903</v>
      </c>
      <c r="AH290" s="79"/>
      <c r="AI290" s="85" t="s">
        <v>1895</v>
      </c>
      <c r="AJ290" s="79" t="b">
        <v>0</v>
      </c>
      <c r="AK290" s="79">
        <v>2</v>
      </c>
      <c r="AL290" s="85" t="s">
        <v>1895</v>
      </c>
      <c r="AM290" s="79" t="s">
        <v>1906</v>
      </c>
      <c r="AN290" s="79" t="b">
        <v>0</v>
      </c>
      <c r="AO290" s="85" t="s">
        <v>1846</v>
      </c>
      <c r="AP290" s="79" t="s">
        <v>1938</v>
      </c>
      <c r="AQ290" s="79">
        <v>0</v>
      </c>
      <c r="AR290" s="79">
        <v>0</v>
      </c>
      <c r="AS290" s="79"/>
      <c r="AT290" s="79"/>
      <c r="AU290" s="79"/>
      <c r="AV290" s="79"/>
      <c r="AW290" s="79"/>
      <c r="AX290" s="79"/>
      <c r="AY290" s="79"/>
      <c r="AZ290" s="79"/>
      <c r="BA290">
        <v>1</v>
      </c>
      <c r="BB290" s="78" t="str">
        <f>REPLACE(INDEX(GroupVertices[Group],MATCH(Edges[[#This Row],[Vertex 1]],GroupVertices[Vertex],0)),1,1,"")</f>
        <v>22</v>
      </c>
      <c r="BC290" s="78" t="str">
        <f>REPLACE(INDEX(GroupVertices[Group],MATCH(Edges[[#This Row],[Vertex 2]],GroupVertices[Vertex],0)),1,1,"")</f>
        <v>22</v>
      </c>
      <c r="BD290" s="48">
        <v>0</v>
      </c>
      <c r="BE290" s="49">
        <v>0</v>
      </c>
      <c r="BF290" s="48">
        <v>0</v>
      </c>
      <c r="BG290" s="49">
        <v>0</v>
      </c>
      <c r="BH290" s="48">
        <v>0</v>
      </c>
      <c r="BI290" s="49">
        <v>0</v>
      </c>
      <c r="BJ290" s="48">
        <v>26</v>
      </c>
      <c r="BK290" s="49">
        <v>100</v>
      </c>
      <c r="BL290" s="48">
        <v>26</v>
      </c>
    </row>
    <row r="291" spans="1:64" ht="15">
      <c r="A291" s="64" t="s">
        <v>382</v>
      </c>
      <c r="B291" s="64" t="s">
        <v>381</v>
      </c>
      <c r="C291" s="65" t="s">
        <v>4959</v>
      </c>
      <c r="D291" s="66">
        <v>3</v>
      </c>
      <c r="E291" s="67" t="s">
        <v>132</v>
      </c>
      <c r="F291" s="68">
        <v>32</v>
      </c>
      <c r="G291" s="65"/>
      <c r="H291" s="69"/>
      <c r="I291" s="70"/>
      <c r="J291" s="70"/>
      <c r="K291" s="34" t="s">
        <v>65</v>
      </c>
      <c r="L291" s="77">
        <v>291</v>
      </c>
      <c r="M291" s="77"/>
      <c r="N291" s="72"/>
      <c r="O291" s="79" t="s">
        <v>431</v>
      </c>
      <c r="P291" s="81">
        <v>43579.44074074074</v>
      </c>
      <c r="Q291" s="79" t="s">
        <v>671</v>
      </c>
      <c r="R291" s="79"/>
      <c r="S291" s="79"/>
      <c r="T291" s="79" t="s">
        <v>1048</v>
      </c>
      <c r="U291" s="79"/>
      <c r="V291" s="83" t="s">
        <v>1251</v>
      </c>
      <c r="W291" s="81">
        <v>43579.44074074074</v>
      </c>
      <c r="X291" s="83" t="s">
        <v>1536</v>
      </c>
      <c r="Y291" s="79"/>
      <c r="Z291" s="79"/>
      <c r="AA291" s="85" t="s">
        <v>1847</v>
      </c>
      <c r="AB291" s="79"/>
      <c r="AC291" s="79" t="b">
        <v>0</v>
      </c>
      <c r="AD291" s="79">
        <v>0</v>
      </c>
      <c r="AE291" s="85" t="s">
        <v>1895</v>
      </c>
      <c r="AF291" s="79" t="b">
        <v>0</v>
      </c>
      <c r="AG291" s="79" t="s">
        <v>1903</v>
      </c>
      <c r="AH291" s="79"/>
      <c r="AI291" s="85" t="s">
        <v>1895</v>
      </c>
      <c r="AJ291" s="79" t="b">
        <v>0</v>
      </c>
      <c r="AK291" s="79">
        <v>2</v>
      </c>
      <c r="AL291" s="85" t="s">
        <v>1846</v>
      </c>
      <c r="AM291" s="79" t="s">
        <v>1916</v>
      </c>
      <c r="AN291" s="79" t="b">
        <v>0</v>
      </c>
      <c r="AO291" s="85" t="s">
        <v>1846</v>
      </c>
      <c r="AP291" s="79" t="s">
        <v>176</v>
      </c>
      <c r="AQ291" s="79">
        <v>0</v>
      </c>
      <c r="AR291" s="79">
        <v>0</v>
      </c>
      <c r="AS291" s="79"/>
      <c r="AT291" s="79"/>
      <c r="AU291" s="79"/>
      <c r="AV291" s="79"/>
      <c r="AW291" s="79"/>
      <c r="AX291" s="79"/>
      <c r="AY291" s="79"/>
      <c r="AZ291" s="79"/>
      <c r="BA291">
        <v>1</v>
      </c>
      <c r="BB291" s="78" t="str">
        <f>REPLACE(INDEX(GroupVertices[Group],MATCH(Edges[[#This Row],[Vertex 1]],GroupVertices[Vertex],0)),1,1,"")</f>
        <v>22</v>
      </c>
      <c r="BC291" s="78" t="str">
        <f>REPLACE(INDEX(GroupVertices[Group],MATCH(Edges[[#This Row],[Vertex 2]],GroupVertices[Vertex],0)),1,1,"")</f>
        <v>22</v>
      </c>
      <c r="BD291" s="48">
        <v>0</v>
      </c>
      <c r="BE291" s="49">
        <v>0</v>
      </c>
      <c r="BF291" s="48">
        <v>0</v>
      </c>
      <c r="BG291" s="49">
        <v>0</v>
      </c>
      <c r="BH291" s="48">
        <v>0</v>
      </c>
      <c r="BI291" s="49">
        <v>0</v>
      </c>
      <c r="BJ291" s="48">
        <v>24</v>
      </c>
      <c r="BK291" s="49">
        <v>100</v>
      </c>
      <c r="BL291" s="48">
        <v>24</v>
      </c>
    </row>
    <row r="292" spans="1:64" ht="15">
      <c r="A292" s="64" t="s">
        <v>383</v>
      </c>
      <c r="B292" s="64" t="s">
        <v>383</v>
      </c>
      <c r="C292" s="65" t="s">
        <v>4959</v>
      </c>
      <c r="D292" s="66">
        <v>3</v>
      </c>
      <c r="E292" s="67" t="s">
        <v>132</v>
      </c>
      <c r="F292" s="68">
        <v>32</v>
      </c>
      <c r="G292" s="65"/>
      <c r="H292" s="69"/>
      <c r="I292" s="70"/>
      <c r="J292" s="70"/>
      <c r="K292" s="34" t="s">
        <v>65</v>
      </c>
      <c r="L292" s="77">
        <v>292</v>
      </c>
      <c r="M292" s="77"/>
      <c r="N292" s="72"/>
      <c r="O292" s="79" t="s">
        <v>176</v>
      </c>
      <c r="P292" s="81">
        <v>43579.459444444445</v>
      </c>
      <c r="Q292" s="79" t="s">
        <v>672</v>
      </c>
      <c r="R292" s="83" t="s">
        <v>867</v>
      </c>
      <c r="S292" s="79" t="s">
        <v>927</v>
      </c>
      <c r="T292" s="79" t="s">
        <v>1049</v>
      </c>
      <c r="U292" s="83" t="s">
        <v>1115</v>
      </c>
      <c r="V292" s="83" t="s">
        <v>1115</v>
      </c>
      <c r="W292" s="81">
        <v>43579.459444444445</v>
      </c>
      <c r="X292" s="83" t="s">
        <v>1537</v>
      </c>
      <c r="Y292" s="79"/>
      <c r="Z292" s="79"/>
      <c r="AA292" s="85" t="s">
        <v>1848</v>
      </c>
      <c r="AB292" s="79"/>
      <c r="AC292" s="79" t="b">
        <v>0</v>
      </c>
      <c r="AD292" s="79">
        <v>0</v>
      </c>
      <c r="AE292" s="85" t="s">
        <v>1895</v>
      </c>
      <c r="AF292" s="79" t="b">
        <v>0</v>
      </c>
      <c r="AG292" s="79" t="s">
        <v>1903</v>
      </c>
      <c r="AH292" s="79"/>
      <c r="AI292" s="85" t="s">
        <v>1895</v>
      </c>
      <c r="AJ292" s="79" t="b">
        <v>0</v>
      </c>
      <c r="AK292" s="79">
        <v>0</v>
      </c>
      <c r="AL292" s="85" t="s">
        <v>1895</v>
      </c>
      <c r="AM292" s="79" t="s">
        <v>1918</v>
      </c>
      <c r="AN292" s="79" t="b">
        <v>0</v>
      </c>
      <c r="AO292" s="85" t="s">
        <v>1848</v>
      </c>
      <c r="AP292" s="79" t="s">
        <v>176</v>
      </c>
      <c r="AQ292" s="79">
        <v>0</v>
      </c>
      <c r="AR292" s="79">
        <v>0</v>
      </c>
      <c r="AS292" s="79"/>
      <c r="AT292" s="79"/>
      <c r="AU292" s="79"/>
      <c r="AV292" s="79"/>
      <c r="AW292" s="79"/>
      <c r="AX292" s="79"/>
      <c r="AY292" s="79"/>
      <c r="AZ292" s="79"/>
      <c r="BA292">
        <v>1</v>
      </c>
      <c r="BB292" s="78" t="str">
        <f>REPLACE(INDEX(GroupVertices[Group],MATCH(Edges[[#This Row],[Vertex 1]],GroupVertices[Vertex],0)),1,1,"")</f>
        <v>1</v>
      </c>
      <c r="BC292" s="78" t="str">
        <f>REPLACE(INDEX(GroupVertices[Group],MATCH(Edges[[#This Row],[Vertex 2]],GroupVertices[Vertex],0)),1,1,"")</f>
        <v>1</v>
      </c>
      <c r="BD292" s="48">
        <v>0</v>
      </c>
      <c r="BE292" s="49">
        <v>0</v>
      </c>
      <c r="BF292" s="48">
        <v>0</v>
      </c>
      <c r="BG292" s="49">
        <v>0</v>
      </c>
      <c r="BH292" s="48">
        <v>0</v>
      </c>
      <c r="BI292" s="49">
        <v>0</v>
      </c>
      <c r="BJ292" s="48">
        <v>33</v>
      </c>
      <c r="BK292" s="49">
        <v>100</v>
      </c>
      <c r="BL292" s="48">
        <v>33</v>
      </c>
    </row>
    <row r="293" spans="1:64" ht="15">
      <c r="A293" s="64" t="s">
        <v>384</v>
      </c>
      <c r="B293" s="64" t="s">
        <v>384</v>
      </c>
      <c r="C293" s="65" t="s">
        <v>4959</v>
      </c>
      <c r="D293" s="66">
        <v>3</v>
      </c>
      <c r="E293" s="67" t="s">
        <v>132</v>
      </c>
      <c r="F293" s="68">
        <v>32</v>
      </c>
      <c r="G293" s="65"/>
      <c r="H293" s="69"/>
      <c r="I293" s="70"/>
      <c r="J293" s="70"/>
      <c r="K293" s="34" t="s">
        <v>65</v>
      </c>
      <c r="L293" s="77">
        <v>293</v>
      </c>
      <c r="M293" s="77"/>
      <c r="N293" s="72"/>
      <c r="O293" s="79" t="s">
        <v>176</v>
      </c>
      <c r="P293" s="81">
        <v>43579.46498842593</v>
      </c>
      <c r="Q293" s="79" t="s">
        <v>673</v>
      </c>
      <c r="R293" s="83" t="s">
        <v>868</v>
      </c>
      <c r="S293" s="79" t="s">
        <v>882</v>
      </c>
      <c r="T293" s="79"/>
      <c r="U293" s="79"/>
      <c r="V293" s="83" t="s">
        <v>1252</v>
      </c>
      <c r="W293" s="81">
        <v>43579.46498842593</v>
      </c>
      <c r="X293" s="83" t="s">
        <v>1538</v>
      </c>
      <c r="Y293" s="79"/>
      <c r="Z293" s="79"/>
      <c r="AA293" s="85" t="s">
        <v>1849</v>
      </c>
      <c r="AB293" s="79"/>
      <c r="AC293" s="79" t="b">
        <v>0</v>
      </c>
      <c r="AD293" s="79">
        <v>0</v>
      </c>
      <c r="AE293" s="85" t="s">
        <v>1895</v>
      </c>
      <c r="AF293" s="79" t="b">
        <v>0</v>
      </c>
      <c r="AG293" s="79" t="s">
        <v>1903</v>
      </c>
      <c r="AH293" s="79"/>
      <c r="AI293" s="85" t="s">
        <v>1895</v>
      </c>
      <c r="AJ293" s="79" t="b">
        <v>0</v>
      </c>
      <c r="AK293" s="79">
        <v>0</v>
      </c>
      <c r="AL293" s="85" t="s">
        <v>1895</v>
      </c>
      <c r="AM293" s="79" t="s">
        <v>1905</v>
      </c>
      <c r="AN293" s="79" t="b">
        <v>0</v>
      </c>
      <c r="AO293" s="85" t="s">
        <v>1849</v>
      </c>
      <c r="AP293" s="79" t="s">
        <v>176</v>
      </c>
      <c r="AQ293" s="79">
        <v>0</v>
      </c>
      <c r="AR293" s="79">
        <v>0</v>
      </c>
      <c r="AS293" s="79"/>
      <c r="AT293" s="79"/>
      <c r="AU293" s="79"/>
      <c r="AV293" s="79"/>
      <c r="AW293" s="79"/>
      <c r="AX293" s="79"/>
      <c r="AY293" s="79"/>
      <c r="AZ293" s="79"/>
      <c r="BA293">
        <v>1</v>
      </c>
      <c r="BB293" s="78" t="str">
        <f>REPLACE(INDEX(GroupVertices[Group],MATCH(Edges[[#This Row],[Vertex 1]],GroupVertices[Vertex],0)),1,1,"")</f>
        <v>1</v>
      </c>
      <c r="BC293" s="78" t="str">
        <f>REPLACE(INDEX(GroupVertices[Group],MATCH(Edges[[#This Row],[Vertex 2]],GroupVertices[Vertex],0)),1,1,"")</f>
        <v>1</v>
      </c>
      <c r="BD293" s="48">
        <v>0</v>
      </c>
      <c r="BE293" s="49">
        <v>0</v>
      </c>
      <c r="BF293" s="48">
        <v>0</v>
      </c>
      <c r="BG293" s="49">
        <v>0</v>
      </c>
      <c r="BH293" s="48">
        <v>0</v>
      </c>
      <c r="BI293" s="49">
        <v>0</v>
      </c>
      <c r="BJ293" s="48">
        <v>42</v>
      </c>
      <c r="BK293" s="49">
        <v>100</v>
      </c>
      <c r="BL293" s="48">
        <v>42</v>
      </c>
    </row>
    <row r="294" spans="1:64" ht="15">
      <c r="A294" s="64" t="s">
        <v>385</v>
      </c>
      <c r="B294" s="64" t="s">
        <v>428</v>
      </c>
      <c r="C294" s="65" t="s">
        <v>4959</v>
      </c>
      <c r="D294" s="66">
        <v>3</v>
      </c>
      <c r="E294" s="67" t="s">
        <v>132</v>
      </c>
      <c r="F294" s="68">
        <v>32</v>
      </c>
      <c r="G294" s="65"/>
      <c r="H294" s="69"/>
      <c r="I294" s="70"/>
      <c r="J294" s="70"/>
      <c r="K294" s="34" t="s">
        <v>65</v>
      </c>
      <c r="L294" s="77">
        <v>294</v>
      </c>
      <c r="M294" s="77"/>
      <c r="N294" s="72"/>
      <c r="O294" s="79" t="s">
        <v>431</v>
      </c>
      <c r="P294" s="81">
        <v>43570.5209837963</v>
      </c>
      <c r="Q294" s="79" t="s">
        <v>674</v>
      </c>
      <c r="R294" s="83" t="s">
        <v>869</v>
      </c>
      <c r="S294" s="79" t="s">
        <v>882</v>
      </c>
      <c r="T294" s="79" t="s">
        <v>1050</v>
      </c>
      <c r="U294" s="79"/>
      <c r="V294" s="83" t="s">
        <v>1253</v>
      </c>
      <c r="W294" s="81">
        <v>43570.5209837963</v>
      </c>
      <c r="X294" s="83" t="s">
        <v>1539</v>
      </c>
      <c r="Y294" s="79"/>
      <c r="Z294" s="79"/>
      <c r="AA294" s="85" t="s">
        <v>1850</v>
      </c>
      <c r="AB294" s="79"/>
      <c r="AC294" s="79" t="b">
        <v>0</v>
      </c>
      <c r="AD294" s="79">
        <v>0</v>
      </c>
      <c r="AE294" s="85" t="s">
        <v>1895</v>
      </c>
      <c r="AF294" s="79" t="b">
        <v>0</v>
      </c>
      <c r="AG294" s="79" t="s">
        <v>1903</v>
      </c>
      <c r="AH294" s="79"/>
      <c r="AI294" s="85" t="s">
        <v>1895</v>
      </c>
      <c r="AJ294" s="79" t="b">
        <v>0</v>
      </c>
      <c r="AK294" s="79">
        <v>0</v>
      </c>
      <c r="AL294" s="85" t="s">
        <v>1895</v>
      </c>
      <c r="AM294" s="79" t="s">
        <v>1918</v>
      </c>
      <c r="AN294" s="79" t="b">
        <v>0</v>
      </c>
      <c r="AO294" s="85" t="s">
        <v>1850</v>
      </c>
      <c r="AP294" s="79" t="s">
        <v>176</v>
      </c>
      <c r="AQ294" s="79">
        <v>0</v>
      </c>
      <c r="AR294" s="79">
        <v>0</v>
      </c>
      <c r="AS294" s="79"/>
      <c r="AT294" s="79"/>
      <c r="AU294" s="79"/>
      <c r="AV294" s="79"/>
      <c r="AW294" s="79"/>
      <c r="AX294" s="79"/>
      <c r="AY294" s="79"/>
      <c r="AZ294" s="79"/>
      <c r="BA294">
        <v>1</v>
      </c>
      <c r="BB294" s="78" t="str">
        <f>REPLACE(INDEX(GroupVertices[Group],MATCH(Edges[[#This Row],[Vertex 1]],GroupVertices[Vertex],0)),1,1,"")</f>
        <v>16</v>
      </c>
      <c r="BC294" s="78" t="str">
        <f>REPLACE(INDEX(GroupVertices[Group],MATCH(Edges[[#This Row],[Vertex 2]],GroupVertices[Vertex],0)),1,1,"")</f>
        <v>16</v>
      </c>
      <c r="BD294" s="48">
        <v>1</v>
      </c>
      <c r="BE294" s="49">
        <v>3.5714285714285716</v>
      </c>
      <c r="BF294" s="48">
        <v>0</v>
      </c>
      <c r="BG294" s="49">
        <v>0</v>
      </c>
      <c r="BH294" s="48">
        <v>0</v>
      </c>
      <c r="BI294" s="49">
        <v>0</v>
      </c>
      <c r="BJ294" s="48">
        <v>27</v>
      </c>
      <c r="BK294" s="49">
        <v>96.42857142857143</v>
      </c>
      <c r="BL294" s="48">
        <v>28</v>
      </c>
    </row>
    <row r="295" spans="1:64" ht="15">
      <c r="A295" s="64" t="s">
        <v>386</v>
      </c>
      <c r="B295" s="64" t="s">
        <v>386</v>
      </c>
      <c r="C295" s="65" t="s">
        <v>4959</v>
      </c>
      <c r="D295" s="66">
        <v>3</v>
      </c>
      <c r="E295" s="67" t="s">
        <v>132</v>
      </c>
      <c r="F295" s="68">
        <v>32</v>
      </c>
      <c r="G295" s="65"/>
      <c r="H295" s="69"/>
      <c r="I295" s="70"/>
      <c r="J295" s="70"/>
      <c r="K295" s="34" t="s">
        <v>65</v>
      </c>
      <c r="L295" s="77">
        <v>295</v>
      </c>
      <c r="M295" s="77"/>
      <c r="N295" s="72"/>
      <c r="O295" s="79" t="s">
        <v>176</v>
      </c>
      <c r="P295" s="81">
        <v>43578.74653935185</v>
      </c>
      <c r="Q295" s="79" t="s">
        <v>675</v>
      </c>
      <c r="R295" s="83" t="s">
        <v>870</v>
      </c>
      <c r="S295" s="79" t="s">
        <v>928</v>
      </c>
      <c r="T295" s="79" t="s">
        <v>1051</v>
      </c>
      <c r="U295" s="83" t="s">
        <v>1116</v>
      </c>
      <c r="V295" s="83" t="s">
        <v>1116</v>
      </c>
      <c r="W295" s="81">
        <v>43578.74653935185</v>
      </c>
      <c r="X295" s="83" t="s">
        <v>1540</v>
      </c>
      <c r="Y295" s="79"/>
      <c r="Z295" s="79"/>
      <c r="AA295" s="85" t="s">
        <v>1851</v>
      </c>
      <c r="AB295" s="79"/>
      <c r="AC295" s="79" t="b">
        <v>0</v>
      </c>
      <c r="AD295" s="79">
        <v>0</v>
      </c>
      <c r="AE295" s="85" t="s">
        <v>1895</v>
      </c>
      <c r="AF295" s="79" t="b">
        <v>0</v>
      </c>
      <c r="AG295" s="79" t="s">
        <v>1903</v>
      </c>
      <c r="AH295" s="79"/>
      <c r="AI295" s="85" t="s">
        <v>1895</v>
      </c>
      <c r="AJ295" s="79" t="b">
        <v>0</v>
      </c>
      <c r="AK295" s="79">
        <v>0</v>
      </c>
      <c r="AL295" s="85" t="s">
        <v>1895</v>
      </c>
      <c r="AM295" s="79" t="s">
        <v>1936</v>
      </c>
      <c r="AN295" s="79" t="b">
        <v>0</v>
      </c>
      <c r="AO295" s="85" t="s">
        <v>1851</v>
      </c>
      <c r="AP295" s="79" t="s">
        <v>176</v>
      </c>
      <c r="AQ295" s="79">
        <v>0</v>
      </c>
      <c r="AR295" s="79">
        <v>0</v>
      </c>
      <c r="AS295" s="79"/>
      <c r="AT295" s="79"/>
      <c r="AU295" s="79"/>
      <c r="AV295" s="79"/>
      <c r="AW295" s="79"/>
      <c r="AX295" s="79"/>
      <c r="AY295" s="79"/>
      <c r="AZ295" s="79"/>
      <c r="BA295">
        <v>1</v>
      </c>
      <c r="BB295" s="78" t="str">
        <f>REPLACE(INDEX(GroupVertices[Group],MATCH(Edges[[#This Row],[Vertex 1]],GroupVertices[Vertex],0)),1,1,"")</f>
        <v>16</v>
      </c>
      <c r="BC295" s="78" t="str">
        <f>REPLACE(INDEX(GroupVertices[Group],MATCH(Edges[[#This Row],[Vertex 2]],GroupVertices[Vertex],0)),1,1,"")</f>
        <v>16</v>
      </c>
      <c r="BD295" s="48">
        <v>0</v>
      </c>
      <c r="BE295" s="49">
        <v>0</v>
      </c>
      <c r="BF295" s="48">
        <v>0</v>
      </c>
      <c r="BG295" s="49">
        <v>0</v>
      </c>
      <c r="BH295" s="48">
        <v>0</v>
      </c>
      <c r="BI295" s="49">
        <v>0</v>
      </c>
      <c r="BJ295" s="48">
        <v>25</v>
      </c>
      <c r="BK295" s="49">
        <v>100</v>
      </c>
      <c r="BL295" s="48">
        <v>25</v>
      </c>
    </row>
    <row r="296" spans="1:64" ht="15">
      <c r="A296" s="64" t="s">
        <v>385</v>
      </c>
      <c r="B296" s="64" t="s">
        <v>386</v>
      </c>
      <c r="C296" s="65" t="s">
        <v>4959</v>
      </c>
      <c r="D296" s="66">
        <v>3</v>
      </c>
      <c r="E296" s="67" t="s">
        <v>132</v>
      </c>
      <c r="F296" s="68">
        <v>32</v>
      </c>
      <c r="G296" s="65"/>
      <c r="H296" s="69"/>
      <c r="I296" s="70"/>
      <c r="J296" s="70"/>
      <c r="K296" s="34" t="s">
        <v>65</v>
      </c>
      <c r="L296" s="77">
        <v>296</v>
      </c>
      <c r="M296" s="77"/>
      <c r="N296" s="72"/>
      <c r="O296" s="79" t="s">
        <v>431</v>
      </c>
      <c r="P296" s="81">
        <v>43579.47930555556</v>
      </c>
      <c r="Q296" s="79" t="s">
        <v>676</v>
      </c>
      <c r="R296" s="83" t="s">
        <v>870</v>
      </c>
      <c r="S296" s="79" t="s">
        <v>928</v>
      </c>
      <c r="T296" s="79" t="s">
        <v>1051</v>
      </c>
      <c r="U296" s="83" t="s">
        <v>1116</v>
      </c>
      <c r="V296" s="83" t="s">
        <v>1116</v>
      </c>
      <c r="W296" s="81">
        <v>43579.47930555556</v>
      </c>
      <c r="X296" s="83" t="s">
        <v>1541</v>
      </c>
      <c r="Y296" s="79"/>
      <c r="Z296" s="79"/>
      <c r="AA296" s="85" t="s">
        <v>1852</v>
      </c>
      <c r="AB296" s="79"/>
      <c r="AC296" s="79" t="b">
        <v>0</v>
      </c>
      <c r="AD296" s="79">
        <v>0</v>
      </c>
      <c r="AE296" s="85" t="s">
        <v>1895</v>
      </c>
      <c r="AF296" s="79" t="b">
        <v>0</v>
      </c>
      <c r="AG296" s="79" t="s">
        <v>1903</v>
      </c>
      <c r="AH296" s="79"/>
      <c r="AI296" s="85" t="s">
        <v>1895</v>
      </c>
      <c r="AJ296" s="79" t="b">
        <v>0</v>
      </c>
      <c r="AK296" s="79">
        <v>0</v>
      </c>
      <c r="AL296" s="85" t="s">
        <v>1895</v>
      </c>
      <c r="AM296" s="79" t="s">
        <v>1918</v>
      </c>
      <c r="AN296" s="79" t="b">
        <v>0</v>
      </c>
      <c r="AO296" s="85" t="s">
        <v>1852</v>
      </c>
      <c r="AP296" s="79" t="s">
        <v>176</v>
      </c>
      <c r="AQ296" s="79">
        <v>0</v>
      </c>
      <c r="AR296" s="79">
        <v>0</v>
      </c>
      <c r="AS296" s="79"/>
      <c r="AT296" s="79"/>
      <c r="AU296" s="79"/>
      <c r="AV296" s="79"/>
      <c r="AW296" s="79"/>
      <c r="AX296" s="79"/>
      <c r="AY296" s="79"/>
      <c r="AZ296" s="79"/>
      <c r="BA296">
        <v>1</v>
      </c>
      <c r="BB296" s="78" t="str">
        <f>REPLACE(INDEX(GroupVertices[Group],MATCH(Edges[[#This Row],[Vertex 1]],GroupVertices[Vertex],0)),1,1,"")</f>
        <v>16</v>
      </c>
      <c r="BC296" s="78" t="str">
        <f>REPLACE(INDEX(GroupVertices[Group],MATCH(Edges[[#This Row],[Vertex 2]],GroupVertices[Vertex],0)),1,1,"")</f>
        <v>16</v>
      </c>
      <c r="BD296" s="48">
        <v>0</v>
      </c>
      <c r="BE296" s="49">
        <v>0</v>
      </c>
      <c r="BF296" s="48">
        <v>0</v>
      </c>
      <c r="BG296" s="49">
        <v>0</v>
      </c>
      <c r="BH296" s="48">
        <v>0</v>
      </c>
      <c r="BI296" s="49">
        <v>0</v>
      </c>
      <c r="BJ296" s="48">
        <v>27</v>
      </c>
      <c r="BK296" s="49">
        <v>100</v>
      </c>
      <c r="BL296" s="48">
        <v>27</v>
      </c>
    </row>
    <row r="297" spans="1:64" ht="15">
      <c r="A297" s="64" t="s">
        <v>387</v>
      </c>
      <c r="B297" s="64" t="s">
        <v>387</v>
      </c>
      <c r="C297" s="65" t="s">
        <v>4959</v>
      </c>
      <c r="D297" s="66">
        <v>3</v>
      </c>
      <c r="E297" s="67" t="s">
        <v>132</v>
      </c>
      <c r="F297" s="68">
        <v>32</v>
      </c>
      <c r="G297" s="65"/>
      <c r="H297" s="69"/>
      <c r="I297" s="70"/>
      <c r="J297" s="70"/>
      <c r="K297" s="34" t="s">
        <v>65</v>
      </c>
      <c r="L297" s="77">
        <v>297</v>
      </c>
      <c r="M297" s="77"/>
      <c r="N297" s="72"/>
      <c r="O297" s="79" t="s">
        <v>176</v>
      </c>
      <c r="P297" s="81">
        <v>43579.536203703705</v>
      </c>
      <c r="Q297" s="79" t="s">
        <v>677</v>
      </c>
      <c r="R297" s="79"/>
      <c r="S297" s="79"/>
      <c r="T297" s="79" t="s">
        <v>1052</v>
      </c>
      <c r="U297" s="79"/>
      <c r="V297" s="83" t="s">
        <v>1254</v>
      </c>
      <c r="W297" s="81">
        <v>43579.536203703705</v>
      </c>
      <c r="X297" s="83" t="s">
        <v>1542</v>
      </c>
      <c r="Y297" s="79"/>
      <c r="Z297" s="79"/>
      <c r="AA297" s="85" t="s">
        <v>1853</v>
      </c>
      <c r="AB297" s="79"/>
      <c r="AC297" s="79" t="b">
        <v>0</v>
      </c>
      <c r="AD297" s="79">
        <v>0</v>
      </c>
      <c r="AE297" s="85" t="s">
        <v>1895</v>
      </c>
      <c r="AF297" s="79" t="b">
        <v>0</v>
      </c>
      <c r="AG297" s="79" t="s">
        <v>1903</v>
      </c>
      <c r="AH297" s="79"/>
      <c r="AI297" s="85" t="s">
        <v>1895</v>
      </c>
      <c r="AJ297" s="79" t="b">
        <v>0</v>
      </c>
      <c r="AK297" s="79">
        <v>0</v>
      </c>
      <c r="AL297" s="85" t="s">
        <v>1895</v>
      </c>
      <c r="AM297" s="79" t="s">
        <v>1919</v>
      </c>
      <c r="AN297" s="79" t="b">
        <v>0</v>
      </c>
      <c r="AO297" s="85" t="s">
        <v>1853</v>
      </c>
      <c r="AP297" s="79" t="s">
        <v>176</v>
      </c>
      <c r="AQ297" s="79">
        <v>0</v>
      </c>
      <c r="AR297" s="79">
        <v>0</v>
      </c>
      <c r="AS297" s="79"/>
      <c r="AT297" s="79"/>
      <c r="AU297" s="79"/>
      <c r="AV297" s="79"/>
      <c r="AW297" s="79"/>
      <c r="AX297" s="79"/>
      <c r="AY297" s="79"/>
      <c r="AZ297" s="79"/>
      <c r="BA297">
        <v>1</v>
      </c>
      <c r="BB297" s="78" t="str">
        <f>REPLACE(INDEX(GroupVertices[Group],MATCH(Edges[[#This Row],[Vertex 1]],GroupVertices[Vertex],0)),1,1,"")</f>
        <v>1</v>
      </c>
      <c r="BC297" s="78" t="str">
        <f>REPLACE(INDEX(GroupVertices[Group],MATCH(Edges[[#This Row],[Vertex 2]],GroupVertices[Vertex],0)),1,1,"")</f>
        <v>1</v>
      </c>
      <c r="BD297" s="48">
        <v>2</v>
      </c>
      <c r="BE297" s="49">
        <v>4.3478260869565215</v>
      </c>
      <c r="BF297" s="48">
        <v>0</v>
      </c>
      <c r="BG297" s="49">
        <v>0</v>
      </c>
      <c r="BH297" s="48">
        <v>0</v>
      </c>
      <c r="BI297" s="49">
        <v>0</v>
      </c>
      <c r="BJ297" s="48">
        <v>44</v>
      </c>
      <c r="BK297" s="49">
        <v>95.65217391304348</v>
      </c>
      <c r="BL297" s="48">
        <v>46</v>
      </c>
    </row>
    <row r="298" spans="1:64" ht="15">
      <c r="A298" s="64" t="s">
        <v>388</v>
      </c>
      <c r="B298" s="64" t="s">
        <v>388</v>
      </c>
      <c r="C298" s="65" t="s">
        <v>4959</v>
      </c>
      <c r="D298" s="66">
        <v>4</v>
      </c>
      <c r="E298" s="67" t="s">
        <v>136</v>
      </c>
      <c r="F298" s="68">
        <v>31.535714285714285</v>
      </c>
      <c r="G298" s="65"/>
      <c r="H298" s="69"/>
      <c r="I298" s="70"/>
      <c r="J298" s="70"/>
      <c r="K298" s="34" t="s">
        <v>65</v>
      </c>
      <c r="L298" s="77">
        <v>298</v>
      </c>
      <c r="M298" s="77"/>
      <c r="N298" s="72"/>
      <c r="O298" s="79" t="s">
        <v>176</v>
      </c>
      <c r="P298" s="81">
        <v>43571.491631944446</v>
      </c>
      <c r="Q298" s="79" t="s">
        <v>678</v>
      </c>
      <c r="R298" s="83" t="s">
        <v>729</v>
      </c>
      <c r="S298" s="79" t="s">
        <v>882</v>
      </c>
      <c r="T298" s="79"/>
      <c r="U298" s="83" t="s">
        <v>1117</v>
      </c>
      <c r="V298" s="83" t="s">
        <v>1117</v>
      </c>
      <c r="W298" s="81">
        <v>43571.491631944446</v>
      </c>
      <c r="X298" s="83" t="s">
        <v>1543</v>
      </c>
      <c r="Y298" s="79"/>
      <c r="Z298" s="79"/>
      <c r="AA298" s="85" t="s">
        <v>1854</v>
      </c>
      <c r="AB298" s="79"/>
      <c r="AC298" s="79" t="b">
        <v>0</v>
      </c>
      <c r="AD298" s="79">
        <v>1</v>
      </c>
      <c r="AE298" s="85" t="s">
        <v>1895</v>
      </c>
      <c r="AF298" s="79" t="b">
        <v>0</v>
      </c>
      <c r="AG298" s="79" t="s">
        <v>1903</v>
      </c>
      <c r="AH298" s="79"/>
      <c r="AI298" s="85" t="s">
        <v>1895</v>
      </c>
      <c r="AJ298" s="79" t="b">
        <v>0</v>
      </c>
      <c r="AK298" s="79">
        <v>1</v>
      </c>
      <c r="AL298" s="85" t="s">
        <v>1895</v>
      </c>
      <c r="AM298" s="79" t="s">
        <v>1916</v>
      </c>
      <c r="AN298" s="79" t="b">
        <v>0</v>
      </c>
      <c r="AO298" s="85" t="s">
        <v>1854</v>
      </c>
      <c r="AP298" s="79" t="s">
        <v>176</v>
      </c>
      <c r="AQ298" s="79">
        <v>0</v>
      </c>
      <c r="AR298" s="79">
        <v>0</v>
      </c>
      <c r="AS298" s="79"/>
      <c r="AT298" s="79"/>
      <c r="AU298" s="79"/>
      <c r="AV298" s="79"/>
      <c r="AW298" s="79"/>
      <c r="AX298" s="79"/>
      <c r="AY298" s="79"/>
      <c r="AZ298" s="79"/>
      <c r="BA298">
        <v>2</v>
      </c>
      <c r="BB298" s="78" t="str">
        <f>REPLACE(INDEX(GroupVertices[Group],MATCH(Edges[[#This Row],[Vertex 1]],GroupVertices[Vertex],0)),1,1,"")</f>
        <v>1</v>
      </c>
      <c r="BC298" s="78" t="str">
        <f>REPLACE(INDEX(GroupVertices[Group],MATCH(Edges[[#This Row],[Vertex 2]],GroupVertices[Vertex],0)),1,1,"")</f>
        <v>1</v>
      </c>
      <c r="BD298" s="48">
        <v>1</v>
      </c>
      <c r="BE298" s="49">
        <v>2.4390243902439024</v>
      </c>
      <c r="BF298" s="48">
        <v>0</v>
      </c>
      <c r="BG298" s="49">
        <v>0</v>
      </c>
      <c r="BH298" s="48">
        <v>0</v>
      </c>
      <c r="BI298" s="49">
        <v>0</v>
      </c>
      <c r="BJ298" s="48">
        <v>40</v>
      </c>
      <c r="BK298" s="49">
        <v>97.5609756097561</v>
      </c>
      <c r="BL298" s="48">
        <v>41</v>
      </c>
    </row>
    <row r="299" spans="1:64" ht="15">
      <c r="A299" s="64" t="s">
        <v>388</v>
      </c>
      <c r="B299" s="64" t="s">
        <v>388</v>
      </c>
      <c r="C299" s="65" t="s">
        <v>4959</v>
      </c>
      <c r="D299" s="66">
        <v>4</v>
      </c>
      <c r="E299" s="67" t="s">
        <v>136</v>
      </c>
      <c r="F299" s="68">
        <v>31.535714285714285</v>
      </c>
      <c r="G299" s="65"/>
      <c r="H299" s="69"/>
      <c r="I299" s="70"/>
      <c r="J299" s="70"/>
      <c r="K299" s="34" t="s">
        <v>65</v>
      </c>
      <c r="L299" s="77">
        <v>299</v>
      </c>
      <c r="M299" s="77"/>
      <c r="N299" s="72"/>
      <c r="O299" s="79" t="s">
        <v>176</v>
      </c>
      <c r="P299" s="81">
        <v>43579.538831018515</v>
      </c>
      <c r="Q299" s="79" t="s">
        <v>679</v>
      </c>
      <c r="R299" s="79"/>
      <c r="S299" s="79"/>
      <c r="T299" s="79"/>
      <c r="U299" s="79"/>
      <c r="V299" s="83" t="s">
        <v>1255</v>
      </c>
      <c r="W299" s="81">
        <v>43579.538831018515</v>
      </c>
      <c r="X299" s="83" t="s">
        <v>1544</v>
      </c>
      <c r="Y299" s="79"/>
      <c r="Z299" s="79"/>
      <c r="AA299" s="85" t="s">
        <v>1855</v>
      </c>
      <c r="AB299" s="79"/>
      <c r="AC299" s="79" t="b">
        <v>0</v>
      </c>
      <c r="AD299" s="79">
        <v>0</v>
      </c>
      <c r="AE299" s="85" t="s">
        <v>1895</v>
      </c>
      <c r="AF299" s="79" t="b">
        <v>0</v>
      </c>
      <c r="AG299" s="79" t="s">
        <v>1903</v>
      </c>
      <c r="AH299" s="79"/>
      <c r="AI299" s="85" t="s">
        <v>1895</v>
      </c>
      <c r="AJ299" s="79" t="b">
        <v>0</v>
      </c>
      <c r="AK299" s="79">
        <v>1</v>
      </c>
      <c r="AL299" s="85" t="s">
        <v>1854</v>
      </c>
      <c r="AM299" s="79" t="s">
        <v>1916</v>
      </c>
      <c r="AN299" s="79" t="b">
        <v>0</v>
      </c>
      <c r="AO299" s="85" t="s">
        <v>1854</v>
      </c>
      <c r="AP299" s="79" t="s">
        <v>176</v>
      </c>
      <c r="AQ299" s="79">
        <v>0</v>
      </c>
      <c r="AR299" s="79">
        <v>0</v>
      </c>
      <c r="AS299" s="79"/>
      <c r="AT299" s="79"/>
      <c r="AU299" s="79"/>
      <c r="AV299" s="79"/>
      <c r="AW299" s="79"/>
      <c r="AX299" s="79"/>
      <c r="AY299" s="79"/>
      <c r="AZ299" s="79"/>
      <c r="BA299">
        <v>2</v>
      </c>
      <c r="BB299" s="78" t="str">
        <f>REPLACE(INDEX(GroupVertices[Group],MATCH(Edges[[#This Row],[Vertex 1]],GroupVertices[Vertex],0)),1,1,"")</f>
        <v>1</v>
      </c>
      <c r="BC299" s="78" t="str">
        <f>REPLACE(INDEX(GroupVertices[Group],MATCH(Edges[[#This Row],[Vertex 2]],GroupVertices[Vertex],0)),1,1,"")</f>
        <v>1</v>
      </c>
      <c r="BD299" s="48">
        <v>1</v>
      </c>
      <c r="BE299" s="49">
        <v>4.545454545454546</v>
      </c>
      <c r="BF299" s="48">
        <v>0</v>
      </c>
      <c r="BG299" s="49">
        <v>0</v>
      </c>
      <c r="BH299" s="48">
        <v>0</v>
      </c>
      <c r="BI299" s="49">
        <v>0</v>
      </c>
      <c r="BJ299" s="48">
        <v>21</v>
      </c>
      <c r="BK299" s="49">
        <v>95.45454545454545</v>
      </c>
      <c r="BL299" s="48">
        <v>22</v>
      </c>
    </row>
    <row r="300" spans="1:64" ht="15">
      <c r="A300" s="64" t="s">
        <v>389</v>
      </c>
      <c r="B300" s="64" t="s">
        <v>389</v>
      </c>
      <c r="C300" s="65" t="s">
        <v>4959</v>
      </c>
      <c r="D300" s="66">
        <v>3</v>
      </c>
      <c r="E300" s="67" t="s">
        <v>132</v>
      </c>
      <c r="F300" s="68">
        <v>32</v>
      </c>
      <c r="G300" s="65"/>
      <c r="H300" s="69"/>
      <c r="I300" s="70"/>
      <c r="J300" s="70"/>
      <c r="K300" s="34" t="s">
        <v>65</v>
      </c>
      <c r="L300" s="77">
        <v>300</v>
      </c>
      <c r="M300" s="77"/>
      <c r="N300" s="72"/>
      <c r="O300" s="79" t="s">
        <v>176</v>
      </c>
      <c r="P300" s="81">
        <v>43579.56010416667</v>
      </c>
      <c r="Q300" s="79" t="s">
        <v>680</v>
      </c>
      <c r="R300" s="83" t="s">
        <v>871</v>
      </c>
      <c r="S300" s="79" t="s">
        <v>929</v>
      </c>
      <c r="T300" s="79"/>
      <c r="U300" s="79"/>
      <c r="V300" s="83" t="s">
        <v>1256</v>
      </c>
      <c r="W300" s="81">
        <v>43579.56010416667</v>
      </c>
      <c r="X300" s="83" t="s">
        <v>1545</v>
      </c>
      <c r="Y300" s="79"/>
      <c r="Z300" s="79"/>
      <c r="AA300" s="85" t="s">
        <v>1856</v>
      </c>
      <c r="AB300" s="79"/>
      <c r="AC300" s="79" t="b">
        <v>0</v>
      </c>
      <c r="AD300" s="79">
        <v>0</v>
      </c>
      <c r="AE300" s="85" t="s">
        <v>1895</v>
      </c>
      <c r="AF300" s="79" t="b">
        <v>0</v>
      </c>
      <c r="AG300" s="79" t="s">
        <v>1903</v>
      </c>
      <c r="AH300" s="79"/>
      <c r="AI300" s="85" t="s">
        <v>1895</v>
      </c>
      <c r="AJ300" s="79" t="b">
        <v>0</v>
      </c>
      <c r="AK300" s="79">
        <v>0</v>
      </c>
      <c r="AL300" s="85" t="s">
        <v>1895</v>
      </c>
      <c r="AM300" s="79" t="s">
        <v>1905</v>
      </c>
      <c r="AN300" s="79" t="b">
        <v>0</v>
      </c>
      <c r="AO300" s="85" t="s">
        <v>1856</v>
      </c>
      <c r="AP300" s="79" t="s">
        <v>176</v>
      </c>
      <c r="AQ300" s="79">
        <v>0</v>
      </c>
      <c r="AR300" s="79">
        <v>0</v>
      </c>
      <c r="AS300" s="79"/>
      <c r="AT300" s="79"/>
      <c r="AU300" s="79"/>
      <c r="AV300" s="79"/>
      <c r="AW300" s="79"/>
      <c r="AX300" s="79"/>
      <c r="AY300" s="79"/>
      <c r="AZ300" s="79"/>
      <c r="BA300">
        <v>1</v>
      </c>
      <c r="BB300" s="78" t="str">
        <f>REPLACE(INDEX(GroupVertices[Group],MATCH(Edges[[#This Row],[Vertex 1]],GroupVertices[Vertex],0)),1,1,"")</f>
        <v>1</v>
      </c>
      <c r="BC300" s="78" t="str">
        <f>REPLACE(INDEX(GroupVertices[Group],MATCH(Edges[[#This Row],[Vertex 2]],GroupVertices[Vertex],0)),1,1,"")</f>
        <v>1</v>
      </c>
      <c r="BD300" s="48">
        <v>1</v>
      </c>
      <c r="BE300" s="49">
        <v>6.666666666666667</v>
      </c>
      <c r="BF300" s="48">
        <v>0</v>
      </c>
      <c r="BG300" s="49">
        <v>0</v>
      </c>
      <c r="BH300" s="48">
        <v>0</v>
      </c>
      <c r="BI300" s="49">
        <v>0</v>
      </c>
      <c r="BJ300" s="48">
        <v>14</v>
      </c>
      <c r="BK300" s="49">
        <v>93.33333333333333</v>
      </c>
      <c r="BL300" s="48">
        <v>15</v>
      </c>
    </row>
    <row r="301" spans="1:64" ht="15">
      <c r="A301" s="64" t="s">
        <v>390</v>
      </c>
      <c r="B301" s="64" t="s">
        <v>390</v>
      </c>
      <c r="C301" s="65" t="s">
        <v>4959</v>
      </c>
      <c r="D301" s="66">
        <v>3</v>
      </c>
      <c r="E301" s="67" t="s">
        <v>132</v>
      </c>
      <c r="F301" s="68">
        <v>32</v>
      </c>
      <c r="G301" s="65"/>
      <c r="H301" s="69"/>
      <c r="I301" s="70"/>
      <c r="J301" s="70"/>
      <c r="K301" s="34" t="s">
        <v>65</v>
      </c>
      <c r="L301" s="77">
        <v>301</v>
      </c>
      <c r="M301" s="77"/>
      <c r="N301" s="72"/>
      <c r="O301" s="79" t="s">
        <v>176</v>
      </c>
      <c r="P301" s="81">
        <v>43579.60940972222</v>
      </c>
      <c r="Q301" s="79" t="s">
        <v>681</v>
      </c>
      <c r="R301" s="83" t="s">
        <v>872</v>
      </c>
      <c r="S301" s="79" t="s">
        <v>882</v>
      </c>
      <c r="T301" s="79" t="s">
        <v>1053</v>
      </c>
      <c r="U301" s="79"/>
      <c r="V301" s="83" t="s">
        <v>1257</v>
      </c>
      <c r="W301" s="81">
        <v>43579.60940972222</v>
      </c>
      <c r="X301" s="83" t="s">
        <v>1546</v>
      </c>
      <c r="Y301" s="79"/>
      <c r="Z301" s="79"/>
      <c r="AA301" s="85" t="s">
        <v>1857</v>
      </c>
      <c r="AB301" s="79"/>
      <c r="AC301" s="79" t="b">
        <v>0</v>
      </c>
      <c r="AD301" s="79">
        <v>0</v>
      </c>
      <c r="AE301" s="85" t="s">
        <v>1895</v>
      </c>
      <c r="AF301" s="79" t="b">
        <v>0</v>
      </c>
      <c r="AG301" s="79" t="s">
        <v>1903</v>
      </c>
      <c r="AH301" s="79"/>
      <c r="AI301" s="85" t="s">
        <v>1895</v>
      </c>
      <c r="AJ301" s="79" t="b">
        <v>0</v>
      </c>
      <c r="AK301" s="79">
        <v>0</v>
      </c>
      <c r="AL301" s="85" t="s">
        <v>1895</v>
      </c>
      <c r="AM301" s="79" t="s">
        <v>1905</v>
      </c>
      <c r="AN301" s="79" t="b">
        <v>0</v>
      </c>
      <c r="AO301" s="85" t="s">
        <v>1857</v>
      </c>
      <c r="AP301" s="79" t="s">
        <v>176</v>
      </c>
      <c r="AQ301" s="79">
        <v>0</v>
      </c>
      <c r="AR301" s="79">
        <v>0</v>
      </c>
      <c r="AS301" s="79"/>
      <c r="AT301" s="79"/>
      <c r="AU301" s="79"/>
      <c r="AV301" s="79"/>
      <c r="AW301" s="79"/>
      <c r="AX301" s="79"/>
      <c r="AY301" s="79"/>
      <c r="AZ301" s="79"/>
      <c r="BA301">
        <v>1</v>
      </c>
      <c r="BB301" s="78" t="str">
        <f>REPLACE(INDEX(GroupVertices[Group],MATCH(Edges[[#This Row],[Vertex 1]],GroupVertices[Vertex],0)),1,1,"")</f>
        <v>1</v>
      </c>
      <c r="BC301" s="78" t="str">
        <f>REPLACE(INDEX(GroupVertices[Group],MATCH(Edges[[#This Row],[Vertex 2]],GroupVertices[Vertex],0)),1,1,"")</f>
        <v>1</v>
      </c>
      <c r="BD301" s="48">
        <v>3</v>
      </c>
      <c r="BE301" s="49">
        <v>7.142857142857143</v>
      </c>
      <c r="BF301" s="48">
        <v>0</v>
      </c>
      <c r="BG301" s="49">
        <v>0</v>
      </c>
      <c r="BH301" s="48">
        <v>0</v>
      </c>
      <c r="BI301" s="49">
        <v>0</v>
      </c>
      <c r="BJ301" s="48">
        <v>39</v>
      </c>
      <c r="BK301" s="49">
        <v>92.85714285714286</v>
      </c>
      <c r="BL301" s="48">
        <v>42</v>
      </c>
    </row>
    <row r="302" spans="1:64" ht="15">
      <c r="A302" s="64" t="s">
        <v>391</v>
      </c>
      <c r="B302" s="64" t="s">
        <v>429</v>
      </c>
      <c r="C302" s="65" t="s">
        <v>4965</v>
      </c>
      <c r="D302" s="66">
        <v>10</v>
      </c>
      <c r="E302" s="67" t="s">
        <v>136</v>
      </c>
      <c r="F302" s="68">
        <v>28.75</v>
      </c>
      <c r="G302" s="65"/>
      <c r="H302" s="69"/>
      <c r="I302" s="70"/>
      <c r="J302" s="70"/>
      <c r="K302" s="34" t="s">
        <v>65</v>
      </c>
      <c r="L302" s="77">
        <v>302</v>
      </c>
      <c r="M302" s="77"/>
      <c r="N302" s="72"/>
      <c r="O302" s="79" t="s">
        <v>431</v>
      </c>
      <c r="P302" s="81">
        <v>43570.60335648148</v>
      </c>
      <c r="Q302" s="79" t="s">
        <v>682</v>
      </c>
      <c r="R302" s="79"/>
      <c r="S302" s="79"/>
      <c r="T302" s="79"/>
      <c r="U302" s="79"/>
      <c r="V302" s="83" t="s">
        <v>1258</v>
      </c>
      <c r="W302" s="81">
        <v>43570.60335648148</v>
      </c>
      <c r="X302" s="83" t="s">
        <v>1547</v>
      </c>
      <c r="Y302" s="79"/>
      <c r="Z302" s="79"/>
      <c r="AA302" s="85" t="s">
        <v>1858</v>
      </c>
      <c r="AB302" s="79"/>
      <c r="AC302" s="79" t="b">
        <v>0</v>
      </c>
      <c r="AD302" s="79">
        <v>4</v>
      </c>
      <c r="AE302" s="85" t="s">
        <v>1895</v>
      </c>
      <c r="AF302" s="79" t="b">
        <v>0</v>
      </c>
      <c r="AG302" s="79" t="s">
        <v>1903</v>
      </c>
      <c r="AH302" s="79"/>
      <c r="AI302" s="85" t="s">
        <v>1895</v>
      </c>
      <c r="AJ302" s="79" t="b">
        <v>0</v>
      </c>
      <c r="AK302" s="79">
        <v>1</v>
      </c>
      <c r="AL302" s="85" t="s">
        <v>1895</v>
      </c>
      <c r="AM302" s="79" t="s">
        <v>1914</v>
      </c>
      <c r="AN302" s="79" t="b">
        <v>0</v>
      </c>
      <c r="AO302" s="85" t="s">
        <v>1858</v>
      </c>
      <c r="AP302" s="79" t="s">
        <v>176</v>
      </c>
      <c r="AQ302" s="79">
        <v>0</v>
      </c>
      <c r="AR302" s="79">
        <v>0</v>
      </c>
      <c r="AS302" s="79"/>
      <c r="AT302" s="79"/>
      <c r="AU302" s="79"/>
      <c r="AV302" s="79"/>
      <c r="AW302" s="79"/>
      <c r="AX302" s="79"/>
      <c r="AY302" s="79"/>
      <c r="AZ302" s="79"/>
      <c r="BA302">
        <v>8</v>
      </c>
      <c r="BB302" s="78" t="str">
        <f>REPLACE(INDEX(GroupVertices[Group],MATCH(Edges[[#This Row],[Vertex 1]],GroupVertices[Vertex],0)),1,1,"")</f>
        <v>9</v>
      </c>
      <c r="BC302" s="78" t="str">
        <f>REPLACE(INDEX(GroupVertices[Group],MATCH(Edges[[#This Row],[Vertex 2]],GroupVertices[Vertex],0)),1,1,"")</f>
        <v>9</v>
      </c>
      <c r="BD302" s="48"/>
      <c r="BE302" s="49"/>
      <c r="BF302" s="48"/>
      <c r="BG302" s="49"/>
      <c r="BH302" s="48"/>
      <c r="BI302" s="49"/>
      <c r="BJ302" s="48"/>
      <c r="BK302" s="49"/>
      <c r="BL302" s="48"/>
    </row>
    <row r="303" spans="1:64" ht="15">
      <c r="A303" s="64" t="s">
        <v>391</v>
      </c>
      <c r="B303" s="64" t="s">
        <v>429</v>
      </c>
      <c r="C303" s="65" t="s">
        <v>4965</v>
      </c>
      <c r="D303" s="66">
        <v>10</v>
      </c>
      <c r="E303" s="67" t="s">
        <v>136</v>
      </c>
      <c r="F303" s="68">
        <v>28.75</v>
      </c>
      <c r="G303" s="65"/>
      <c r="H303" s="69"/>
      <c r="I303" s="70"/>
      <c r="J303" s="70"/>
      <c r="K303" s="34" t="s">
        <v>65</v>
      </c>
      <c r="L303" s="77">
        <v>303</v>
      </c>
      <c r="M303" s="77"/>
      <c r="N303" s="72"/>
      <c r="O303" s="79" t="s">
        <v>431</v>
      </c>
      <c r="P303" s="81">
        <v>43571.58899305556</v>
      </c>
      <c r="Q303" s="79" t="s">
        <v>682</v>
      </c>
      <c r="R303" s="79"/>
      <c r="S303" s="79"/>
      <c r="T303" s="79"/>
      <c r="U303" s="79"/>
      <c r="V303" s="83" t="s">
        <v>1258</v>
      </c>
      <c r="W303" s="81">
        <v>43571.58899305556</v>
      </c>
      <c r="X303" s="83" t="s">
        <v>1548</v>
      </c>
      <c r="Y303" s="79"/>
      <c r="Z303" s="79"/>
      <c r="AA303" s="85" t="s">
        <v>1859</v>
      </c>
      <c r="AB303" s="79"/>
      <c r="AC303" s="79" t="b">
        <v>0</v>
      </c>
      <c r="AD303" s="79">
        <v>6</v>
      </c>
      <c r="AE303" s="85" t="s">
        <v>1895</v>
      </c>
      <c r="AF303" s="79" t="b">
        <v>0</v>
      </c>
      <c r="AG303" s="79" t="s">
        <v>1903</v>
      </c>
      <c r="AH303" s="79"/>
      <c r="AI303" s="85" t="s">
        <v>1895</v>
      </c>
      <c r="AJ303" s="79" t="b">
        <v>0</v>
      </c>
      <c r="AK303" s="79">
        <v>1</v>
      </c>
      <c r="AL303" s="85" t="s">
        <v>1895</v>
      </c>
      <c r="AM303" s="79" t="s">
        <v>1914</v>
      </c>
      <c r="AN303" s="79" t="b">
        <v>0</v>
      </c>
      <c r="AO303" s="85" t="s">
        <v>1859</v>
      </c>
      <c r="AP303" s="79" t="s">
        <v>176</v>
      </c>
      <c r="AQ303" s="79">
        <v>0</v>
      </c>
      <c r="AR303" s="79">
        <v>0</v>
      </c>
      <c r="AS303" s="79"/>
      <c r="AT303" s="79"/>
      <c r="AU303" s="79"/>
      <c r="AV303" s="79"/>
      <c r="AW303" s="79"/>
      <c r="AX303" s="79"/>
      <c r="AY303" s="79"/>
      <c r="AZ303" s="79"/>
      <c r="BA303">
        <v>8</v>
      </c>
      <c r="BB303" s="78" t="str">
        <f>REPLACE(INDEX(GroupVertices[Group],MATCH(Edges[[#This Row],[Vertex 1]],GroupVertices[Vertex],0)),1,1,"")</f>
        <v>9</v>
      </c>
      <c r="BC303" s="78" t="str">
        <f>REPLACE(INDEX(GroupVertices[Group],MATCH(Edges[[#This Row],[Vertex 2]],GroupVertices[Vertex],0)),1,1,"")</f>
        <v>9</v>
      </c>
      <c r="BD303" s="48"/>
      <c r="BE303" s="49"/>
      <c r="BF303" s="48"/>
      <c r="BG303" s="49"/>
      <c r="BH303" s="48"/>
      <c r="BI303" s="49"/>
      <c r="BJ303" s="48"/>
      <c r="BK303" s="49"/>
      <c r="BL303" s="48"/>
    </row>
    <row r="304" spans="1:64" ht="15">
      <c r="A304" s="64" t="s">
        <v>391</v>
      </c>
      <c r="B304" s="64" t="s">
        <v>429</v>
      </c>
      <c r="C304" s="65" t="s">
        <v>4965</v>
      </c>
      <c r="D304" s="66">
        <v>10</v>
      </c>
      <c r="E304" s="67" t="s">
        <v>136</v>
      </c>
      <c r="F304" s="68">
        <v>28.75</v>
      </c>
      <c r="G304" s="65"/>
      <c r="H304" s="69"/>
      <c r="I304" s="70"/>
      <c r="J304" s="70"/>
      <c r="K304" s="34" t="s">
        <v>65</v>
      </c>
      <c r="L304" s="77">
        <v>304</v>
      </c>
      <c r="M304" s="77"/>
      <c r="N304" s="72"/>
      <c r="O304" s="79" t="s">
        <v>431</v>
      </c>
      <c r="P304" s="81">
        <v>43572.60693287037</v>
      </c>
      <c r="Q304" s="79" t="s">
        <v>682</v>
      </c>
      <c r="R304" s="79"/>
      <c r="S304" s="79"/>
      <c r="T304" s="79"/>
      <c r="U304" s="79"/>
      <c r="V304" s="83" t="s">
        <v>1258</v>
      </c>
      <c r="W304" s="81">
        <v>43572.60693287037</v>
      </c>
      <c r="X304" s="83" t="s">
        <v>1549</v>
      </c>
      <c r="Y304" s="79"/>
      <c r="Z304" s="79"/>
      <c r="AA304" s="85" t="s">
        <v>1860</v>
      </c>
      <c r="AB304" s="79"/>
      <c r="AC304" s="79" t="b">
        <v>0</v>
      </c>
      <c r="AD304" s="79">
        <v>3</v>
      </c>
      <c r="AE304" s="85" t="s">
        <v>1895</v>
      </c>
      <c r="AF304" s="79" t="b">
        <v>0</v>
      </c>
      <c r="AG304" s="79" t="s">
        <v>1903</v>
      </c>
      <c r="AH304" s="79"/>
      <c r="AI304" s="85" t="s">
        <v>1895</v>
      </c>
      <c r="AJ304" s="79" t="b">
        <v>0</v>
      </c>
      <c r="AK304" s="79">
        <v>1</v>
      </c>
      <c r="AL304" s="85" t="s">
        <v>1895</v>
      </c>
      <c r="AM304" s="79" t="s">
        <v>1914</v>
      </c>
      <c r="AN304" s="79" t="b">
        <v>0</v>
      </c>
      <c r="AO304" s="85" t="s">
        <v>1860</v>
      </c>
      <c r="AP304" s="79" t="s">
        <v>176</v>
      </c>
      <c r="AQ304" s="79">
        <v>0</v>
      </c>
      <c r="AR304" s="79">
        <v>0</v>
      </c>
      <c r="AS304" s="79"/>
      <c r="AT304" s="79"/>
      <c r="AU304" s="79"/>
      <c r="AV304" s="79"/>
      <c r="AW304" s="79"/>
      <c r="AX304" s="79"/>
      <c r="AY304" s="79"/>
      <c r="AZ304" s="79"/>
      <c r="BA304">
        <v>8</v>
      </c>
      <c r="BB304" s="78" t="str">
        <f>REPLACE(INDEX(GroupVertices[Group],MATCH(Edges[[#This Row],[Vertex 1]],GroupVertices[Vertex],0)),1,1,"")</f>
        <v>9</v>
      </c>
      <c r="BC304" s="78" t="str">
        <f>REPLACE(INDEX(GroupVertices[Group],MATCH(Edges[[#This Row],[Vertex 2]],GroupVertices[Vertex],0)),1,1,"")</f>
        <v>9</v>
      </c>
      <c r="BD304" s="48"/>
      <c r="BE304" s="49"/>
      <c r="BF304" s="48"/>
      <c r="BG304" s="49"/>
      <c r="BH304" s="48"/>
      <c r="BI304" s="49"/>
      <c r="BJ304" s="48"/>
      <c r="BK304" s="49"/>
      <c r="BL304" s="48"/>
    </row>
    <row r="305" spans="1:64" ht="15">
      <c r="A305" s="64" t="s">
        <v>391</v>
      </c>
      <c r="B305" s="64" t="s">
        <v>429</v>
      </c>
      <c r="C305" s="65" t="s">
        <v>4965</v>
      </c>
      <c r="D305" s="66">
        <v>10</v>
      </c>
      <c r="E305" s="67" t="s">
        <v>136</v>
      </c>
      <c r="F305" s="68">
        <v>28.75</v>
      </c>
      <c r="G305" s="65"/>
      <c r="H305" s="69"/>
      <c r="I305" s="70"/>
      <c r="J305" s="70"/>
      <c r="K305" s="34" t="s">
        <v>65</v>
      </c>
      <c r="L305" s="77">
        <v>305</v>
      </c>
      <c r="M305" s="77"/>
      <c r="N305" s="72"/>
      <c r="O305" s="79" t="s">
        <v>431</v>
      </c>
      <c r="P305" s="81">
        <v>43573.540717592594</v>
      </c>
      <c r="Q305" s="79" t="s">
        <v>682</v>
      </c>
      <c r="R305" s="79"/>
      <c r="S305" s="79"/>
      <c r="T305" s="79"/>
      <c r="U305" s="79"/>
      <c r="V305" s="83" t="s">
        <v>1258</v>
      </c>
      <c r="W305" s="81">
        <v>43573.540717592594</v>
      </c>
      <c r="X305" s="83" t="s">
        <v>1550</v>
      </c>
      <c r="Y305" s="79"/>
      <c r="Z305" s="79"/>
      <c r="AA305" s="85" t="s">
        <v>1861</v>
      </c>
      <c r="AB305" s="79"/>
      <c r="AC305" s="79" t="b">
        <v>0</v>
      </c>
      <c r="AD305" s="79">
        <v>2</v>
      </c>
      <c r="AE305" s="85" t="s">
        <v>1895</v>
      </c>
      <c r="AF305" s="79" t="b">
        <v>0</v>
      </c>
      <c r="AG305" s="79" t="s">
        <v>1903</v>
      </c>
      <c r="AH305" s="79"/>
      <c r="AI305" s="85" t="s">
        <v>1895</v>
      </c>
      <c r="AJ305" s="79" t="b">
        <v>0</v>
      </c>
      <c r="AK305" s="79">
        <v>1</v>
      </c>
      <c r="AL305" s="85" t="s">
        <v>1895</v>
      </c>
      <c r="AM305" s="79" t="s">
        <v>1914</v>
      </c>
      <c r="AN305" s="79" t="b">
        <v>0</v>
      </c>
      <c r="AO305" s="85" t="s">
        <v>1861</v>
      </c>
      <c r="AP305" s="79" t="s">
        <v>176</v>
      </c>
      <c r="AQ305" s="79">
        <v>0</v>
      </c>
      <c r="AR305" s="79">
        <v>0</v>
      </c>
      <c r="AS305" s="79"/>
      <c r="AT305" s="79"/>
      <c r="AU305" s="79"/>
      <c r="AV305" s="79"/>
      <c r="AW305" s="79"/>
      <c r="AX305" s="79"/>
      <c r="AY305" s="79"/>
      <c r="AZ305" s="79"/>
      <c r="BA305">
        <v>8</v>
      </c>
      <c r="BB305" s="78" t="str">
        <f>REPLACE(INDEX(GroupVertices[Group],MATCH(Edges[[#This Row],[Vertex 1]],GroupVertices[Vertex],0)),1,1,"")</f>
        <v>9</v>
      </c>
      <c r="BC305" s="78" t="str">
        <f>REPLACE(INDEX(GroupVertices[Group],MATCH(Edges[[#This Row],[Vertex 2]],GroupVertices[Vertex],0)),1,1,"")</f>
        <v>9</v>
      </c>
      <c r="BD305" s="48"/>
      <c r="BE305" s="49"/>
      <c r="BF305" s="48"/>
      <c r="BG305" s="49"/>
      <c r="BH305" s="48"/>
      <c r="BI305" s="49"/>
      <c r="BJ305" s="48"/>
      <c r="BK305" s="49"/>
      <c r="BL305" s="48"/>
    </row>
    <row r="306" spans="1:64" ht="15">
      <c r="A306" s="64" t="s">
        <v>391</v>
      </c>
      <c r="B306" s="64" t="s">
        <v>429</v>
      </c>
      <c r="C306" s="65" t="s">
        <v>4965</v>
      </c>
      <c r="D306" s="66">
        <v>10</v>
      </c>
      <c r="E306" s="67" t="s">
        <v>136</v>
      </c>
      <c r="F306" s="68">
        <v>28.75</v>
      </c>
      <c r="G306" s="65"/>
      <c r="H306" s="69"/>
      <c r="I306" s="70"/>
      <c r="J306" s="70"/>
      <c r="K306" s="34" t="s">
        <v>65</v>
      </c>
      <c r="L306" s="77">
        <v>306</v>
      </c>
      <c r="M306" s="77"/>
      <c r="N306" s="72"/>
      <c r="O306" s="79" t="s">
        <v>431</v>
      </c>
      <c r="P306" s="81">
        <v>43574.609131944446</v>
      </c>
      <c r="Q306" s="79" t="s">
        <v>682</v>
      </c>
      <c r="R306" s="79"/>
      <c r="S306" s="79"/>
      <c r="T306" s="79"/>
      <c r="U306" s="79"/>
      <c r="V306" s="83" t="s">
        <v>1258</v>
      </c>
      <c r="W306" s="81">
        <v>43574.609131944446</v>
      </c>
      <c r="X306" s="83" t="s">
        <v>1551</v>
      </c>
      <c r="Y306" s="79"/>
      <c r="Z306" s="79"/>
      <c r="AA306" s="85" t="s">
        <v>1862</v>
      </c>
      <c r="AB306" s="79"/>
      <c r="AC306" s="79" t="b">
        <v>0</v>
      </c>
      <c r="AD306" s="79">
        <v>4</v>
      </c>
      <c r="AE306" s="85" t="s">
        <v>1895</v>
      </c>
      <c r="AF306" s="79" t="b">
        <v>0</v>
      </c>
      <c r="AG306" s="79" t="s">
        <v>1903</v>
      </c>
      <c r="AH306" s="79"/>
      <c r="AI306" s="85" t="s">
        <v>1895</v>
      </c>
      <c r="AJ306" s="79" t="b">
        <v>0</v>
      </c>
      <c r="AK306" s="79">
        <v>1</v>
      </c>
      <c r="AL306" s="85" t="s">
        <v>1895</v>
      </c>
      <c r="AM306" s="79" t="s">
        <v>1914</v>
      </c>
      <c r="AN306" s="79" t="b">
        <v>0</v>
      </c>
      <c r="AO306" s="85" t="s">
        <v>1862</v>
      </c>
      <c r="AP306" s="79" t="s">
        <v>176</v>
      </c>
      <c r="AQ306" s="79">
        <v>0</v>
      </c>
      <c r="AR306" s="79">
        <v>0</v>
      </c>
      <c r="AS306" s="79"/>
      <c r="AT306" s="79"/>
      <c r="AU306" s="79"/>
      <c r="AV306" s="79"/>
      <c r="AW306" s="79"/>
      <c r="AX306" s="79"/>
      <c r="AY306" s="79"/>
      <c r="AZ306" s="79"/>
      <c r="BA306">
        <v>8</v>
      </c>
      <c r="BB306" s="78" t="str">
        <f>REPLACE(INDEX(GroupVertices[Group],MATCH(Edges[[#This Row],[Vertex 1]],GroupVertices[Vertex],0)),1,1,"")</f>
        <v>9</v>
      </c>
      <c r="BC306" s="78" t="str">
        <f>REPLACE(INDEX(GroupVertices[Group],MATCH(Edges[[#This Row],[Vertex 2]],GroupVertices[Vertex],0)),1,1,"")</f>
        <v>9</v>
      </c>
      <c r="BD306" s="48"/>
      <c r="BE306" s="49"/>
      <c r="BF306" s="48"/>
      <c r="BG306" s="49"/>
      <c r="BH306" s="48"/>
      <c r="BI306" s="49"/>
      <c r="BJ306" s="48"/>
      <c r="BK306" s="49"/>
      <c r="BL306" s="48"/>
    </row>
    <row r="307" spans="1:64" ht="15">
      <c r="A307" s="64" t="s">
        <v>391</v>
      </c>
      <c r="B307" s="64" t="s">
        <v>429</v>
      </c>
      <c r="C307" s="65" t="s">
        <v>4965</v>
      </c>
      <c r="D307" s="66">
        <v>10</v>
      </c>
      <c r="E307" s="67" t="s">
        <v>136</v>
      </c>
      <c r="F307" s="68">
        <v>28.75</v>
      </c>
      <c r="G307" s="65"/>
      <c r="H307" s="69"/>
      <c r="I307" s="70"/>
      <c r="J307" s="70"/>
      <c r="K307" s="34" t="s">
        <v>65</v>
      </c>
      <c r="L307" s="77">
        <v>307</v>
      </c>
      <c r="M307" s="77"/>
      <c r="N307" s="72"/>
      <c r="O307" s="79" t="s">
        <v>431</v>
      </c>
      <c r="P307" s="81">
        <v>43577.55679398148</v>
      </c>
      <c r="Q307" s="79" t="s">
        <v>682</v>
      </c>
      <c r="R307" s="79"/>
      <c r="S307" s="79"/>
      <c r="T307" s="79"/>
      <c r="U307" s="79"/>
      <c r="V307" s="83" t="s">
        <v>1258</v>
      </c>
      <c r="W307" s="81">
        <v>43577.55679398148</v>
      </c>
      <c r="X307" s="83" t="s">
        <v>1552</v>
      </c>
      <c r="Y307" s="79"/>
      <c r="Z307" s="79"/>
      <c r="AA307" s="85" t="s">
        <v>1863</v>
      </c>
      <c r="AB307" s="79"/>
      <c r="AC307" s="79" t="b">
        <v>0</v>
      </c>
      <c r="AD307" s="79">
        <v>3</v>
      </c>
      <c r="AE307" s="85" t="s">
        <v>1895</v>
      </c>
      <c r="AF307" s="79" t="b">
        <v>0</v>
      </c>
      <c r="AG307" s="79" t="s">
        <v>1903</v>
      </c>
      <c r="AH307" s="79"/>
      <c r="AI307" s="85" t="s">
        <v>1895</v>
      </c>
      <c r="AJ307" s="79" t="b">
        <v>0</v>
      </c>
      <c r="AK307" s="79">
        <v>1</v>
      </c>
      <c r="AL307" s="85" t="s">
        <v>1895</v>
      </c>
      <c r="AM307" s="79" t="s">
        <v>1914</v>
      </c>
      <c r="AN307" s="79" t="b">
        <v>0</v>
      </c>
      <c r="AO307" s="85" t="s">
        <v>1863</v>
      </c>
      <c r="AP307" s="79" t="s">
        <v>176</v>
      </c>
      <c r="AQ307" s="79">
        <v>0</v>
      </c>
      <c r="AR307" s="79">
        <v>0</v>
      </c>
      <c r="AS307" s="79" t="s">
        <v>1940</v>
      </c>
      <c r="AT307" s="79" t="s">
        <v>1941</v>
      </c>
      <c r="AU307" s="79" t="s">
        <v>1942</v>
      </c>
      <c r="AV307" s="79" t="s">
        <v>1944</v>
      </c>
      <c r="AW307" s="79" t="s">
        <v>1946</v>
      </c>
      <c r="AX307" s="79" t="s">
        <v>1948</v>
      </c>
      <c r="AY307" s="79" t="s">
        <v>1950</v>
      </c>
      <c r="AZ307" s="83" t="s">
        <v>1952</v>
      </c>
      <c r="BA307">
        <v>8</v>
      </c>
      <c r="BB307" s="78" t="str">
        <f>REPLACE(INDEX(GroupVertices[Group],MATCH(Edges[[#This Row],[Vertex 1]],GroupVertices[Vertex],0)),1,1,"")</f>
        <v>9</v>
      </c>
      <c r="BC307" s="78" t="str">
        <f>REPLACE(INDEX(GroupVertices[Group],MATCH(Edges[[#This Row],[Vertex 2]],GroupVertices[Vertex],0)),1,1,"")</f>
        <v>9</v>
      </c>
      <c r="BD307" s="48"/>
      <c r="BE307" s="49"/>
      <c r="BF307" s="48"/>
      <c r="BG307" s="49"/>
      <c r="BH307" s="48"/>
      <c r="BI307" s="49"/>
      <c r="BJ307" s="48"/>
      <c r="BK307" s="49"/>
      <c r="BL307" s="48"/>
    </row>
    <row r="308" spans="1:64" ht="15">
      <c r="A308" s="64" t="s">
        <v>391</v>
      </c>
      <c r="B308" s="64" t="s">
        <v>429</v>
      </c>
      <c r="C308" s="65" t="s">
        <v>4965</v>
      </c>
      <c r="D308" s="66">
        <v>10</v>
      </c>
      <c r="E308" s="67" t="s">
        <v>136</v>
      </c>
      <c r="F308" s="68">
        <v>28.75</v>
      </c>
      <c r="G308" s="65"/>
      <c r="H308" s="69"/>
      <c r="I308" s="70"/>
      <c r="J308" s="70"/>
      <c r="K308" s="34" t="s">
        <v>65</v>
      </c>
      <c r="L308" s="77">
        <v>308</v>
      </c>
      <c r="M308" s="77"/>
      <c r="N308" s="72"/>
      <c r="O308" s="79" t="s">
        <v>431</v>
      </c>
      <c r="P308" s="81">
        <v>43578.53219907408</v>
      </c>
      <c r="Q308" s="79" t="s">
        <v>682</v>
      </c>
      <c r="R308" s="79"/>
      <c r="S308" s="79"/>
      <c r="T308" s="79"/>
      <c r="U308" s="79"/>
      <c r="V308" s="83" t="s">
        <v>1258</v>
      </c>
      <c r="W308" s="81">
        <v>43578.53219907408</v>
      </c>
      <c r="X308" s="83" t="s">
        <v>1553</v>
      </c>
      <c r="Y308" s="79"/>
      <c r="Z308" s="79"/>
      <c r="AA308" s="85" t="s">
        <v>1864</v>
      </c>
      <c r="AB308" s="79"/>
      <c r="AC308" s="79" t="b">
        <v>0</v>
      </c>
      <c r="AD308" s="79">
        <v>3</v>
      </c>
      <c r="AE308" s="85" t="s">
        <v>1895</v>
      </c>
      <c r="AF308" s="79" t="b">
        <v>0</v>
      </c>
      <c r="AG308" s="79" t="s">
        <v>1903</v>
      </c>
      <c r="AH308" s="79"/>
      <c r="AI308" s="85" t="s">
        <v>1895</v>
      </c>
      <c r="AJ308" s="79" t="b">
        <v>0</v>
      </c>
      <c r="AK308" s="79">
        <v>1</v>
      </c>
      <c r="AL308" s="85" t="s">
        <v>1895</v>
      </c>
      <c r="AM308" s="79" t="s">
        <v>1914</v>
      </c>
      <c r="AN308" s="79" t="b">
        <v>0</v>
      </c>
      <c r="AO308" s="85" t="s">
        <v>1864</v>
      </c>
      <c r="AP308" s="79" t="s">
        <v>176</v>
      </c>
      <c r="AQ308" s="79">
        <v>0</v>
      </c>
      <c r="AR308" s="79">
        <v>0</v>
      </c>
      <c r="AS308" s="79"/>
      <c r="AT308" s="79"/>
      <c r="AU308" s="79"/>
      <c r="AV308" s="79"/>
      <c r="AW308" s="79"/>
      <c r="AX308" s="79"/>
      <c r="AY308" s="79"/>
      <c r="AZ308" s="79"/>
      <c r="BA308">
        <v>8</v>
      </c>
      <c r="BB308" s="78" t="str">
        <f>REPLACE(INDEX(GroupVertices[Group],MATCH(Edges[[#This Row],[Vertex 1]],GroupVertices[Vertex],0)),1,1,"")</f>
        <v>9</v>
      </c>
      <c r="BC308" s="78" t="str">
        <f>REPLACE(INDEX(GroupVertices[Group],MATCH(Edges[[#This Row],[Vertex 2]],GroupVertices[Vertex],0)),1,1,"")</f>
        <v>9</v>
      </c>
      <c r="BD308" s="48"/>
      <c r="BE308" s="49"/>
      <c r="BF308" s="48"/>
      <c r="BG308" s="49"/>
      <c r="BH308" s="48"/>
      <c r="BI308" s="49"/>
      <c r="BJ308" s="48"/>
      <c r="BK308" s="49"/>
      <c r="BL308" s="48"/>
    </row>
    <row r="309" spans="1:64" ht="15">
      <c r="A309" s="64" t="s">
        <v>391</v>
      </c>
      <c r="B309" s="64" t="s">
        <v>429</v>
      </c>
      <c r="C309" s="65" t="s">
        <v>4965</v>
      </c>
      <c r="D309" s="66">
        <v>10</v>
      </c>
      <c r="E309" s="67" t="s">
        <v>136</v>
      </c>
      <c r="F309" s="68">
        <v>28.75</v>
      </c>
      <c r="G309" s="65"/>
      <c r="H309" s="69"/>
      <c r="I309" s="70"/>
      <c r="J309" s="70"/>
      <c r="K309" s="34" t="s">
        <v>65</v>
      </c>
      <c r="L309" s="77">
        <v>309</v>
      </c>
      <c r="M309" s="77"/>
      <c r="N309" s="72"/>
      <c r="O309" s="79" t="s">
        <v>431</v>
      </c>
      <c r="P309" s="81">
        <v>43579.64596064815</v>
      </c>
      <c r="Q309" s="79" t="s">
        <v>682</v>
      </c>
      <c r="R309" s="79"/>
      <c r="S309" s="79"/>
      <c r="T309" s="79"/>
      <c r="U309" s="79"/>
      <c r="V309" s="83" t="s">
        <v>1258</v>
      </c>
      <c r="W309" s="81">
        <v>43579.64596064815</v>
      </c>
      <c r="X309" s="83" t="s">
        <v>1554</v>
      </c>
      <c r="Y309" s="79"/>
      <c r="Z309" s="79"/>
      <c r="AA309" s="85" t="s">
        <v>1865</v>
      </c>
      <c r="AB309" s="79"/>
      <c r="AC309" s="79" t="b">
        <v>0</v>
      </c>
      <c r="AD309" s="79">
        <v>1</v>
      </c>
      <c r="AE309" s="85" t="s">
        <v>1895</v>
      </c>
      <c r="AF309" s="79" t="b">
        <v>0</v>
      </c>
      <c r="AG309" s="79" t="s">
        <v>1903</v>
      </c>
      <c r="AH309" s="79"/>
      <c r="AI309" s="85" t="s">
        <v>1895</v>
      </c>
      <c r="AJ309" s="79" t="b">
        <v>0</v>
      </c>
      <c r="AK309" s="79">
        <v>1</v>
      </c>
      <c r="AL309" s="85" t="s">
        <v>1895</v>
      </c>
      <c r="AM309" s="79" t="s">
        <v>1914</v>
      </c>
      <c r="AN309" s="79" t="b">
        <v>0</v>
      </c>
      <c r="AO309" s="85" t="s">
        <v>1865</v>
      </c>
      <c r="AP309" s="79" t="s">
        <v>176</v>
      </c>
      <c r="AQ309" s="79">
        <v>0</v>
      </c>
      <c r="AR309" s="79">
        <v>0</v>
      </c>
      <c r="AS309" s="79"/>
      <c r="AT309" s="79"/>
      <c r="AU309" s="79"/>
      <c r="AV309" s="79"/>
      <c r="AW309" s="79"/>
      <c r="AX309" s="79"/>
      <c r="AY309" s="79"/>
      <c r="AZ309" s="79"/>
      <c r="BA309">
        <v>8</v>
      </c>
      <c r="BB309" s="78" t="str">
        <f>REPLACE(INDEX(GroupVertices[Group],MATCH(Edges[[#This Row],[Vertex 1]],GroupVertices[Vertex],0)),1,1,"")</f>
        <v>9</v>
      </c>
      <c r="BC309" s="78" t="str">
        <f>REPLACE(INDEX(GroupVertices[Group],MATCH(Edges[[#This Row],[Vertex 2]],GroupVertices[Vertex],0)),1,1,"")</f>
        <v>9</v>
      </c>
      <c r="BD309" s="48"/>
      <c r="BE309" s="49"/>
      <c r="BF309" s="48"/>
      <c r="BG309" s="49"/>
      <c r="BH309" s="48"/>
      <c r="BI309" s="49"/>
      <c r="BJ309" s="48"/>
      <c r="BK309" s="49"/>
      <c r="BL309" s="48"/>
    </row>
    <row r="310" spans="1:64" ht="15">
      <c r="A310" s="64" t="s">
        <v>391</v>
      </c>
      <c r="B310" s="64" t="s">
        <v>430</v>
      </c>
      <c r="C310" s="65" t="s">
        <v>4965</v>
      </c>
      <c r="D310" s="66">
        <v>10</v>
      </c>
      <c r="E310" s="67" t="s">
        <v>136</v>
      </c>
      <c r="F310" s="68">
        <v>28.75</v>
      </c>
      <c r="G310" s="65"/>
      <c r="H310" s="69"/>
      <c r="I310" s="70"/>
      <c r="J310" s="70"/>
      <c r="K310" s="34" t="s">
        <v>65</v>
      </c>
      <c r="L310" s="77">
        <v>310</v>
      </c>
      <c r="M310" s="77"/>
      <c r="N310" s="72"/>
      <c r="O310" s="79" t="s">
        <v>431</v>
      </c>
      <c r="P310" s="81">
        <v>43570.60335648148</v>
      </c>
      <c r="Q310" s="79" t="s">
        <v>682</v>
      </c>
      <c r="R310" s="79"/>
      <c r="S310" s="79"/>
      <c r="T310" s="79"/>
      <c r="U310" s="79"/>
      <c r="V310" s="83" t="s">
        <v>1258</v>
      </c>
      <c r="W310" s="81">
        <v>43570.60335648148</v>
      </c>
      <c r="X310" s="83" t="s">
        <v>1547</v>
      </c>
      <c r="Y310" s="79"/>
      <c r="Z310" s="79"/>
      <c r="AA310" s="85" t="s">
        <v>1858</v>
      </c>
      <c r="AB310" s="79"/>
      <c r="AC310" s="79" t="b">
        <v>0</v>
      </c>
      <c r="AD310" s="79">
        <v>4</v>
      </c>
      <c r="AE310" s="85" t="s">
        <v>1895</v>
      </c>
      <c r="AF310" s="79" t="b">
        <v>0</v>
      </c>
      <c r="AG310" s="79" t="s">
        <v>1903</v>
      </c>
      <c r="AH310" s="79"/>
      <c r="AI310" s="85" t="s">
        <v>1895</v>
      </c>
      <c r="AJ310" s="79" t="b">
        <v>0</v>
      </c>
      <c r="AK310" s="79">
        <v>1</v>
      </c>
      <c r="AL310" s="85" t="s">
        <v>1895</v>
      </c>
      <c r="AM310" s="79" t="s">
        <v>1914</v>
      </c>
      <c r="AN310" s="79" t="b">
        <v>0</v>
      </c>
      <c r="AO310" s="85" t="s">
        <v>1858</v>
      </c>
      <c r="AP310" s="79" t="s">
        <v>176</v>
      </c>
      <c r="AQ310" s="79">
        <v>0</v>
      </c>
      <c r="AR310" s="79">
        <v>0</v>
      </c>
      <c r="AS310" s="79"/>
      <c r="AT310" s="79"/>
      <c r="AU310" s="79"/>
      <c r="AV310" s="79"/>
      <c r="AW310" s="79"/>
      <c r="AX310" s="79"/>
      <c r="AY310" s="79"/>
      <c r="AZ310" s="79"/>
      <c r="BA310">
        <v>8</v>
      </c>
      <c r="BB310" s="78" t="str">
        <f>REPLACE(INDEX(GroupVertices[Group],MATCH(Edges[[#This Row],[Vertex 1]],GroupVertices[Vertex],0)),1,1,"")</f>
        <v>9</v>
      </c>
      <c r="BC310" s="78" t="str">
        <f>REPLACE(INDEX(GroupVertices[Group],MATCH(Edges[[#This Row],[Vertex 2]],GroupVertices[Vertex],0)),1,1,"")</f>
        <v>9</v>
      </c>
      <c r="BD310" s="48">
        <v>4</v>
      </c>
      <c r="BE310" s="49">
        <v>10</v>
      </c>
      <c r="BF310" s="48">
        <v>0</v>
      </c>
      <c r="BG310" s="49">
        <v>0</v>
      </c>
      <c r="BH310" s="48">
        <v>0</v>
      </c>
      <c r="BI310" s="49">
        <v>0</v>
      </c>
      <c r="BJ310" s="48">
        <v>36</v>
      </c>
      <c r="BK310" s="49">
        <v>90</v>
      </c>
      <c r="BL310" s="48">
        <v>40</v>
      </c>
    </row>
    <row r="311" spans="1:64" ht="15">
      <c r="A311" s="64" t="s">
        <v>391</v>
      </c>
      <c r="B311" s="64" t="s">
        <v>430</v>
      </c>
      <c r="C311" s="65" t="s">
        <v>4965</v>
      </c>
      <c r="D311" s="66">
        <v>10</v>
      </c>
      <c r="E311" s="67" t="s">
        <v>136</v>
      </c>
      <c r="F311" s="68">
        <v>28.75</v>
      </c>
      <c r="G311" s="65"/>
      <c r="H311" s="69"/>
      <c r="I311" s="70"/>
      <c r="J311" s="70"/>
      <c r="K311" s="34" t="s">
        <v>65</v>
      </c>
      <c r="L311" s="77">
        <v>311</v>
      </c>
      <c r="M311" s="77"/>
      <c r="N311" s="72"/>
      <c r="O311" s="79" t="s">
        <v>431</v>
      </c>
      <c r="P311" s="81">
        <v>43571.58899305556</v>
      </c>
      <c r="Q311" s="79" t="s">
        <v>682</v>
      </c>
      <c r="R311" s="79"/>
      <c r="S311" s="79"/>
      <c r="T311" s="79"/>
      <c r="U311" s="79"/>
      <c r="V311" s="83" t="s">
        <v>1258</v>
      </c>
      <c r="W311" s="81">
        <v>43571.58899305556</v>
      </c>
      <c r="X311" s="83" t="s">
        <v>1548</v>
      </c>
      <c r="Y311" s="79"/>
      <c r="Z311" s="79"/>
      <c r="AA311" s="85" t="s">
        <v>1859</v>
      </c>
      <c r="AB311" s="79"/>
      <c r="AC311" s="79" t="b">
        <v>0</v>
      </c>
      <c r="AD311" s="79">
        <v>6</v>
      </c>
      <c r="AE311" s="85" t="s">
        <v>1895</v>
      </c>
      <c r="AF311" s="79" t="b">
        <v>0</v>
      </c>
      <c r="AG311" s="79" t="s">
        <v>1903</v>
      </c>
      <c r="AH311" s="79"/>
      <c r="AI311" s="85" t="s">
        <v>1895</v>
      </c>
      <c r="AJ311" s="79" t="b">
        <v>0</v>
      </c>
      <c r="AK311" s="79">
        <v>1</v>
      </c>
      <c r="AL311" s="85" t="s">
        <v>1895</v>
      </c>
      <c r="AM311" s="79" t="s">
        <v>1914</v>
      </c>
      <c r="AN311" s="79" t="b">
        <v>0</v>
      </c>
      <c r="AO311" s="85" t="s">
        <v>1859</v>
      </c>
      <c r="AP311" s="79" t="s">
        <v>176</v>
      </c>
      <c r="AQ311" s="79">
        <v>0</v>
      </c>
      <c r="AR311" s="79">
        <v>0</v>
      </c>
      <c r="AS311" s="79"/>
      <c r="AT311" s="79"/>
      <c r="AU311" s="79"/>
      <c r="AV311" s="79"/>
      <c r="AW311" s="79"/>
      <c r="AX311" s="79"/>
      <c r="AY311" s="79"/>
      <c r="AZ311" s="79"/>
      <c r="BA311">
        <v>8</v>
      </c>
      <c r="BB311" s="78" t="str">
        <f>REPLACE(INDEX(GroupVertices[Group],MATCH(Edges[[#This Row],[Vertex 1]],GroupVertices[Vertex],0)),1,1,"")</f>
        <v>9</v>
      </c>
      <c r="BC311" s="78" t="str">
        <f>REPLACE(INDEX(GroupVertices[Group],MATCH(Edges[[#This Row],[Vertex 2]],GroupVertices[Vertex],0)),1,1,"")</f>
        <v>9</v>
      </c>
      <c r="BD311" s="48">
        <v>4</v>
      </c>
      <c r="BE311" s="49">
        <v>10</v>
      </c>
      <c r="BF311" s="48">
        <v>0</v>
      </c>
      <c r="BG311" s="49">
        <v>0</v>
      </c>
      <c r="BH311" s="48">
        <v>0</v>
      </c>
      <c r="BI311" s="49">
        <v>0</v>
      </c>
      <c r="BJ311" s="48">
        <v>36</v>
      </c>
      <c r="BK311" s="49">
        <v>90</v>
      </c>
      <c r="BL311" s="48">
        <v>40</v>
      </c>
    </row>
    <row r="312" spans="1:64" ht="15">
      <c r="A312" s="64" t="s">
        <v>391</v>
      </c>
      <c r="B312" s="64" t="s">
        <v>430</v>
      </c>
      <c r="C312" s="65" t="s">
        <v>4965</v>
      </c>
      <c r="D312" s="66">
        <v>10</v>
      </c>
      <c r="E312" s="67" t="s">
        <v>136</v>
      </c>
      <c r="F312" s="68">
        <v>28.75</v>
      </c>
      <c r="G312" s="65"/>
      <c r="H312" s="69"/>
      <c r="I312" s="70"/>
      <c r="J312" s="70"/>
      <c r="K312" s="34" t="s">
        <v>65</v>
      </c>
      <c r="L312" s="77">
        <v>312</v>
      </c>
      <c r="M312" s="77"/>
      <c r="N312" s="72"/>
      <c r="O312" s="79" t="s">
        <v>431</v>
      </c>
      <c r="P312" s="81">
        <v>43572.60693287037</v>
      </c>
      <c r="Q312" s="79" t="s">
        <v>682</v>
      </c>
      <c r="R312" s="79"/>
      <c r="S312" s="79"/>
      <c r="T312" s="79"/>
      <c r="U312" s="79"/>
      <c r="V312" s="83" t="s">
        <v>1258</v>
      </c>
      <c r="W312" s="81">
        <v>43572.60693287037</v>
      </c>
      <c r="X312" s="83" t="s">
        <v>1549</v>
      </c>
      <c r="Y312" s="79"/>
      <c r="Z312" s="79"/>
      <c r="AA312" s="85" t="s">
        <v>1860</v>
      </c>
      <c r="AB312" s="79"/>
      <c r="AC312" s="79" t="b">
        <v>0</v>
      </c>
      <c r="AD312" s="79">
        <v>3</v>
      </c>
      <c r="AE312" s="85" t="s">
        <v>1895</v>
      </c>
      <c r="AF312" s="79" t="b">
        <v>0</v>
      </c>
      <c r="AG312" s="79" t="s">
        <v>1903</v>
      </c>
      <c r="AH312" s="79"/>
      <c r="AI312" s="85" t="s">
        <v>1895</v>
      </c>
      <c r="AJ312" s="79" t="b">
        <v>0</v>
      </c>
      <c r="AK312" s="79">
        <v>1</v>
      </c>
      <c r="AL312" s="85" t="s">
        <v>1895</v>
      </c>
      <c r="AM312" s="79" t="s">
        <v>1914</v>
      </c>
      <c r="AN312" s="79" t="b">
        <v>0</v>
      </c>
      <c r="AO312" s="85" t="s">
        <v>1860</v>
      </c>
      <c r="AP312" s="79" t="s">
        <v>176</v>
      </c>
      <c r="AQ312" s="79">
        <v>0</v>
      </c>
      <c r="AR312" s="79">
        <v>0</v>
      </c>
      <c r="AS312" s="79"/>
      <c r="AT312" s="79"/>
      <c r="AU312" s="79"/>
      <c r="AV312" s="79"/>
      <c r="AW312" s="79"/>
      <c r="AX312" s="79"/>
      <c r="AY312" s="79"/>
      <c r="AZ312" s="79"/>
      <c r="BA312">
        <v>8</v>
      </c>
      <c r="BB312" s="78" t="str">
        <f>REPLACE(INDEX(GroupVertices[Group],MATCH(Edges[[#This Row],[Vertex 1]],GroupVertices[Vertex],0)),1,1,"")</f>
        <v>9</v>
      </c>
      <c r="BC312" s="78" t="str">
        <f>REPLACE(INDEX(GroupVertices[Group],MATCH(Edges[[#This Row],[Vertex 2]],GroupVertices[Vertex],0)),1,1,"")</f>
        <v>9</v>
      </c>
      <c r="BD312" s="48">
        <v>4</v>
      </c>
      <c r="BE312" s="49">
        <v>10</v>
      </c>
      <c r="BF312" s="48">
        <v>0</v>
      </c>
      <c r="BG312" s="49">
        <v>0</v>
      </c>
      <c r="BH312" s="48">
        <v>0</v>
      </c>
      <c r="BI312" s="49">
        <v>0</v>
      </c>
      <c r="BJ312" s="48">
        <v>36</v>
      </c>
      <c r="BK312" s="49">
        <v>90</v>
      </c>
      <c r="BL312" s="48">
        <v>40</v>
      </c>
    </row>
    <row r="313" spans="1:64" ht="15">
      <c r="A313" s="64" t="s">
        <v>391</v>
      </c>
      <c r="B313" s="64" t="s">
        <v>430</v>
      </c>
      <c r="C313" s="65" t="s">
        <v>4965</v>
      </c>
      <c r="D313" s="66">
        <v>10</v>
      </c>
      <c r="E313" s="67" t="s">
        <v>136</v>
      </c>
      <c r="F313" s="68">
        <v>28.75</v>
      </c>
      <c r="G313" s="65"/>
      <c r="H313" s="69"/>
      <c r="I313" s="70"/>
      <c r="J313" s="70"/>
      <c r="K313" s="34" t="s">
        <v>65</v>
      </c>
      <c r="L313" s="77">
        <v>313</v>
      </c>
      <c r="M313" s="77"/>
      <c r="N313" s="72"/>
      <c r="O313" s="79" t="s">
        <v>431</v>
      </c>
      <c r="P313" s="81">
        <v>43573.540717592594</v>
      </c>
      <c r="Q313" s="79" t="s">
        <v>682</v>
      </c>
      <c r="R313" s="79"/>
      <c r="S313" s="79"/>
      <c r="T313" s="79"/>
      <c r="U313" s="79"/>
      <c r="V313" s="83" t="s">
        <v>1258</v>
      </c>
      <c r="W313" s="81">
        <v>43573.540717592594</v>
      </c>
      <c r="X313" s="83" t="s">
        <v>1550</v>
      </c>
      <c r="Y313" s="79"/>
      <c r="Z313" s="79"/>
      <c r="AA313" s="85" t="s">
        <v>1861</v>
      </c>
      <c r="AB313" s="79"/>
      <c r="AC313" s="79" t="b">
        <v>0</v>
      </c>
      <c r="AD313" s="79">
        <v>2</v>
      </c>
      <c r="AE313" s="85" t="s">
        <v>1895</v>
      </c>
      <c r="AF313" s="79" t="b">
        <v>0</v>
      </c>
      <c r="AG313" s="79" t="s">
        <v>1903</v>
      </c>
      <c r="AH313" s="79"/>
      <c r="AI313" s="85" t="s">
        <v>1895</v>
      </c>
      <c r="AJ313" s="79" t="b">
        <v>0</v>
      </c>
      <c r="AK313" s="79">
        <v>1</v>
      </c>
      <c r="AL313" s="85" t="s">
        <v>1895</v>
      </c>
      <c r="AM313" s="79" t="s">
        <v>1914</v>
      </c>
      <c r="AN313" s="79" t="b">
        <v>0</v>
      </c>
      <c r="AO313" s="85" t="s">
        <v>1861</v>
      </c>
      <c r="AP313" s="79" t="s">
        <v>176</v>
      </c>
      <c r="AQ313" s="79">
        <v>0</v>
      </c>
      <c r="AR313" s="79">
        <v>0</v>
      </c>
      <c r="AS313" s="79"/>
      <c r="AT313" s="79"/>
      <c r="AU313" s="79"/>
      <c r="AV313" s="79"/>
      <c r="AW313" s="79"/>
      <c r="AX313" s="79"/>
      <c r="AY313" s="79"/>
      <c r="AZ313" s="79"/>
      <c r="BA313">
        <v>8</v>
      </c>
      <c r="BB313" s="78" t="str">
        <f>REPLACE(INDEX(GroupVertices[Group],MATCH(Edges[[#This Row],[Vertex 1]],GroupVertices[Vertex],0)),1,1,"")</f>
        <v>9</v>
      </c>
      <c r="BC313" s="78" t="str">
        <f>REPLACE(INDEX(GroupVertices[Group],MATCH(Edges[[#This Row],[Vertex 2]],GroupVertices[Vertex],0)),1,1,"")</f>
        <v>9</v>
      </c>
      <c r="BD313" s="48">
        <v>4</v>
      </c>
      <c r="BE313" s="49">
        <v>10</v>
      </c>
      <c r="BF313" s="48">
        <v>0</v>
      </c>
      <c r="BG313" s="49">
        <v>0</v>
      </c>
      <c r="BH313" s="48">
        <v>0</v>
      </c>
      <c r="BI313" s="49">
        <v>0</v>
      </c>
      <c r="BJ313" s="48">
        <v>36</v>
      </c>
      <c r="BK313" s="49">
        <v>90</v>
      </c>
      <c r="BL313" s="48">
        <v>40</v>
      </c>
    </row>
    <row r="314" spans="1:64" ht="15">
      <c r="A314" s="64" t="s">
        <v>391</v>
      </c>
      <c r="B314" s="64" t="s">
        <v>430</v>
      </c>
      <c r="C314" s="65" t="s">
        <v>4965</v>
      </c>
      <c r="D314" s="66">
        <v>10</v>
      </c>
      <c r="E314" s="67" t="s">
        <v>136</v>
      </c>
      <c r="F314" s="68">
        <v>28.75</v>
      </c>
      <c r="G314" s="65"/>
      <c r="H314" s="69"/>
      <c r="I314" s="70"/>
      <c r="J314" s="70"/>
      <c r="K314" s="34" t="s">
        <v>65</v>
      </c>
      <c r="L314" s="77">
        <v>314</v>
      </c>
      <c r="M314" s="77"/>
      <c r="N314" s="72"/>
      <c r="O314" s="79" t="s">
        <v>431</v>
      </c>
      <c r="P314" s="81">
        <v>43574.609131944446</v>
      </c>
      <c r="Q314" s="79" t="s">
        <v>682</v>
      </c>
      <c r="R314" s="79"/>
      <c r="S314" s="79"/>
      <c r="T314" s="79"/>
      <c r="U314" s="79"/>
      <c r="V314" s="83" t="s">
        <v>1258</v>
      </c>
      <c r="W314" s="81">
        <v>43574.609131944446</v>
      </c>
      <c r="X314" s="83" t="s">
        <v>1551</v>
      </c>
      <c r="Y314" s="79"/>
      <c r="Z314" s="79"/>
      <c r="AA314" s="85" t="s">
        <v>1862</v>
      </c>
      <c r="AB314" s="79"/>
      <c r="AC314" s="79" t="b">
        <v>0</v>
      </c>
      <c r="AD314" s="79">
        <v>4</v>
      </c>
      <c r="AE314" s="85" t="s">
        <v>1895</v>
      </c>
      <c r="AF314" s="79" t="b">
        <v>0</v>
      </c>
      <c r="AG314" s="79" t="s">
        <v>1903</v>
      </c>
      <c r="AH314" s="79"/>
      <c r="AI314" s="85" t="s">
        <v>1895</v>
      </c>
      <c r="AJ314" s="79" t="b">
        <v>0</v>
      </c>
      <c r="AK314" s="79">
        <v>1</v>
      </c>
      <c r="AL314" s="85" t="s">
        <v>1895</v>
      </c>
      <c r="AM314" s="79" t="s">
        <v>1914</v>
      </c>
      <c r="AN314" s="79" t="b">
        <v>0</v>
      </c>
      <c r="AO314" s="85" t="s">
        <v>1862</v>
      </c>
      <c r="AP314" s="79" t="s">
        <v>176</v>
      </c>
      <c r="AQ314" s="79">
        <v>0</v>
      </c>
      <c r="AR314" s="79">
        <v>0</v>
      </c>
      <c r="AS314" s="79"/>
      <c r="AT314" s="79"/>
      <c r="AU314" s="79"/>
      <c r="AV314" s="79"/>
      <c r="AW314" s="79"/>
      <c r="AX314" s="79"/>
      <c r="AY314" s="79"/>
      <c r="AZ314" s="79"/>
      <c r="BA314">
        <v>8</v>
      </c>
      <c r="BB314" s="78" t="str">
        <f>REPLACE(INDEX(GroupVertices[Group],MATCH(Edges[[#This Row],[Vertex 1]],GroupVertices[Vertex],0)),1,1,"")</f>
        <v>9</v>
      </c>
      <c r="BC314" s="78" t="str">
        <f>REPLACE(INDEX(GroupVertices[Group],MATCH(Edges[[#This Row],[Vertex 2]],GroupVertices[Vertex],0)),1,1,"")</f>
        <v>9</v>
      </c>
      <c r="BD314" s="48">
        <v>4</v>
      </c>
      <c r="BE314" s="49">
        <v>10</v>
      </c>
      <c r="BF314" s="48">
        <v>0</v>
      </c>
      <c r="BG314" s="49">
        <v>0</v>
      </c>
      <c r="BH314" s="48">
        <v>0</v>
      </c>
      <c r="BI314" s="49">
        <v>0</v>
      </c>
      <c r="BJ314" s="48">
        <v>36</v>
      </c>
      <c r="BK314" s="49">
        <v>90</v>
      </c>
      <c r="BL314" s="48">
        <v>40</v>
      </c>
    </row>
    <row r="315" spans="1:64" ht="15">
      <c r="A315" s="64" t="s">
        <v>391</v>
      </c>
      <c r="B315" s="64" t="s">
        <v>430</v>
      </c>
      <c r="C315" s="65" t="s">
        <v>4965</v>
      </c>
      <c r="D315" s="66">
        <v>10</v>
      </c>
      <c r="E315" s="67" t="s">
        <v>136</v>
      </c>
      <c r="F315" s="68">
        <v>28.75</v>
      </c>
      <c r="G315" s="65"/>
      <c r="H315" s="69"/>
      <c r="I315" s="70"/>
      <c r="J315" s="70"/>
      <c r="K315" s="34" t="s">
        <v>65</v>
      </c>
      <c r="L315" s="77">
        <v>315</v>
      </c>
      <c r="M315" s="77"/>
      <c r="N315" s="72"/>
      <c r="O315" s="79" t="s">
        <v>431</v>
      </c>
      <c r="P315" s="81">
        <v>43577.55679398148</v>
      </c>
      <c r="Q315" s="79" t="s">
        <v>682</v>
      </c>
      <c r="R315" s="79"/>
      <c r="S315" s="79"/>
      <c r="T315" s="79"/>
      <c r="U315" s="79"/>
      <c r="V315" s="83" t="s">
        <v>1258</v>
      </c>
      <c r="W315" s="81">
        <v>43577.55679398148</v>
      </c>
      <c r="X315" s="83" t="s">
        <v>1552</v>
      </c>
      <c r="Y315" s="79"/>
      <c r="Z315" s="79"/>
      <c r="AA315" s="85" t="s">
        <v>1863</v>
      </c>
      <c r="AB315" s="79"/>
      <c r="AC315" s="79" t="b">
        <v>0</v>
      </c>
      <c r="AD315" s="79">
        <v>3</v>
      </c>
      <c r="AE315" s="85" t="s">
        <v>1895</v>
      </c>
      <c r="AF315" s="79" t="b">
        <v>0</v>
      </c>
      <c r="AG315" s="79" t="s">
        <v>1903</v>
      </c>
      <c r="AH315" s="79"/>
      <c r="AI315" s="85" t="s">
        <v>1895</v>
      </c>
      <c r="AJ315" s="79" t="b">
        <v>0</v>
      </c>
      <c r="AK315" s="79">
        <v>1</v>
      </c>
      <c r="AL315" s="85" t="s">
        <v>1895</v>
      </c>
      <c r="AM315" s="79" t="s">
        <v>1914</v>
      </c>
      <c r="AN315" s="79" t="b">
        <v>0</v>
      </c>
      <c r="AO315" s="85" t="s">
        <v>1863</v>
      </c>
      <c r="AP315" s="79" t="s">
        <v>176</v>
      </c>
      <c r="AQ315" s="79">
        <v>0</v>
      </c>
      <c r="AR315" s="79">
        <v>0</v>
      </c>
      <c r="AS315" s="79" t="s">
        <v>1940</v>
      </c>
      <c r="AT315" s="79" t="s">
        <v>1941</v>
      </c>
      <c r="AU315" s="79" t="s">
        <v>1942</v>
      </c>
      <c r="AV315" s="79" t="s">
        <v>1944</v>
      </c>
      <c r="AW315" s="79" t="s">
        <v>1946</v>
      </c>
      <c r="AX315" s="79" t="s">
        <v>1948</v>
      </c>
      <c r="AY315" s="79" t="s">
        <v>1950</v>
      </c>
      <c r="AZ315" s="83" t="s">
        <v>1952</v>
      </c>
      <c r="BA315">
        <v>8</v>
      </c>
      <c r="BB315" s="78" t="str">
        <f>REPLACE(INDEX(GroupVertices[Group],MATCH(Edges[[#This Row],[Vertex 1]],GroupVertices[Vertex],0)),1,1,"")</f>
        <v>9</v>
      </c>
      <c r="BC315" s="78" t="str">
        <f>REPLACE(INDEX(GroupVertices[Group],MATCH(Edges[[#This Row],[Vertex 2]],GroupVertices[Vertex],0)),1,1,"")</f>
        <v>9</v>
      </c>
      <c r="BD315" s="48">
        <v>4</v>
      </c>
      <c r="BE315" s="49">
        <v>10</v>
      </c>
      <c r="BF315" s="48">
        <v>0</v>
      </c>
      <c r="BG315" s="49">
        <v>0</v>
      </c>
      <c r="BH315" s="48">
        <v>0</v>
      </c>
      <c r="BI315" s="49">
        <v>0</v>
      </c>
      <c r="BJ315" s="48">
        <v>36</v>
      </c>
      <c r="BK315" s="49">
        <v>90</v>
      </c>
      <c r="BL315" s="48">
        <v>40</v>
      </c>
    </row>
    <row r="316" spans="1:64" ht="15">
      <c r="A316" s="64" t="s">
        <v>391</v>
      </c>
      <c r="B316" s="64" t="s">
        <v>430</v>
      </c>
      <c r="C316" s="65" t="s">
        <v>4965</v>
      </c>
      <c r="D316" s="66">
        <v>10</v>
      </c>
      <c r="E316" s="67" t="s">
        <v>136</v>
      </c>
      <c r="F316" s="68">
        <v>28.75</v>
      </c>
      <c r="G316" s="65"/>
      <c r="H316" s="69"/>
      <c r="I316" s="70"/>
      <c r="J316" s="70"/>
      <c r="K316" s="34" t="s">
        <v>65</v>
      </c>
      <c r="L316" s="77">
        <v>316</v>
      </c>
      <c r="M316" s="77"/>
      <c r="N316" s="72"/>
      <c r="O316" s="79" t="s">
        <v>431</v>
      </c>
      <c r="P316" s="81">
        <v>43578.53219907408</v>
      </c>
      <c r="Q316" s="79" t="s">
        <v>682</v>
      </c>
      <c r="R316" s="79"/>
      <c r="S316" s="79"/>
      <c r="T316" s="79"/>
      <c r="U316" s="79"/>
      <c r="V316" s="83" t="s">
        <v>1258</v>
      </c>
      <c r="W316" s="81">
        <v>43578.53219907408</v>
      </c>
      <c r="X316" s="83" t="s">
        <v>1553</v>
      </c>
      <c r="Y316" s="79"/>
      <c r="Z316" s="79"/>
      <c r="AA316" s="85" t="s">
        <v>1864</v>
      </c>
      <c r="AB316" s="79"/>
      <c r="AC316" s="79" t="b">
        <v>0</v>
      </c>
      <c r="AD316" s="79">
        <v>3</v>
      </c>
      <c r="AE316" s="85" t="s">
        <v>1895</v>
      </c>
      <c r="AF316" s="79" t="b">
        <v>0</v>
      </c>
      <c r="AG316" s="79" t="s">
        <v>1903</v>
      </c>
      <c r="AH316" s="79"/>
      <c r="AI316" s="85" t="s">
        <v>1895</v>
      </c>
      <c r="AJ316" s="79" t="b">
        <v>0</v>
      </c>
      <c r="AK316" s="79">
        <v>1</v>
      </c>
      <c r="AL316" s="85" t="s">
        <v>1895</v>
      </c>
      <c r="AM316" s="79" t="s">
        <v>1914</v>
      </c>
      <c r="AN316" s="79" t="b">
        <v>0</v>
      </c>
      <c r="AO316" s="85" t="s">
        <v>1864</v>
      </c>
      <c r="AP316" s="79" t="s">
        <v>176</v>
      </c>
      <c r="AQ316" s="79">
        <v>0</v>
      </c>
      <c r="AR316" s="79">
        <v>0</v>
      </c>
      <c r="AS316" s="79"/>
      <c r="AT316" s="79"/>
      <c r="AU316" s="79"/>
      <c r="AV316" s="79"/>
      <c r="AW316" s="79"/>
      <c r="AX316" s="79"/>
      <c r="AY316" s="79"/>
      <c r="AZ316" s="79"/>
      <c r="BA316">
        <v>8</v>
      </c>
      <c r="BB316" s="78" t="str">
        <f>REPLACE(INDEX(GroupVertices[Group],MATCH(Edges[[#This Row],[Vertex 1]],GroupVertices[Vertex],0)),1,1,"")</f>
        <v>9</v>
      </c>
      <c r="BC316" s="78" t="str">
        <f>REPLACE(INDEX(GroupVertices[Group],MATCH(Edges[[#This Row],[Vertex 2]],GroupVertices[Vertex],0)),1,1,"")</f>
        <v>9</v>
      </c>
      <c r="BD316" s="48">
        <v>4</v>
      </c>
      <c r="BE316" s="49">
        <v>10</v>
      </c>
      <c r="BF316" s="48">
        <v>0</v>
      </c>
      <c r="BG316" s="49">
        <v>0</v>
      </c>
      <c r="BH316" s="48">
        <v>0</v>
      </c>
      <c r="BI316" s="49">
        <v>0</v>
      </c>
      <c r="BJ316" s="48">
        <v>36</v>
      </c>
      <c r="BK316" s="49">
        <v>90</v>
      </c>
      <c r="BL316" s="48">
        <v>40</v>
      </c>
    </row>
    <row r="317" spans="1:64" ht="15">
      <c r="A317" s="64" t="s">
        <v>391</v>
      </c>
      <c r="B317" s="64" t="s">
        <v>430</v>
      </c>
      <c r="C317" s="65" t="s">
        <v>4965</v>
      </c>
      <c r="D317" s="66">
        <v>10</v>
      </c>
      <c r="E317" s="67" t="s">
        <v>136</v>
      </c>
      <c r="F317" s="68">
        <v>28.75</v>
      </c>
      <c r="G317" s="65"/>
      <c r="H317" s="69"/>
      <c r="I317" s="70"/>
      <c r="J317" s="70"/>
      <c r="K317" s="34" t="s">
        <v>65</v>
      </c>
      <c r="L317" s="77">
        <v>317</v>
      </c>
      <c r="M317" s="77"/>
      <c r="N317" s="72"/>
      <c r="O317" s="79" t="s">
        <v>431</v>
      </c>
      <c r="P317" s="81">
        <v>43579.64596064815</v>
      </c>
      <c r="Q317" s="79" t="s">
        <v>682</v>
      </c>
      <c r="R317" s="79"/>
      <c r="S317" s="79"/>
      <c r="T317" s="79"/>
      <c r="U317" s="79"/>
      <c r="V317" s="83" t="s">
        <v>1258</v>
      </c>
      <c r="W317" s="81">
        <v>43579.64596064815</v>
      </c>
      <c r="X317" s="83" t="s">
        <v>1554</v>
      </c>
      <c r="Y317" s="79"/>
      <c r="Z317" s="79"/>
      <c r="AA317" s="85" t="s">
        <v>1865</v>
      </c>
      <c r="AB317" s="79"/>
      <c r="AC317" s="79" t="b">
        <v>0</v>
      </c>
      <c r="AD317" s="79">
        <v>1</v>
      </c>
      <c r="AE317" s="85" t="s">
        <v>1895</v>
      </c>
      <c r="AF317" s="79" t="b">
        <v>0</v>
      </c>
      <c r="AG317" s="79" t="s">
        <v>1903</v>
      </c>
      <c r="AH317" s="79"/>
      <c r="AI317" s="85" t="s">
        <v>1895</v>
      </c>
      <c r="AJ317" s="79" t="b">
        <v>0</v>
      </c>
      <c r="AK317" s="79">
        <v>1</v>
      </c>
      <c r="AL317" s="85" t="s">
        <v>1895</v>
      </c>
      <c r="AM317" s="79" t="s">
        <v>1914</v>
      </c>
      <c r="AN317" s="79" t="b">
        <v>0</v>
      </c>
      <c r="AO317" s="85" t="s">
        <v>1865</v>
      </c>
      <c r="AP317" s="79" t="s">
        <v>176</v>
      </c>
      <c r="AQ317" s="79">
        <v>0</v>
      </c>
      <c r="AR317" s="79">
        <v>0</v>
      </c>
      <c r="AS317" s="79"/>
      <c r="AT317" s="79"/>
      <c r="AU317" s="79"/>
      <c r="AV317" s="79"/>
      <c r="AW317" s="79"/>
      <c r="AX317" s="79"/>
      <c r="AY317" s="79"/>
      <c r="AZ317" s="79"/>
      <c r="BA317">
        <v>8</v>
      </c>
      <c r="BB317" s="78" t="str">
        <f>REPLACE(INDEX(GroupVertices[Group],MATCH(Edges[[#This Row],[Vertex 1]],GroupVertices[Vertex],0)),1,1,"")</f>
        <v>9</v>
      </c>
      <c r="BC317" s="78" t="str">
        <f>REPLACE(INDEX(GroupVertices[Group],MATCH(Edges[[#This Row],[Vertex 2]],GroupVertices[Vertex],0)),1,1,"")</f>
        <v>9</v>
      </c>
      <c r="BD317" s="48">
        <v>4</v>
      </c>
      <c r="BE317" s="49">
        <v>10</v>
      </c>
      <c r="BF317" s="48">
        <v>0</v>
      </c>
      <c r="BG317" s="49">
        <v>0</v>
      </c>
      <c r="BH317" s="48">
        <v>0</v>
      </c>
      <c r="BI317" s="49">
        <v>0</v>
      </c>
      <c r="BJ317" s="48">
        <v>36</v>
      </c>
      <c r="BK317" s="49">
        <v>90</v>
      </c>
      <c r="BL317" s="48">
        <v>40</v>
      </c>
    </row>
    <row r="318" spans="1:64" ht="15">
      <c r="A318" s="64" t="s">
        <v>392</v>
      </c>
      <c r="B318" s="64" t="s">
        <v>392</v>
      </c>
      <c r="C318" s="65" t="s">
        <v>4959</v>
      </c>
      <c r="D318" s="66">
        <v>4</v>
      </c>
      <c r="E318" s="67" t="s">
        <v>136</v>
      </c>
      <c r="F318" s="68">
        <v>31.535714285714285</v>
      </c>
      <c r="G318" s="65"/>
      <c r="H318" s="69"/>
      <c r="I318" s="70"/>
      <c r="J318" s="70"/>
      <c r="K318" s="34" t="s">
        <v>65</v>
      </c>
      <c r="L318" s="77">
        <v>318</v>
      </c>
      <c r="M318" s="77"/>
      <c r="N318" s="72"/>
      <c r="O318" s="79" t="s">
        <v>176</v>
      </c>
      <c r="P318" s="81">
        <v>43571.41774305556</v>
      </c>
      <c r="Q318" s="79" t="s">
        <v>683</v>
      </c>
      <c r="R318" s="83" t="s">
        <v>873</v>
      </c>
      <c r="S318" s="79" t="s">
        <v>897</v>
      </c>
      <c r="T318" s="79"/>
      <c r="U318" s="83" t="s">
        <v>1118</v>
      </c>
      <c r="V318" s="83" t="s">
        <v>1118</v>
      </c>
      <c r="W318" s="81">
        <v>43571.41774305556</v>
      </c>
      <c r="X318" s="83" t="s">
        <v>1555</v>
      </c>
      <c r="Y318" s="79"/>
      <c r="Z318" s="79"/>
      <c r="AA318" s="85" t="s">
        <v>1866</v>
      </c>
      <c r="AB318" s="79"/>
      <c r="AC318" s="79" t="b">
        <v>0</v>
      </c>
      <c r="AD318" s="79">
        <v>2</v>
      </c>
      <c r="AE318" s="85" t="s">
        <v>1895</v>
      </c>
      <c r="AF318" s="79" t="b">
        <v>0</v>
      </c>
      <c r="AG318" s="79" t="s">
        <v>1903</v>
      </c>
      <c r="AH318" s="79"/>
      <c r="AI318" s="85" t="s">
        <v>1895</v>
      </c>
      <c r="AJ318" s="79" t="b">
        <v>0</v>
      </c>
      <c r="AK318" s="79">
        <v>1</v>
      </c>
      <c r="AL318" s="85" t="s">
        <v>1895</v>
      </c>
      <c r="AM318" s="79" t="s">
        <v>1918</v>
      </c>
      <c r="AN318" s="79" t="b">
        <v>0</v>
      </c>
      <c r="AO318" s="85" t="s">
        <v>1866</v>
      </c>
      <c r="AP318" s="79" t="s">
        <v>1938</v>
      </c>
      <c r="AQ318" s="79">
        <v>0</v>
      </c>
      <c r="AR318" s="79">
        <v>0</v>
      </c>
      <c r="AS318" s="79"/>
      <c r="AT318" s="79"/>
      <c r="AU318" s="79"/>
      <c r="AV318" s="79"/>
      <c r="AW318" s="79"/>
      <c r="AX318" s="79"/>
      <c r="AY318" s="79"/>
      <c r="AZ318" s="79"/>
      <c r="BA318">
        <v>2</v>
      </c>
      <c r="BB318" s="78" t="str">
        <f>REPLACE(INDEX(GroupVertices[Group],MATCH(Edges[[#This Row],[Vertex 1]],GroupVertices[Vertex],0)),1,1,"")</f>
        <v>37</v>
      </c>
      <c r="BC318" s="78" t="str">
        <f>REPLACE(INDEX(GroupVertices[Group],MATCH(Edges[[#This Row],[Vertex 2]],GroupVertices[Vertex],0)),1,1,"")</f>
        <v>37</v>
      </c>
      <c r="BD318" s="48">
        <v>1</v>
      </c>
      <c r="BE318" s="49">
        <v>3.5714285714285716</v>
      </c>
      <c r="BF318" s="48">
        <v>0</v>
      </c>
      <c r="BG318" s="49">
        <v>0</v>
      </c>
      <c r="BH318" s="48">
        <v>0</v>
      </c>
      <c r="BI318" s="49">
        <v>0</v>
      </c>
      <c r="BJ318" s="48">
        <v>27</v>
      </c>
      <c r="BK318" s="49">
        <v>96.42857142857143</v>
      </c>
      <c r="BL318" s="48">
        <v>28</v>
      </c>
    </row>
    <row r="319" spans="1:64" ht="15">
      <c r="A319" s="64" t="s">
        <v>392</v>
      </c>
      <c r="B319" s="64" t="s">
        <v>392</v>
      </c>
      <c r="C319" s="65" t="s">
        <v>4959</v>
      </c>
      <c r="D319" s="66">
        <v>4</v>
      </c>
      <c r="E319" s="67" t="s">
        <v>136</v>
      </c>
      <c r="F319" s="68">
        <v>31.535714285714285</v>
      </c>
      <c r="G319" s="65"/>
      <c r="H319" s="69"/>
      <c r="I319" s="70"/>
      <c r="J319" s="70"/>
      <c r="K319" s="34" t="s">
        <v>65</v>
      </c>
      <c r="L319" s="77">
        <v>319</v>
      </c>
      <c r="M319" s="77"/>
      <c r="N319" s="72"/>
      <c r="O319" s="79" t="s">
        <v>176</v>
      </c>
      <c r="P319" s="81">
        <v>43579.66810185185</v>
      </c>
      <c r="Q319" s="79" t="s">
        <v>684</v>
      </c>
      <c r="R319" s="83" t="s">
        <v>873</v>
      </c>
      <c r="S319" s="79" t="s">
        <v>897</v>
      </c>
      <c r="T319" s="79"/>
      <c r="U319" s="83" t="s">
        <v>1119</v>
      </c>
      <c r="V319" s="83" t="s">
        <v>1119</v>
      </c>
      <c r="W319" s="81">
        <v>43579.66810185185</v>
      </c>
      <c r="X319" s="83" t="s">
        <v>1556</v>
      </c>
      <c r="Y319" s="79"/>
      <c r="Z319" s="79"/>
      <c r="AA319" s="85" t="s">
        <v>1867</v>
      </c>
      <c r="AB319" s="79"/>
      <c r="AC319" s="79" t="b">
        <v>0</v>
      </c>
      <c r="AD319" s="79">
        <v>0</v>
      </c>
      <c r="AE319" s="85" t="s">
        <v>1895</v>
      </c>
      <c r="AF319" s="79" t="b">
        <v>0</v>
      </c>
      <c r="AG319" s="79" t="s">
        <v>1903</v>
      </c>
      <c r="AH319" s="79"/>
      <c r="AI319" s="85" t="s">
        <v>1895</v>
      </c>
      <c r="AJ319" s="79" t="b">
        <v>0</v>
      </c>
      <c r="AK319" s="79">
        <v>1</v>
      </c>
      <c r="AL319" s="85" t="s">
        <v>1895</v>
      </c>
      <c r="AM319" s="79" t="s">
        <v>1918</v>
      </c>
      <c r="AN319" s="79" t="b">
        <v>0</v>
      </c>
      <c r="AO319" s="85" t="s">
        <v>1867</v>
      </c>
      <c r="AP319" s="79" t="s">
        <v>176</v>
      </c>
      <c r="AQ319" s="79">
        <v>0</v>
      </c>
      <c r="AR319" s="79">
        <v>0</v>
      </c>
      <c r="AS319" s="79"/>
      <c r="AT319" s="79"/>
      <c r="AU319" s="79"/>
      <c r="AV319" s="79"/>
      <c r="AW319" s="79"/>
      <c r="AX319" s="79"/>
      <c r="AY319" s="79"/>
      <c r="AZ319" s="79"/>
      <c r="BA319">
        <v>2</v>
      </c>
      <c r="BB319" s="78" t="str">
        <f>REPLACE(INDEX(GroupVertices[Group],MATCH(Edges[[#This Row],[Vertex 1]],GroupVertices[Vertex],0)),1,1,"")</f>
        <v>37</v>
      </c>
      <c r="BC319" s="78" t="str">
        <f>REPLACE(INDEX(GroupVertices[Group],MATCH(Edges[[#This Row],[Vertex 2]],GroupVertices[Vertex],0)),1,1,"")</f>
        <v>37</v>
      </c>
      <c r="BD319" s="48">
        <v>1</v>
      </c>
      <c r="BE319" s="49">
        <v>3.7037037037037037</v>
      </c>
      <c r="BF319" s="48">
        <v>0</v>
      </c>
      <c r="BG319" s="49">
        <v>0</v>
      </c>
      <c r="BH319" s="48">
        <v>0</v>
      </c>
      <c r="BI319" s="49">
        <v>0</v>
      </c>
      <c r="BJ319" s="48">
        <v>26</v>
      </c>
      <c r="BK319" s="49">
        <v>96.29629629629629</v>
      </c>
      <c r="BL319" s="48">
        <v>27</v>
      </c>
    </row>
    <row r="320" spans="1:64" ht="15">
      <c r="A320" s="64" t="s">
        <v>393</v>
      </c>
      <c r="B320" s="64" t="s">
        <v>393</v>
      </c>
      <c r="C320" s="65" t="s">
        <v>4959</v>
      </c>
      <c r="D320" s="66">
        <v>3</v>
      </c>
      <c r="E320" s="67" t="s">
        <v>132</v>
      </c>
      <c r="F320" s="68">
        <v>32</v>
      </c>
      <c r="G320" s="65"/>
      <c r="H320" s="69"/>
      <c r="I320" s="70"/>
      <c r="J320" s="70"/>
      <c r="K320" s="34" t="s">
        <v>65</v>
      </c>
      <c r="L320" s="77">
        <v>320</v>
      </c>
      <c r="M320" s="77"/>
      <c r="N320" s="72"/>
      <c r="O320" s="79" t="s">
        <v>176</v>
      </c>
      <c r="P320" s="81">
        <v>43579.370717592596</v>
      </c>
      <c r="Q320" s="79" t="s">
        <v>685</v>
      </c>
      <c r="R320" s="83" t="s">
        <v>874</v>
      </c>
      <c r="S320" s="79" t="s">
        <v>930</v>
      </c>
      <c r="T320" s="79" t="s">
        <v>1054</v>
      </c>
      <c r="U320" s="83" t="s">
        <v>1120</v>
      </c>
      <c r="V320" s="83" t="s">
        <v>1120</v>
      </c>
      <c r="W320" s="81">
        <v>43579.370717592596</v>
      </c>
      <c r="X320" s="83" t="s">
        <v>1557</v>
      </c>
      <c r="Y320" s="79"/>
      <c r="Z320" s="79"/>
      <c r="AA320" s="85" t="s">
        <v>1868</v>
      </c>
      <c r="AB320" s="79"/>
      <c r="AC320" s="79" t="b">
        <v>0</v>
      </c>
      <c r="AD320" s="79">
        <v>3</v>
      </c>
      <c r="AE320" s="85" t="s">
        <v>1895</v>
      </c>
      <c r="AF320" s="79" t="b">
        <v>0</v>
      </c>
      <c r="AG320" s="79" t="s">
        <v>1903</v>
      </c>
      <c r="AH320" s="79"/>
      <c r="AI320" s="85" t="s">
        <v>1895</v>
      </c>
      <c r="AJ320" s="79" t="b">
        <v>0</v>
      </c>
      <c r="AK320" s="79">
        <v>3</v>
      </c>
      <c r="AL320" s="85" t="s">
        <v>1895</v>
      </c>
      <c r="AM320" s="79" t="s">
        <v>1916</v>
      </c>
      <c r="AN320" s="79" t="b">
        <v>0</v>
      </c>
      <c r="AO320" s="85" t="s">
        <v>1868</v>
      </c>
      <c r="AP320" s="79" t="s">
        <v>176</v>
      </c>
      <c r="AQ320" s="79">
        <v>0</v>
      </c>
      <c r="AR320" s="79">
        <v>0</v>
      </c>
      <c r="AS320" s="79"/>
      <c r="AT320" s="79"/>
      <c r="AU320" s="79"/>
      <c r="AV320" s="79"/>
      <c r="AW320" s="79"/>
      <c r="AX320" s="79"/>
      <c r="AY320" s="79"/>
      <c r="AZ320" s="79"/>
      <c r="BA320">
        <v>1</v>
      </c>
      <c r="BB320" s="78" t="str">
        <f>REPLACE(INDEX(GroupVertices[Group],MATCH(Edges[[#This Row],[Vertex 1]],GroupVertices[Vertex],0)),1,1,"")</f>
        <v>15</v>
      </c>
      <c r="BC320" s="78" t="str">
        <f>REPLACE(INDEX(GroupVertices[Group],MATCH(Edges[[#This Row],[Vertex 2]],GroupVertices[Vertex],0)),1,1,"")</f>
        <v>15</v>
      </c>
      <c r="BD320" s="48">
        <v>1</v>
      </c>
      <c r="BE320" s="49">
        <v>3.3333333333333335</v>
      </c>
      <c r="BF320" s="48">
        <v>0</v>
      </c>
      <c r="BG320" s="49">
        <v>0</v>
      </c>
      <c r="BH320" s="48">
        <v>0</v>
      </c>
      <c r="BI320" s="49">
        <v>0</v>
      </c>
      <c r="BJ320" s="48">
        <v>29</v>
      </c>
      <c r="BK320" s="49">
        <v>96.66666666666667</v>
      </c>
      <c r="BL320" s="48">
        <v>30</v>
      </c>
    </row>
    <row r="321" spans="1:64" ht="15">
      <c r="A321" s="64" t="s">
        <v>394</v>
      </c>
      <c r="B321" s="64" t="s">
        <v>393</v>
      </c>
      <c r="C321" s="65" t="s">
        <v>4959</v>
      </c>
      <c r="D321" s="66">
        <v>3</v>
      </c>
      <c r="E321" s="67" t="s">
        <v>132</v>
      </c>
      <c r="F321" s="68">
        <v>32</v>
      </c>
      <c r="G321" s="65"/>
      <c r="H321" s="69"/>
      <c r="I321" s="70"/>
      <c r="J321" s="70"/>
      <c r="K321" s="34" t="s">
        <v>65</v>
      </c>
      <c r="L321" s="77">
        <v>321</v>
      </c>
      <c r="M321" s="77"/>
      <c r="N321" s="72"/>
      <c r="O321" s="79" t="s">
        <v>431</v>
      </c>
      <c r="P321" s="81">
        <v>43579.67025462963</v>
      </c>
      <c r="Q321" s="79" t="s">
        <v>661</v>
      </c>
      <c r="R321" s="79"/>
      <c r="S321" s="79"/>
      <c r="T321" s="79" t="s">
        <v>1042</v>
      </c>
      <c r="U321" s="79"/>
      <c r="V321" s="83" t="s">
        <v>1259</v>
      </c>
      <c r="W321" s="81">
        <v>43579.67025462963</v>
      </c>
      <c r="X321" s="83" t="s">
        <v>1558</v>
      </c>
      <c r="Y321" s="79"/>
      <c r="Z321" s="79"/>
      <c r="AA321" s="85" t="s">
        <v>1869</v>
      </c>
      <c r="AB321" s="79"/>
      <c r="AC321" s="79" t="b">
        <v>0</v>
      </c>
      <c r="AD321" s="79">
        <v>0</v>
      </c>
      <c r="AE321" s="85" t="s">
        <v>1895</v>
      </c>
      <c r="AF321" s="79" t="b">
        <v>0</v>
      </c>
      <c r="AG321" s="79" t="s">
        <v>1903</v>
      </c>
      <c r="AH321" s="79"/>
      <c r="AI321" s="85" t="s">
        <v>1895</v>
      </c>
      <c r="AJ321" s="79" t="b">
        <v>0</v>
      </c>
      <c r="AK321" s="79">
        <v>3</v>
      </c>
      <c r="AL321" s="85" t="s">
        <v>1868</v>
      </c>
      <c r="AM321" s="79" t="s">
        <v>1914</v>
      </c>
      <c r="AN321" s="79" t="b">
        <v>0</v>
      </c>
      <c r="AO321" s="85" t="s">
        <v>1868</v>
      </c>
      <c r="AP321" s="79" t="s">
        <v>176</v>
      </c>
      <c r="AQ321" s="79">
        <v>0</v>
      </c>
      <c r="AR321" s="79">
        <v>0</v>
      </c>
      <c r="AS321" s="79"/>
      <c r="AT321" s="79"/>
      <c r="AU321" s="79"/>
      <c r="AV321" s="79"/>
      <c r="AW321" s="79"/>
      <c r="AX321" s="79"/>
      <c r="AY321" s="79"/>
      <c r="AZ321" s="79"/>
      <c r="BA321">
        <v>1</v>
      </c>
      <c r="BB321" s="78" t="str">
        <f>REPLACE(INDEX(GroupVertices[Group],MATCH(Edges[[#This Row],[Vertex 1]],GroupVertices[Vertex],0)),1,1,"")</f>
        <v>15</v>
      </c>
      <c r="BC321" s="78" t="str">
        <f>REPLACE(INDEX(GroupVertices[Group],MATCH(Edges[[#This Row],[Vertex 2]],GroupVertices[Vertex],0)),1,1,"")</f>
        <v>15</v>
      </c>
      <c r="BD321" s="48">
        <v>1</v>
      </c>
      <c r="BE321" s="49">
        <v>4.3478260869565215</v>
      </c>
      <c r="BF321" s="48">
        <v>0</v>
      </c>
      <c r="BG321" s="49">
        <v>0</v>
      </c>
      <c r="BH321" s="48">
        <v>0</v>
      </c>
      <c r="BI321" s="49">
        <v>0</v>
      </c>
      <c r="BJ321" s="48">
        <v>22</v>
      </c>
      <c r="BK321" s="49">
        <v>95.65217391304348</v>
      </c>
      <c r="BL321" s="48">
        <v>23</v>
      </c>
    </row>
    <row r="322" spans="1:64" ht="15">
      <c r="A322" s="64" t="s">
        <v>395</v>
      </c>
      <c r="B322" s="64" t="s">
        <v>395</v>
      </c>
      <c r="C322" s="65" t="s">
        <v>4959</v>
      </c>
      <c r="D322" s="66">
        <v>3</v>
      </c>
      <c r="E322" s="67" t="s">
        <v>132</v>
      </c>
      <c r="F322" s="68">
        <v>32</v>
      </c>
      <c r="G322" s="65"/>
      <c r="H322" s="69"/>
      <c r="I322" s="70"/>
      <c r="J322" s="70"/>
      <c r="K322" s="34" t="s">
        <v>65</v>
      </c>
      <c r="L322" s="77">
        <v>322</v>
      </c>
      <c r="M322" s="77"/>
      <c r="N322" s="72"/>
      <c r="O322" s="79" t="s">
        <v>176</v>
      </c>
      <c r="P322" s="81">
        <v>43579.6706712963</v>
      </c>
      <c r="Q322" s="79" t="s">
        <v>686</v>
      </c>
      <c r="R322" s="83" t="s">
        <v>875</v>
      </c>
      <c r="S322" s="79" t="s">
        <v>931</v>
      </c>
      <c r="T322" s="79" t="s">
        <v>1055</v>
      </c>
      <c r="U322" s="79"/>
      <c r="V322" s="83" t="s">
        <v>1260</v>
      </c>
      <c r="W322" s="81">
        <v>43579.6706712963</v>
      </c>
      <c r="X322" s="83" t="s">
        <v>1559</v>
      </c>
      <c r="Y322" s="79"/>
      <c r="Z322" s="79"/>
      <c r="AA322" s="85" t="s">
        <v>1870</v>
      </c>
      <c r="AB322" s="79"/>
      <c r="AC322" s="79" t="b">
        <v>0</v>
      </c>
      <c r="AD322" s="79">
        <v>0</v>
      </c>
      <c r="AE322" s="85" t="s">
        <v>1895</v>
      </c>
      <c r="AF322" s="79" t="b">
        <v>0</v>
      </c>
      <c r="AG322" s="79" t="s">
        <v>1903</v>
      </c>
      <c r="AH322" s="79"/>
      <c r="AI322" s="85" t="s">
        <v>1895</v>
      </c>
      <c r="AJ322" s="79" t="b">
        <v>0</v>
      </c>
      <c r="AK322" s="79">
        <v>0</v>
      </c>
      <c r="AL322" s="85" t="s">
        <v>1895</v>
      </c>
      <c r="AM322" s="79" t="s">
        <v>1907</v>
      </c>
      <c r="AN322" s="79" t="b">
        <v>0</v>
      </c>
      <c r="AO322" s="85" t="s">
        <v>1870</v>
      </c>
      <c r="AP322" s="79" t="s">
        <v>176</v>
      </c>
      <c r="AQ322" s="79">
        <v>0</v>
      </c>
      <c r="AR322" s="79">
        <v>0</v>
      </c>
      <c r="AS322" s="79"/>
      <c r="AT322" s="79"/>
      <c r="AU322" s="79"/>
      <c r="AV322" s="79"/>
      <c r="AW322" s="79"/>
      <c r="AX322" s="79"/>
      <c r="AY322" s="79"/>
      <c r="AZ322" s="79"/>
      <c r="BA322">
        <v>1</v>
      </c>
      <c r="BB322" s="78" t="str">
        <f>REPLACE(INDEX(GroupVertices[Group],MATCH(Edges[[#This Row],[Vertex 1]],GroupVertices[Vertex],0)),1,1,"")</f>
        <v>1</v>
      </c>
      <c r="BC322" s="78" t="str">
        <f>REPLACE(INDEX(GroupVertices[Group],MATCH(Edges[[#This Row],[Vertex 2]],GroupVertices[Vertex],0)),1,1,"")</f>
        <v>1</v>
      </c>
      <c r="BD322" s="48">
        <v>1</v>
      </c>
      <c r="BE322" s="49">
        <v>3.7037037037037037</v>
      </c>
      <c r="BF322" s="48">
        <v>0</v>
      </c>
      <c r="BG322" s="49">
        <v>0</v>
      </c>
      <c r="BH322" s="48">
        <v>0</v>
      </c>
      <c r="BI322" s="49">
        <v>0</v>
      </c>
      <c r="BJ322" s="48">
        <v>26</v>
      </c>
      <c r="BK322" s="49">
        <v>96.29629629629629</v>
      </c>
      <c r="BL322" s="48">
        <v>27</v>
      </c>
    </row>
    <row r="323" spans="1:64" ht="15">
      <c r="A323" s="64" t="s">
        <v>396</v>
      </c>
      <c r="B323" s="64" t="s">
        <v>396</v>
      </c>
      <c r="C323" s="65" t="s">
        <v>4959</v>
      </c>
      <c r="D323" s="66">
        <v>3</v>
      </c>
      <c r="E323" s="67" t="s">
        <v>132</v>
      </c>
      <c r="F323" s="68">
        <v>32</v>
      </c>
      <c r="G323" s="65"/>
      <c r="H323" s="69"/>
      <c r="I323" s="70"/>
      <c r="J323" s="70"/>
      <c r="K323" s="34" t="s">
        <v>65</v>
      </c>
      <c r="L323" s="77">
        <v>323</v>
      </c>
      <c r="M323" s="77"/>
      <c r="N323" s="72"/>
      <c r="O323" s="79" t="s">
        <v>176</v>
      </c>
      <c r="P323" s="81">
        <v>43579.6809375</v>
      </c>
      <c r="Q323" s="79" t="s">
        <v>687</v>
      </c>
      <c r="R323" s="83" t="s">
        <v>876</v>
      </c>
      <c r="S323" s="79" t="s">
        <v>882</v>
      </c>
      <c r="T323" s="79"/>
      <c r="U323" s="79"/>
      <c r="V323" s="83" t="s">
        <v>1261</v>
      </c>
      <c r="W323" s="81">
        <v>43579.6809375</v>
      </c>
      <c r="X323" s="83" t="s">
        <v>1560</v>
      </c>
      <c r="Y323" s="79"/>
      <c r="Z323" s="79"/>
      <c r="AA323" s="85" t="s">
        <v>1871</v>
      </c>
      <c r="AB323" s="79"/>
      <c r="AC323" s="79" t="b">
        <v>0</v>
      </c>
      <c r="AD323" s="79">
        <v>0</v>
      </c>
      <c r="AE323" s="85" t="s">
        <v>1895</v>
      </c>
      <c r="AF323" s="79" t="b">
        <v>0</v>
      </c>
      <c r="AG323" s="79" t="s">
        <v>1903</v>
      </c>
      <c r="AH323" s="79"/>
      <c r="AI323" s="85" t="s">
        <v>1895</v>
      </c>
      <c r="AJ323" s="79" t="b">
        <v>0</v>
      </c>
      <c r="AK323" s="79">
        <v>0</v>
      </c>
      <c r="AL323" s="85" t="s">
        <v>1895</v>
      </c>
      <c r="AM323" s="79" t="s">
        <v>1905</v>
      </c>
      <c r="AN323" s="79" t="b">
        <v>0</v>
      </c>
      <c r="AO323" s="85" t="s">
        <v>1871</v>
      </c>
      <c r="AP323" s="79" t="s">
        <v>176</v>
      </c>
      <c r="AQ323" s="79">
        <v>0</v>
      </c>
      <c r="AR323" s="79">
        <v>0</v>
      </c>
      <c r="AS323" s="79"/>
      <c r="AT323" s="79"/>
      <c r="AU323" s="79"/>
      <c r="AV323" s="79"/>
      <c r="AW323" s="79"/>
      <c r="AX323" s="79"/>
      <c r="AY323" s="79"/>
      <c r="AZ323" s="79"/>
      <c r="BA323">
        <v>1</v>
      </c>
      <c r="BB323" s="78" t="str">
        <f>REPLACE(INDEX(GroupVertices[Group],MATCH(Edges[[#This Row],[Vertex 1]],GroupVertices[Vertex],0)),1,1,"")</f>
        <v>1</v>
      </c>
      <c r="BC323" s="78" t="str">
        <f>REPLACE(INDEX(GroupVertices[Group],MATCH(Edges[[#This Row],[Vertex 2]],GroupVertices[Vertex],0)),1,1,"")</f>
        <v>1</v>
      </c>
      <c r="BD323" s="48">
        <v>2</v>
      </c>
      <c r="BE323" s="49">
        <v>4.166666666666667</v>
      </c>
      <c r="BF323" s="48">
        <v>0</v>
      </c>
      <c r="BG323" s="49">
        <v>0</v>
      </c>
      <c r="BH323" s="48">
        <v>0</v>
      </c>
      <c r="BI323" s="49">
        <v>0</v>
      </c>
      <c r="BJ323" s="48">
        <v>46</v>
      </c>
      <c r="BK323" s="49">
        <v>95.83333333333333</v>
      </c>
      <c r="BL323" s="48">
        <v>48</v>
      </c>
    </row>
    <row r="324" spans="1:64" ht="15">
      <c r="A324" s="64" t="s">
        <v>397</v>
      </c>
      <c r="B324" s="64" t="s">
        <v>397</v>
      </c>
      <c r="C324" s="65" t="s">
        <v>4959</v>
      </c>
      <c r="D324" s="66">
        <v>3</v>
      </c>
      <c r="E324" s="67" t="s">
        <v>132</v>
      </c>
      <c r="F324" s="68">
        <v>32</v>
      </c>
      <c r="G324" s="65"/>
      <c r="H324" s="69"/>
      <c r="I324" s="70"/>
      <c r="J324" s="70"/>
      <c r="K324" s="34" t="s">
        <v>65</v>
      </c>
      <c r="L324" s="77">
        <v>324</v>
      </c>
      <c r="M324" s="77"/>
      <c r="N324" s="72"/>
      <c r="O324" s="79" t="s">
        <v>176</v>
      </c>
      <c r="P324" s="81">
        <v>43579.714525462965</v>
      </c>
      <c r="Q324" s="79" t="s">
        <v>688</v>
      </c>
      <c r="R324" s="79"/>
      <c r="S324" s="79"/>
      <c r="T324" s="79"/>
      <c r="U324" s="79"/>
      <c r="V324" s="83" t="s">
        <v>1262</v>
      </c>
      <c r="W324" s="81">
        <v>43579.714525462965</v>
      </c>
      <c r="X324" s="83" t="s">
        <v>1561</v>
      </c>
      <c r="Y324" s="79"/>
      <c r="Z324" s="79"/>
      <c r="AA324" s="85" t="s">
        <v>1872</v>
      </c>
      <c r="AB324" s="79"/>
      <c r="AC324" s="79" t="b">
        <v>0</v>
      </c>
      <c r="AD324" s="79">
        <v>0</v>
      </c>
      <c r="AE324" s="85" t="s">
        <v>1895</v>
      </c>
      <c r="AF324" s="79" t="b">
        <v>0</v>
      </c>
      <c r="AG324" s="79" t="s">
        <v>1903</v>
      </c>
      <c r="AH324" s="79"/>
      <c r="AI324" s="85" t="s">
        <v>1895</v>
      </c>
      <c r="AJ324" s="79" t="b">
        <v>0</v>
      </c>
      <c r="AK324" s="79">
        <v>0</v>
      </c>
      <c r="AL324" s="85" t="s">
        <v>1895</v>
      </c>
      <c r="AM324" s="79" t="s">
        <v>1922</v>
      </c>
      <c r="AN324" s="79" t="b">
        <v>0</v>
      </c>
      <c r="AO324" s="85" t="s">
        <v>1872</v>
      </c>
      <c r="AP324" s="79" t="s">
        <v>176</v>
      </c>
      <c r="AQ324" s="79">
        <v>0</v>
      </c>
      <c r="AR324" s="79">
        <v>0</v>
      </c>
      <c r="AS324" s="79"/>
      <c r="AT324" s="79"/>
      <c r="AU324" s="79"/>
      <c r="AV324" s="79"/>
      <c r="AW324" s="79"/>
      <c r="AX324" s="79"/>
      <c r="AY324" s="79"/>
      <c r="AZ324" s="79"/>
      <c r="BA324">
        <v>1</v>
      </c>
      <c r="BB324" s="78" t="str">
        <f>REPLACE(INDEX(GroupVertices[Group],MATCH(Edges[[#This Row],[Vertex 1]],GroupVertices[Vertex],0)),1,1,"")</f>
        <v>1</v>
      </c>
      <c r="BC324" s="78" t="str">
        <f>REPLACE(INDEX(GroupVertices[Group],MATCH(Edges[[#This Row],[Vertex 2]],GroupVertices[Vertex],0)),1,1,"")</f>
        <v>1</v>
      </c>
      <c r="BD324" s="48">
        <v>2</v>
      </c>
      <c r="BE324" s="49">
        <v>4.3478260869565215</v>
      </c>
      <c r="BF324" s="48">
        <v>0</v>
      </c>
      <c r="BG324" s="49">
        <v>0</v>
      </c>
      <c r="BH324" s="48">
        <v>0</v>
      </c>
      <c r="BI324" s="49">
        <v>0</v>
      </c>
      <c r="BJ324" s="48">
        <v>44</v>
      </c>
      <c r="BK324" s="49">
        <v>95.65217391304348</v>
      </c>
      <c r="BL324" s="48">
        <v>46</v>
      </c>
    </row>
    <row r="325" spans="1:64" ht="15">
      <c r="A325" s="64" t="s">
        <v>351</v>
      </c>
      <c r="B325" s="64" t="s">
        <v>427</v>
      </c>
      <c r="C325" s="65" t="s">
        <v>4959</v>
      </c>
      <c r="D325" s="66">
        <v>3</v>
      </c>
      <c r="E325" s="67" t="s">
        <v>132</v>
      </c>
      <c r="F325" s="68">
        <v>32</v>
      </c>
      <c r="G325" s="65"/>
      <c r="H325" s="69"/>
      <c r="I325" s="70"/>
      <c r="J325" s="70"/>
      <c r="K325" s="34" t="s">
        <v>65</v>
      </c>
      <c r="L325" s="77">
        <v>325</v>
      </c>
      <c r="M325" s="77"/>
      <c r="N325" s="72"/>
      <c r="O325" s="79" t="s">
        <v>431</v>
      </c>
      <c r="P325" s="81">
        <v>43578.506840277776</v>
      </c>
      <c r="Q325" s="79" t="s">
        <v>568</v>
      </c>
      <c r="R325" s="83" t="s">
        <v>779</v>
      </c>
      <c r="S325" s="79" t="s">
        <v>917</v>
      </c>
      <c r="T325" s="79" t="s">
        <v>992</v>
      </c>
      <c r="U325" s="83" t="s">
        <v>1101</v>
      </c>
      <c r="V325" s="83" t="s">
        <v>1101</v>
      </c>
      <c r="W325" s="81">
        <v>43578.506840277776</v>
      </c>
      <c r="X325" s="83" t="s">
        <v>1431</v>
      </c>
      <c r="Y325" s="79"/>
      <c r="Z325" s="79"/>
      <c r="AA325" s="85" t="s">
        <v>1742</v>
      </c>
      <c r="AB325" s="79"/>
      <c r="AC325" s="79" t="b">
        <v>0</v>
      </c>
      <c r="AD325" s="79">
        <v>4</v>
      </c>
      <c r="AE325" s="85" t="s">
        <v>1895</v>
      </c>
      <c r="AF325" s="79" t="b">
        <v>0</v>
      </c>
      <c r="AG325" s="79" t="s">
        <v>1903</v>
      </c>
      <c r="AH325" s="79"/>
      <c r="AI325" s="85" t="s">
        <v>1895</v>
      </c>
      <c r="AJ325" s="79" t="b">
        <v>0</v>
      </c>
      <c r="AK325" s="79">
        <v>2</v>
      </c>
      <c r="AL325" s="85" t="s">
        <v>1895</v>
      </c>
      <c r="AM325" s="79" t="s">
        <v>1916</v>
      </c>
      <c r="AN325" s="79" t="b">
        <v>0</v>
      </c>
      <c r="AO325" s="85" t="s">
        <v>1742</v>
      </c>
      <c r="AP325" s="79" t="s">
        <v>176</v>
      </c>
      <c r="AQ325" s="79">
        <v>0</v>
      </c>
      <c r="AR325" s="79">
        <v>0</v>
      </c>
      <c r="AS325" s="79"/>
      <c r="AT325" s="79"/>
      <c r="AU325" s="79"/>
      <c r="AV325" s="79"/>
      <c r="AW325" s="79"/>
      <c r="AX325" s="79"/>
      <c r="AY325" s="79"/>
      <c r="AZ325" s="79"/>
      <c r="BA325">
        <v>1</v>
      </c>
      <c r="BB325" s="78" t="str">
        <f>REPLACE(INDEX(GroupVertices[Group],MATCH(Edges[[#This Row],[Vertex 1]],GroupVertices[Vertex],0)),1,1,"")</f>
        <v>7</v>
      </c>
      <c r="BC325" s="78" t="str">
        <f>REPLACE(INDEX(GroupVertices[Group],MATCH(Edges[[#This Row],[Vertex 2]],GroupVertices[Vertex],0)),1,1,"")</f>
        <v>7</v>
      </c>
      <c r="BD325" s="48"/>
      <c r="BE325" s="49"/>
      <c r="BF325" s="48"/>
      <c r="BG325" s="49"/>
      <c r="BH325" s="48"/>
      <c r="BI325" s="49"/>
      <c r="BJ325" s="48"/>
      <c r="BK325" s="49"/>
      <c r="BL325" s="48"/>
    </row>
    <row r="326" spans="1:64" ht="15">
      <c r="A326" s="64" t="s">
        <v>398</v>
      </c>
      <c r="B326" s="64" t="s">
        <v>427</v>
      </c>
      <c r="C326" s="65" t="s">
        <v>4959</v>
      </c>
      <c r="D326" s="66">
        <v>3</v>
      </c>
      <c r="E326" s="67" t="s">
        <v>132</v>
      </c>
      <c r="F326" s="68">
        <v>32</v>
      </c>
      <c r="G326" s="65"/>
      <c r="H326" s="69"/>
      <c r="I326" s="70"/>
      <c r="J326" s="70"/>
      <c r="K326" s="34" t="s">
        <v>65</v>
      </c>
      <c r="L326" s="77">
        <v>326</v>
      </c>
      <c r="M326" s="77"/>
      <c r="N326" s="72"/>
      <c r="O326" s="79" t="s">
        <v>431</v>
      </c>
      <c r="P326" s="81">
        <v>43579.73137731481</v>
      </c>
      <c r="Q326" s="79" t="s">
        <v>588</v>
      </c>
      <c r="R326" s="79"/>
      <c r="S326" s="79"/>
      <c r="T326" s="79" t="s">
        <v>998</v>
      </c>
      <c r="U326" s="79"/>
      <c r="V326" s="83" t="s">
        <v>1263</v>
      </c>
      <c r="W326" s="81">
        <v>43579.73137731481</v>
      </c>
      <c r="X326" s="83" t="s">
        <v>1562</v>
      </c>
      <c r="Y326" s="79"/>
      <c r="Z326" s="79"/>
      <c r="AA326" s="85" t="s">
        <v>1873</v>
      </c>
      <c r="AB326" s="79"/>
      <c r="AC326" s="79" t="b">
        <v>0</v>
      </c>
      <c r="AD326" s="79">
        <v>0</v>
      </c>
      <c r="AE326" s="85" t="s">
        <v>1895</v>
      </c>
      <c r="AF326" s="79" t="b">
        <v>0</v>
      </c>
      <c r="AG326" s="79" t="s">
        <v>1903</v>
      </c>
      <c r="AH326" s="79"/>
      <c r="AI326" s="85" t="s">
        <v>1895</v>
      </c>
      <c r="AJ326" s="79" t="b">
        <v>0</v>
      </c>
      <c r="AK326" s="79">
        <v>2</v>
      </c>
      <c r="AL326" s="85" t="s">
        <v>1742</v>
      </c>
      <c r="AM326" s="79" t="s">
        <v>1914</v>
      </c>
      <c r="AN326" s="79" t="b">
        <v>0</v>
      </c>
      <c r="AO326" s="85" t="s">
        <v>1742</v>
      </c>
      <c r="AP326" s="79" t="s">
        <v>176</v>
      </c>
      <c r="AQ326" s="79">
        <v>0</v>
      </c>
      <c r="AR326" s="79">
        <v>0</v>
      </c>
      <c r="AS326" s="79"/>
      <c r="AT326" s="79"/>
      <c r="AU326" s="79"/>
      <c r="AV326" s="79"/>
      <c r="AW326" s="79"/>
      <c r="AX326" s="79"/>
      <c r="AY326" s="79"/>
      <c r="AZ326" s="79"/>
      <c r="BA326">
        <v>1</v>
      </c>
      <c r="BB326" s="78" t="str">
        <f>REPLACE(INDEX(GroupVertices[Group],MATCH(Edges[[#This Row],[Vertex 1]],GroupVertices[Vertex],0)),1,1,"")</f>
        <v>7</v>
      </c>
      <c r="BC326" s="78" t="str">
        <f>REPLACE(INDEX(GroupVertices[Group],MATCH(Edges[[#This Row],[Vertex 2]],GroupVertices[Vertex],0)),1,1,"")</f>
        <v>7</v>
      </c>
      <c r="BD326" s="48"/>
      <c r="BE326" s="49"/>
      <c r="BF326" s="48"/>
      <c r="BG326" s="49"/>
      <c r="BH326" s="48"/>
      <c r="BI326" s="49"/>
      <c r="BJ326" s="48"/>
      <c r="BK326" s="49"/>
      <c r="BL326" s="48"/>
    </row>
    <row r="327" spans="1:64" ht="15">
      <c r="A327" s="64" t="s">
        <v>351</v>
      </c>
      <c r="B327" s="64" t="s">
        <v>398</v>
      </c>
      <c r="C327" s="65" t="s">
        <v>4959</v>
      </c>
      <c r="D327" s="66">
        <v>3</v>
      </c>
      <c r="E327" s="67" t="s">
        <v>132</v>
      </c>
      <c r="F327" s="68">
        <v>32</v>
      </c>
      <c r="G327" s="65"/>
      <c r="H327" s="69"/>
      <c r="I327" s="70"/>
      <c r="J327" s="70"/>
      <c r="K327" s="34" t="s">
        <v>66</v>
      </c>
      <c r="L327" s="77">
        <v>327</v>
      </c>
      <c r="M327" s="77"/>
      <c r="N327" s="72"/>
      <c r="O327" s="79" t="s">
        <v>431</v>
      </c>
      <c r="P327" s="81">
        <v>43578.506840277776</v>
      </c>
      <c r="Q327" s="79" t="s">
        <v>568</v>
      </c>
      <c r="R327" s="83" t="s">
        <v>779</v>
      </c>
      <c r="S327" s="79" t="s">
        <v>917</v>
      </c>
      <c r="T327" s="79" t="s">
        <v>992</v>
      </c>
      <c r="U327" s="83" t="s">
        <v>1101</v>
      </c>
      <c r="V327" s="83" t="s">
        <v>1101</v>
      </c>
      <c r="W327" s="81">
        <v>43578.506840277776</v>
      </c>
      <c r="X327" s="83" t="s">
        <v>1431</v>
      </c>
      <c r="Y327" s="79"/>
      <c r="Z327" s="79"/>
      <c r="AA327" s="85" t="s">
        <v>1742</v>
      </c>
      <c r="AB327" s="79"/>
      <c r="AC327" s="79" t="b">
        <v>0</v>
      </c>
      <c r="AD327" s="79">
        <v>4</v>
      </c>
      <c r="AE327" s="85" t="s">
        <v>1895</v>
      </c>
      <c r="AF327" s="79" t="b">
        <v>0</v>
      </c>
      <c r="AG327" s="79" t="s">
        <v>1903</v>
      </c>
      <c r="AH327" s="79"/>
      <c r="AI327" s="85" t="s">
        <v>1895</v>
      </c>
      <c r="AJ327" s="79" t="b">
        <v>0</v>
      </c>
      <c r="AK327" s="79">
        <v>2</v>
      </c>
      <c r="AL327" s="85" t="s">
        <v>1895</v>
      </c>
      <c r="AM327" s="79" t="s">
        <v>1916</v>
      </c>
      <c r="AN327" s="79" t="b">
        <v>0</v>
      </c>
      <c r="AO327" s="85" t="s">
        <v>1742</v>
      </c>
      <c r="AP327" s="79" t="s">
        <v>176</v>
      </c>
      <c r="AQ327" s="79">
        <v>0</v>
      </c>
      <c r="AR327" s="79">
        <v>0</v>
      </c>
      <c r="AS327" s="79"/>
      <c r="AT327" s="79"/>
      <c r="AU327" s="79"/>
      <c r="AV327" s="79"/>
      <c r="AW327" s="79"/>
      <c r="AX327" s="79"/>
      <c r="AY327" s="79"/>
      <c r="AZ327" s="79"/>
      <c r="BA327">
        <v>1</v>
      </c>
      <c r="BB327" s="78" t="str">
        <f>REPLACE(INDEX(GroupVertices[Group],MATCH(Edges[[#This Row],[Vertex 1]],GroupVertices[Vertex],0)),1,1,"")</f>
        <v>7</v>
      </c>
      <c r="BC327" s="78" t="str">
        <f>REPLACE(INDEX(GroupVertices[Group],MATCH(Edges[[#This Row],[Vertex 2]],GroupVertices[Vertex],0)),1,1,"")</f>
        <v>7</v>
      </c>
      <c r="BD327" s="48">
        <v>2</v>
      </c>
      <c r="BE327" s="49">
        <v>5.555555555555555</v>
      </c>
      <c r="BF327" s="48">
        <v>0</v>
      </c>
      <c r="BG327" s="49">
        <v>0</v>
      </c>
      <c r="BH327" s="48">
        <v>0</v>
      </c>
      <c r="BI327" s="49">
        <v>0</v>
      </c>
      <c r="BJ327" s="48">
        <v>34</v>
      </c>
      <c r="BK327" s="49">
        <v>94.44444444444444</v>
      </c>
      <c r="BL327" s="48">
        <v>36</v>
      </c>
    </row>
    <row r="328" spans="1:64" ht="15">
      <c r="A328" s="64" t="s">
        <v>398</v>
      </c>
      <c r="B328" s="64" t="s">
        <v>351</v>
      </c>
      <c r="C328" s="65" t="s">
        <v>4959</v>
      </c>
      <c r="D328" s="66">
        <v>3</v>
      </c>
      <c r="E328" s="67" t="s">
        <v>132</v>
      </c>
      <c r="F328" s="68">
        <v>32</v>
      </c>
      <c r="G328" s="65"/>
      <c r="H328" s="69"/>
      <c r="I328" s="70"/>
      <c r="J328" s="70"/>
      <c r="K328" s="34" t="s">
        <v>66</v>
      </c>
      <c r="L328" s="77">
        <v>328</v>
      </c>
      <c r="M328" s="77"/>
      <c r="N328" s="72"/>
      <c r="O328" s="79" t="s">
        <v>431</v>
      </c>
      <c r="P328" s="81">
        <v>43579.73137731481</v>
      </c>
      <c r="Q328" s="79" t="s">
        <v>588</v>
      </c>
      <c r="R328" s="79"/>
      <c r="S328" s="79"/>
      <c r="T328" s="79" t="s">
        <v>998</v>
      </c>
      <c r="U328" s="79"/>
      <c r="V328" s="83" t="s">
        <v>1263</v>
      </c>
      <c r="W328" s="81">
        <v>43579.73137731481</v>
      </c>
      <c r="X328" s="83" t="s">
        <v>1562</v>
      </c>
      <c r="Y328" s="79"/>
      <c r="Z328" s="79"/>
      <c r="AA328" s="85" t="s">
        <v>1873</v>
      </c>
      <c r="AB328" s="79"/>
      <c r="AC328" s="79" t="b">
        <v>0</v>
      </c>
      <c r="AD328" s="79">
        <v>0</v>
      </c>
      <c r="AE328" s="85" t="s">
        <v>1895</v>
      </c>
      <c r="AF328" s="79" t="b">
        <v>0</v>
      </c>
      <c r="AG328" s="79" t="s">
        <v>1903</v>
      </c>
      <c r="AH328" s="79"/>
      <c r="AI328" s="85" t="s">
        <v>1895</v>
      </c>
      <c r="AJ328" s="79" t="b">
        <v>0</v>
      </c>
      <c r="AK328" s="79">
        <v>2</v>
      </c>
      <c r="AL328" s="85" t="s">
        <v>1742</v>
      </c>
      <c r="AM328" s="79" t="s">
        <v>1914</v>
      </c>
      <c r="AN328" s="79" t="b">
        <v>0</v>
      </c>
      <c r="AO328" s="85" t="s">
        <v>1742</v>
      </c>
      <c r="AP328" s="79" t="s">
        <v>176</v>
      </c>
      <c r="AQ328" s="79">
        <v>0</v>
      </c>
      <c r="AR328" s="79">
        <v>0</v>
      </c>
      <c r="AS328" s="79"/>
      <c r="AT328" s="79"/>
      <c r="AU328" s="79"/>
      <c r="AV328" s="79"/>
      <c r="AW328" s="79"/>
      <c r="AX328" s="79"/>
      <c r="AY328" s="79"/>
      <c r="AZ328" s="79"/>
      <c r="BA328">
        <v>1</v>
      </c>
      <c r="BB328" s="78" t="str">
        <f>REPLACE(INDEX(GroupVertices[Group],MATCH(Edges[[#This Row],[Vertex 1]],GroupVertices[Vertex],0)),1,1,"")</f>
        <v>7</v>
      </c>
      <c r="BC328" s="78" t="str">
        <f>REPLACE(INDEX(GroupVertices[Group],MATCH(Edges[[#This Row],[Vertex 2]],GroupVertices[Vertex],0)),1,1,"")</f>
        <v>7</v>
      </c>
      <c r="BD328" s="48">
        <v>0</v>
      </c>
      <c r="BE328" s="49">
        <v>0</v>
      </c>
      <c r="BF328" s="48">
        <v>0</v>
      </c>
      <c r="BG328" s="49">
        <v>0</v>
      </c>
      <c r="BH328" s="48">
        <v>0</v>
      </c>
      <c r="BI328" s="49">
        <v>0</v>
      </c>
      <c r="BJ328" s="48">
        <v>19</v>
      </c>
      <c r="BK328" s="49">
        <v>100</v>
      </c>
      <c r="BL328" s="48">
        <v>19</v>
      </c>
    </row>
    <row r="329" spans="1:64" ht="15">
      <c r="A329" s="64" t="s">
        <v>399</v>
      </c>
      <c r="B329" s="64" t="s">
        <v>399</v>
      </c>
      <c r="C329" s="65" t="s">
        <v>4959</v>
      </c>
      <c r="D329" s="66">
        <v>3</v>
      </c>
      <c r="E329" s="67" t="s">
        <v>132</v>
      </c>
      <c r="F329" s="68">
        <v>32</v>
      </c>
      <c r="G329" s="65"/>
      <c r="H329" s="69"/>
      <c r="I329" s="70"/>
      <c r="J329" s="70"/>
      <c r="K329" s="34" t="s">
        <v>65</v>
      </c>
      <c r="L329" s="77">
        <v>329</v>
      </c>
      <c r="M329" s="77"/>
      <c r="N329" s="72"/>
      <c r="O329" s="79" t="s">
        <v>176</v>
      </c>
      <c r="P329" s="81">
        <v>43579.73472222222</v>
      </c>
      <c r="Q329" s="79" t="s">
        <v>689</v>
      </c>
      <c r="R329" s="83" t="s">
        <v>877</v>
      </c>
      <c r="S329" s="79" t="s">
        <v>932</v>
      </c>
      <c r="T329" s="79" t="s">
        <v>1056</v>
      </c>
      <c r="U329" s="83" t="s">
        <v>1121</v>
      </c>
      <c r="V329" s="83" t="s">
        <v>1121</v>
      </c>
      <c r="W329" s="81">
        <v>43579.73472222222</v>
      </c>
      <c r="X329" s="83" t="s">
        <v>1563</v>
      </c>
      <c r="Y329" s="79"/>
      <c r="Z329" s="79"/>
      <c r="AA329" s="85" t="s">
        <v>1874</v>
      </c>
      <c r="AB329" s="79"/>
      <c r="AC329" s="79" t="b">
        <v>0</v>
      </c>
      <c r="AD329" s="79">
        <v>0</v>
      </c>
      <c r="AE329" s="85" t="s">
        <v>1895</v>
      </c>
      <c r="AF329" s="79" t="b">
        <v>0</v>
      </c>
      <c r="AG329" s="79" t="s">
        <v>1903</v>
      </c>
      <c r="AH329" s="79"/>
      <c r="AI329" s="85" t="s">
        <v>1895</v>
      </c>
      <c r="AJ329" s="79" t="b">
        <v>0</v>
      </c>
      <c r="AK329" s="79">
        <v>0</v>
      </c>
      <c r="AL329" s="85" t="s">
        <v>1895</v>
      </c>
      <c r="AM329" s="79" t="s">
        <v>1909</v>
      </c>
      <c r="AN329" s="79" t="b">
        <v>0</v>
      </c>
      <c r="AO329" s="85" t="s">
        <v>1874</v>
      </c>
      <c r="AP329" s="79" t="s">
        <v>176</v>
      </c>
      <c r="AQ329" s="79">
        <v>0</v>
      </c>
      <c r="AR329" s="79">
        <v>0</v>
      </c>
      <c r="AS329" s="79"/>
      <c r="AT329" s="79"/>
      <c r="AU329" s="79"/>
      <c r="AV329" s="79"/>
      <c r="AW329" s="79"/>
      <c r="AX329" s="79"/>
      <c r="AY329" s="79"/>
      <c r="AZ329" s="79"/>
      <c r="BA329">
        <v>1</v>
      </c>
      <c r="BB329" s="78" t="str">
        <f>REPLACE(INDEX(GroupVertices[Group],MATCH(Edges[[#This Row],[Vertex 1]],GroupVertices[Vertex],0)),1,1,"")</f>
        <v>1</v>
      </c>
      <c r="BC329" s="78" t="str">
        <f>REPLACE(INDEX(GroupVertices[Group],MATCH(Edges[[#This Row],[Vertex 2]],GroupVertices[Vertex],0)),1,1,"")</f>
        <v>1</v>
      </c>
      <c r="BD329" s="48">
        <v>0</v>
      </c>
      <c r="BE329" s="49">
        <v>0</v>
      </c>
      <c r="BF329" s="48">
        <v>0</v>
      </c>
      <c r="BG329" s="49">
        <v>0</v>
      </c>
      <c r="BH329" s="48">
        <v>0</v>
      </c>
      <c r="BI329" s="49">
        <v>0</v>
      </c>
      <c r="BJ329" s="48">
        <v>20</v>
      </c>
      <c r="BK329" s="49">
        <v>100</v>
      </c>
      <c r="BL329" s="48">
        <v>20</v>
      </c>
    </row>
    <row r="330" spans="1:64" ht="15">
      <c r="A330" s="64" t="s">
        <v>400</v>
      </c>
      <c r="B330" s="64" t="s">
        <v>400</v>
      </c>
      <c r="C330" s="65" t="s">
        <v>4959</v>
      </c>
      <c r="D330" s="66">
        <v>3</v>
      </c>
      <c r="E330" s="67" t="s">
        <v>132</v>
      </c>
      <c r="F330" s="68">
        <v>32</v>
      </c>
      <c r="G330" s="65"/>
      <c r="H330" s="69"/>
      <c r="I330" s="70"/>
      <c r="J330" s="70"/>
      <c r="K330" s="34" t="s">
        <v>65</v>
      </c>
      <c r="L330" s="77">
        <v>330</v>
      </c>
      <c r="M330" s="77"/>
      <c r="N330" s="72"/>
      <c r="O330" s="79" t="s">
        <v>176</v>
      </c>
      <c r="P330" s="81">
        <v>43579.737546296295</v>
      </c>
      <c r="Q330" s="79" t="s">
        <v>690</v>
      </c>
      <c r="R330" s="83" t="s">
        <v>878</v>
      </c>
      <c r="S330" s="79" t="s">
        <v>882</v>
      </c>
      <c r="T330" s="79" t="s">
        <v>1057</v>
      </c>
      <c r="U330" s="79"/>
      <c r="V330" s="83" t="s">
        <v>1264</v>
      </c>
      <c r="W330" s="81">
        <v>43579.737546296295</v>
      </c>
      <c r="X330" s="83" t="s">
        <v>1564</v>
      </c>
      <c r="Y330" s="79"/>
      <c r="Z330" s="79"/>
      <c r="AA330" s="85" t="s">
        <v>1875</v>
      </c>
      <c r="AB330" s="79"/>
      <c r="AC330" s="79" t="b">
        <v>0</v>
      </c>
      <c r="AD330" s="79">
        <v>0</v>
      </c>
      <c r="AE330" s="85" t="s">
        <v>1895</v>
      </c>
      <c r="AF330" s="79" t="b">
        <v>0</v>
      </c>
      <c r="AG330" s="79" t="s">
        <v>1903</v>
      </c>
      <c r="AH330" s="79"/>
      <c r="AI330" s="85" t="s">
        <v>1895</v>
      </c>
      <c r="AJ330" s="79" t="b">
        <v>0</v>
      </c>
      <c r="AK330" s="79">
        <v>0</v>
      </c>
      <c r="AL330" s="85" t="s">
        <v>1895</v>
      </c>
      <c r="AM330" s="79" t="s">
        <v>1905</v>
      </c>
      <c r="AN330" s="79" t="b">
        <v>0</v>
      </c>
      <c r="AO330" s="85" t="s">
        <v>1875</v>
      </c>
      <c r="AP330" s="79" t="s">
        <v>176</v>
      </c>
      <c r="AQ330" s="79">
        <v>0</v>
      </c>
      <c r="AR330" s="79">
        <v>0</v>
      </c>
      <c r="AS330" s="79"/>
      <c r="AT330" s="79"/>
      <c r="AU330" s="79"/>
      <c r="AV330" s="79"/>
      <c r="AW330" s="79"/>
      <c r="AX330" s="79"/>
      <c r="AY330" s="79"/>
      <c r="AZ330" s="79"/>
      <c r="BA330">
        <v>1</v>
      </c>
      <c r="BB330" s="78" t="str">
        <f>REPLACE(INDEX(GroupVertices[Group],MATCH(Edges[[#This Row],[Vertex 1]],GroupVertices[Vertex],0)),1,1,"")</f>
        <v>1</v>
      </c>
      <c r="BC330" s="78" t="str">
        <f>REPLACE(INDEX(GroupVertices[Group],MATCH(Edges[[#This Row],[Vertex 2]],GroupVertices[Vertex],0)),1,1,"")</f>
        <v>1</v>
      </c>
      <c r="BD330" s="48">
        <v>1</v>
      </c>
      <c r="BE330" s="49">
        <v>2.1739130434782608</v>
      </c>
      <c r="BF330" s="48">
        <v>0</v>
      </c>
      <c r="BG330" s="49">
        <v>0</v>
      </c>
      <c r="BH330" s="48">
        <v>0</v>
      </c>
      <c r="BI330" s="49">
        <v>0</v>
      </c>
      <c r="BJ330" s="48">
        <v>45</v>
      </c>
      <c r="BK330" s="49">
        <v>97.82608695652173</v>
      </c>
      <c r="BL330" s="48">
        <v>46</v>
      </c>
    </row>
    <row r="331" spans="1:64" ht="15">
      <c r="A331" s="64" t="s">
        <v>401</v>
      </c>
      <c r="B331" s="64" t="s">
        <v>401</v>
      </c>
      <c r="C331" s="65" t="s">
        <v>4959</v>
      </c>
      <c r="D331" s="66">
        <v>4</v>
      </c>
      <c r="E331" s="67" t="s">
        <v>136</v>
      </c>
      <c r="F331" s="68">
        <v>31.535714285714285</v>
      </c>
      <c r="G331" s="65"/>
      <c r="H331" s="69"/>
      <c r="I331" s="70"/>
      <c r="J331" s="70"/>
      <c r="K331" s="34" t="s">
        <v>65</v>
      </c>
      <c r="L331" s="77">
        <v>331</v>
      </c>
      <c r="M331" s="77"/>
      <c r="N331" s="72"/>
      <c r="O331" s="79" t="s">
        <v>176</v>
      </c>
      <c r="P331" s="81">
        <v>43579.760104166664</v>
      </c>
      <c r="Q331" s="79" t="s">
        <v>691</v>
      </c>
      <c r="R331" s="79" t="s">
        <v>879</v>
      </c>
      <c r="S331" s="79" t="s">
        <v>933</v>
      </c>
      <c r="T331" s="79"/>
      <c r="U331" s="79"/>
      <c r="V331" s="83" t="s">
        <v>1265</v>
      </c>
      <c r="W331" s="81">
        <v>43579.760104166664</v>
      </c>
      <c r="X331" s="83" t="s">
        <v>1565</v>
      </c>
      <c r="Y331" s="79"/>
      <c r="Z331" s="79"/>
      <c r="AA331" s="85" t="s">
        <v>1876</v>
      </c>
      <c r="AB331" s="79"/>
      <c r="AC331" s="79" t="b">
        <v>0</v>
      </c>
      <c r="AD331" s="79">
        <v>0</v>
      </c>
      <c r="AE331" s="85" t="s">
        <v>1895</v>
      </c>
      <c r="AF331" s="79" t="b">
        <v>0</v>
      </c>
      <c r="AG331" s="79" t="s">
        <v>1903</v>
      </c>
      <c r="AH331" s="79"/>
      <c r="AI331" s="85" t="s">
        <v>1895</v>
      </c>
      <c r="AJ331" s="79" t="b">
        <v>0</v>
      </c>
      <c r="AK331" s="79">
        <v>0</v>
      </c>
      <c r="AL331" s="85" t="s">
        <v>1895</v>
      </c>
      <c r="AM331" s="79" t="s">
        <v>1905</v>
      </c>
      <c r="AN331" s="79" t="b">
        <v>0</v>
      </c>
      <c r="AO331" s="85" t="s">
        <v>1876</v>
      </c>
      <c r="AP331" s="79" t="s">
        <v>176</v>
      </c>
      <c r="AQ331" s="79">
        <v>0</v>
      </c>
      <c r="AR331" s="79">
        <v>0</v>
      </c>
      <c r="AS331" s="79"/>
      <c r="AT331" s="79"/>
      <c r="AU331" s="79"/>
      <c r="AV331" s="79"/>
      <c r="AW331" s="79"/>
      <c r="AX331" s="79"/>
      <c r="AY331" s="79"/>
      <c r="AZ331" s="79"/>
      <c r="BA331">
        <v>2</v>
      </c>
      <c r="BB331" s="78" t="str">
        <f>REPLACE(INDEX(GroupVertices[Group],MATCH(Edges[[#This Row],[Vertex 1]],GroupVertices[Vertex],0)),1,1,"")</f>
        <v>1</v>
      </c>
      <c r="BC331" s="78" t="str">
        <f>REPLACE(INDEX(GroupVertices[Group],MATCH(Edges[[#This Row],[Vertex 2]],GroupVertices[Vertex],0)),1,1,"")</f>
        <v>1</v>
      </c>
      <c r="BD331" s="48">
        <v>0</v>
      </c>
      <c r="BE331" s="49">
        <v>0</v>
      </c>
      <c r="BF331" s="48">
        <v>0</v>
      </c>
      <c r="BG331" s="49">
        <v>0</v>
      </c>
      <c r="BH331" s="48">
        <v>0</v>
      </c>
      <c r="BI331" s="49">
        <v>0</v>
      </c>
      <c r="BJ331" s="48">
        <v>14</v>
      </c>
      <c r="BK331" s="49">
        <v>100</v>
      </c>
      <c r="BL331" s="48">
        <v>14</v>
      </c>
    </row>
    <row r="332" spans="1:64" ht="15">
      <c r="A332" s="64" t="s">
        <v>401</v>
      </c>
      <c r="B332" s="64" t="s">
        <v>401</v>
      </c>
      <c r="C332" s="65" t="s">
        <v>4959</v>
      </c>
      <c r="D332" s="66">
        <v>4</v>
      </c>
      <c r="E332" s="67" t="s">
        <v>136</v>
      </c>
      <c r="F332" s="68">
        <v>31.535714285714285</v>
      </c>
      <c r="G332" s="65"/>
      <c r="H332" s="69"/>
      <c r="I332" s="70"/>
      <c r="J332" s="70"/>
      <c r="K332" s="34" t="s">
        <v>65</v>
      </c>
      <c r="L332" s="77">
        <v>332</v>
      </c>
      <c r="M332" s="77"/>
      <c r="N332" s="72"/>
      <c r="O332" s="79" t="s">
        <v>176</v>
      </c>
      <c r="P332" s="81">
        <v>43579.76011574074</v>
      </c>
      <c r="Q332" s="79" t="s">
        <v>692</v>
      </c>
      <c r="R332" s="79" t="s">
        <v>880</v>
      </c>
      <c r="S332" s="79" t="s">
        <v>933</v>
      </c>
      <c r="T332" s="79"/>
      <c r="U332" s="79"/>
      <c r="V332" s="83" t="s">
        <v>1265</v>
      </c>
      <c r="W332" s="81">
        <v>43579.76011574074</v>
      </c>
      <c r="X332" s="83" t="s">
        <v>1566</v>
      </c>
      <c r="Y332" s="79"/>
      <c r="Z332" s="79"/>
      <c r="AA332" s="85" t="s">
        <v>1877</v>
      </c>
      <c r="AB332" s="79"/>
      <c r="AC332" s="79" t="b">
        <v>0</v>
      </c>
      <c r="AD332" s="79">
        <v>0</v>
      </c>
      <c r="AE332" s="85" t="s">
        <v>1895</v>
      </c>
      <c r="AF332" s="79" t="b">
        <v>0</v>
      </c>
      <c r="AG332" s="79" t="s">
        <v>1903</v>
      </c>
      <c r="AH332" s="79"/>
      <c r="AI332" s="85" t="s">
        <v>1895</v>
      </c>
      <c r="AJ332" s="79" t="b">
        <v>0</v>
      </c>
      <c r="AK332" s="79">
        <v>0</v>
      </c>
      <c r="AL332" s="85" t="s">
        <v>1895</v>
      </c>
      <c r="AM332" s="79" t="s">
        <v>1905</v>
      </c>
      <c r="AN332" s="79" t="b">
        <v>0</v>
      </c>
      <c r="AO332" s="85" t="s">
        <v>1877</v>
      </c>
      <c r="AP332" s="79" t="s">
        <v>176</v>
      </c>
      <c r="AQ332" s="79">
        <v>0</v>
      </c>
      <c r="AR332" s="79">
        <v>0</v>
      </c>
      <c r="AS332" s="79"/>
      <c r="AT332" s="79"/>
      <c r="AU332" s="79"/>
      <c r="AV332" s="79"/>
      <c r="AW332" s="79"/>
      <c r="AX332" s="79"/>
      <c r="AY332" s="79"/>
      <c r="AZ332" s="79"/>
      <c r="BA332">
        <v>2</v>
      </c>
      <c r="BB332" s="78" t="str">
        <f>REPLACE(INDEX(GroupVertices[Group],MATCH(Edges[[#This Row],[Vertex 1]],GroupVertices[Vertex],0)),1,1,"")</f>
        <v>1</v>
      </c>
      <c r="BC332" s="78" t="str">
        <f>REPLACE(INDEX(GroupVertices[Group],MATCH(Edges[[#This Row],[Vertex 2]],GroupVertices[Vertex],0)),1,1,"")</f>
        <v>1</v>
      </c>
      <c r="BD332" s="48">
        <v>1</v>
      </c>
      <c r="BE332" s="49">
        <v>6.25</v>
      </c>
      <c r="BF332" s="48">
        <v>0</v>
      </c>
      <c r="BG332" s="49">
        <v>0</v>
      </c>
      <c r="BH332" s="48">
        <v>0</v>
      </c>
      <c r="BI332" s="49">
        <v>0</v>
      </c>
      <c r="BJ332" s="48">
        <v>15</v>
      </c>
      <c r="BK332" s="49">
        <v>93.75</v>
      </c>
      <c r="BL332" s="48">
        <v>16</v>
      </c>
    </row>
    <row r="333" spans="1:64" ht="15">
      <c r="A333" s="64" t="s">
        <v>402</v>
      </c>
      <c r="B333" s="64" t="s">
        <v>402</v>
      </c>
      <c r="C333" s="65" t="s">
        <v>4961</v>
      </c>
      <c r="D333" s="66">
        <v>5</v>
      </c>
      <c r="E333" s="67" t="s">
        <v>136</v>
      </c>
      <c r="F333" s="68">
        <v>31.071428571428573</v>
      </c>
      <c r="G333" s="65"/>
      <c r="H333" s="69"/>
      <c r="I333" s="70"/>
      <c r="J333" s="70"/>
      <c r="K333" s="34" t="s">
        <v>65</v>
      </c>
      <c r="L333" s="77">
        <v>333</v>
      </c>
      <c r="M333" s="77"/>
      <c r="N333" s="72"/>
      <c r="O333" s="79" t="s">
        <v>176</v>
      </c>
      <c r="P333" s="81">
        <v>43579.51729166666</v>
      </c>
      <c r="Q333" s="79" t="s">
        <v>693</v>
      </c>
      <c r="R333" s="83" t="s">
        <v>881</v>
      </c>
      <c r="S333" s="79" t="s">
        <v>898</v>
      </c>
      <c r="T333" s="79"/>
      <c r="U333" s="79"/>
      <c r="V333" s="83" t="s">
        <v>1266</v>
      </c>
      <c r="W333" s="81">
        <v>43579.51729166666</v>
      </c>
      <c r="X333" s="83" t="s">
        <v>1567</v>
      </c>
      <c r="Y333" s="79"/>
      <c r="Z333" s="79"/>
      <c r="AA333" s="85" t="s">
        <v>1878</v>
      </c>
      <c r="AB333" s="79"/>
      <c r="AC333" s="79" t="b">
        <v>0</v>
      </c>
      <c r="AD333" s="79">
        <v>0</v>
      </c>
      <c r="AE333" s="85" t="s">
        <v>1895</v>
      </c>
      <c r="AF333" s="79" t="b">
        <v>0</v>
      </c>
      <c r="AG333" s="79" t="s">
        <v>1903</v>
      </c>
      <c r="AH333" s="79"/>
      <c r="AI333" s="85" t="s">
        <v>1895</v>
      </c>
      <c r="AJ333" s="79" t="b">
        <v>0</v>
      </c>
      <c r="AK333" s="79">
        <v>0</v>
      </c>
      <c r="AL333" s="85" t="s">
        <v>1895</v>
      </c>
      <c r="AM333" s="79" t="s">
        <v>1907</v>
      </c>
      <c r="AN333" s="79" t="b">
        <v>0</v>
      </c>
      <c r="AO333" s="85" t="s">
        <v>1878</v>
      </c>
      <c r="AP333" s="79" t="s">
        <v>176</v>
      </c>
      <c r="AQ333" s="79">
        <v>0</v>
      </c>
      <c r="AR333" s="79">
        <v>0</v>
      </c>
      <c r="AS333" s="79"/>
      <c r="AT333" s="79"/>
      <c r="AU333" s="79"/>
      <c r="AV333" s="79"/>
      <c r="AW333" s="79"/>
      <c r="AX333" s="79"/>
      <c r="AY333" s="79"/>
      <c r="AZ333" s="79"/>
      <c r="BA333">
        <v>3</v>
      </c>
      <c r="BB333" s="78" t="str">
        <f>REPLACE(INDEX(GroupVertices[Group],MATCH(Edges[[#This Row],[Vertex 1]],GroupVertices[Vertex],0)),1,1,"")</f>
        <v>1</v>
      </c>
      <c r="BC333" s="78" t="str">
        <f>REPLACE(INDEX(GroupVertices[Group],MATCH(Edges[[#This Row],[Vertex 2]],GroupVertices[Vertex],0)),1,1,"")</f>
        <v>1</v>
      </c>
      <c r="BD333" s="48">
        <v>2</v>
      </c>
      <c r="BE333" s="49">
        <v>5.555555555555555</v>
      </c>
      <c r="BF333" s="48">
        <v>0</v>
      </c>
      <c r="BG333" s="49">
        <v>0</v>
      </c>
      <c r="BH333" s="48">
        <v>0</v>
      </c>
      <c r="BI333" s="49">
        <v>0</v>
      </c>
      <c r="BJ333" s="48">
        <v>34</v>
      </c>
      <c r="BK333" s="49">
        <v>94.44444444444444</v>
      </c>
      <c r="BL333" s="48">
        <v>36</v>
      </c>
    </row>
    <row r="334" spans="1:64" ht="15">
      <c r="A334" s="64" t="s">
        <v>402</v>
      </c>
      <c r="B334" s="64" t="s">
        <v>402</v>
      </c>
      <c r="C334" s="65" t="s">
        <v>4961</v>
      </c>
      <c r="D334" s="66">
        <v>5</v>
      </c>
      <c r="E334" s="67" t="s">
        <v>136</v>
      </c>
      <c r="F334" s="68">
        <v>31.071428571428573</v>
      </c>
      <c r="G334" s="65"/>
      <c r="H334" s="69"/>
      <c r="I334" s="70"/>
      <c r="J334" s="70"/>
      <c r="K334" s="34" t="s">
        <v>65</v>
      </c>
      <c r="L334" s="77">
        <v>334</v>
      </c>
      <c r="M334" s="77"/>
      <c r="N334" s="72"/>
      <c r="O334" s="79" t="s">
        <v>176</v>
      </c>
      <c r="P334" s="81">
        <v>43579.750810185185</v>
      </c>
      <c r="Q334" s="79" t="s">
        <v>694</v>
      </c>
      <c r="R334" s="79"/>
      <c r="S334" s="79"/>
      <c r="T334" s="79"/>
      <c r="U334" s="83" t="s">
        <v>1122</v>
      </c>
      <c r="V334" s="83" t="s">
        <v>1122</v>
      </c>
      <c r="W334" s="81">
        <v>43579.750810185185</v>
      </c>
      <c r="X334" s="83" t="s">
        <v>1568</v>
      </c>
      <c r="Y334" s="79"/>
      <c r="Z334" s="79"/>
      <c r="AA334" s="85" t="s">
        <v>1879</v>
      </c>
      <c r="AB334" s="79"/>
      <c r="AC334" s="79" t="b">
        <v>0</v>
      </c>
      <c r="AD334" s="79">
        <v>0</v>
      </c>
      <c r="AE334" s="85" t="s">
        <v>1895</v>
      </c>
      <c r="AF334" s="79" t="b">
        <v>0</v>
      </c>
      <c r="AG334" s="79" t="s">
        <v>1903</v>
      </c>
      <c r="AH334" s="79"/>
      <c r="AI334" s="85" t="s">
        <v>1895</v>
      </c>
      <c r="AJ334" s="79" t="b">
        <v>0</v>
      </c>
      <c r="AK334" s="79">
        <v>0</v>
      </c>
      <c r="AL334" s="85" t="s">
        <v>1895</v>
      </c>
      <c r="AM334" s="79" t="s">
        <v>1937</v>
      </c>
      <c r="AN334" s="79" t="b">
        <v>0</v>
      </c>
      <c r="AO334" s="85" t="s">
        <v>1879</v>
      </c>
      <c r="AP334" s="79" t="s">
        <v>176</v>
      </c>
      <c r="AQ334" s="79">
        <v>0</v>
      </c>
      <c r="AR334" s="79">
        <v>0</v>
      </c>
      <c r="AS334" s="79"/>
      <c r="AT334" s="79"/>
      <c r="AU334" s="79"/>
      <c r="AV334" s="79"/>
      <c r="AW334" s="79"/>
      <c r="AX334" s="79"/>
      <c r="AY334" s="79"/>
      <c r="AZ334" s="79"/>
      <c r="BA334">
        <v>3</v>
      </c>
      <c r="BB334" s="78" t="str">
        <f>REPLACE(INDEX(GroupVertices[Group],MATCH(Edges[[#This Row],[Vertex 1]],GroupVertices[Vertex],0)),1,1,"")</f>
        <v>1</v>
      </c>
      <c r="BC334" s="78" t="str">
        <f>REPLACE(INDEX(GroupVertices[Group],MATCH(Edges[[#This Row],[Vertex 2]],GroupVertices[Vertex],0)),1,1,"")</f>
        <v>1</v>
      </c>
      <c r="BD334" s="48">
        <v>0</v>
      </c>
      <c r="BE334" s="49">
        <v>0</v>
      </c>
      <c r="BF334" s="48">
        <v>0</v>
      </c>
      <c r="BG334" s="49">
        <v>0</v>
      </c>
      <c r="BH334" s="48">
        <v>0</v>
      </c>
      <c r="BI334" s="49">
        <v>0</v>
      </c>
      <c r="BJ334" s="48">
        <v>45</v>
      </c>
      <c r="BK334" s="49">
        <v>100</v>
      </c>
      <c r="BL334" s="48">
        <v>45</v>
      </c>
    </row>
    <row r="335" spans="1:64" ht="15">
      <c r="A335" s="64" t="s">
        <v>402</v>
      </c>
      <c r="B335" s="64" t="s">
        <v>402</v>
      </c>
      <c r="C335" s="65" t="s">
        <v>4961</v>
      </c>
      <c r="D335" s="66">
        <v>5</v>
      </c>
      <c r="E335" s="67" t="s">
        <v>136</v>
      </c>
      <c r="F335" s="68">
        <v>31.071428571428573</v>
      </c>
      <c r="G335" s="65"/>
      <c r="H335" s="69"/>
      <c r="I335" s="70"/>
      <c r="J335" s="70"/>
      <c r="K335" s="34" t="s">
        <v>65</v>
      </c>
      <c r="L335" s="77">
        <v>335</v>
      </c>
      <c r="M335" s="77"/>
      <c r="N335" s="72"/>
      <c r="O335" s="79" t="s">
        <v>176</v>
      </c>
      <c r="P335" s="81">
        <v>43579.79167824074</v>
      </c>
      <c r="Q335" s="79" t="s">
        <v>695</v>
      </c>
      <c r="R335" s="79"/>
      <c r="S335" s="79"/>
      <c r="T335" s="79"/>
      <c r="U335" s="83" t="s">
        <v>1123</v>
      </c>
      <c r="V335" s="83" t="s">
        <v>1123</v>
      </c>
      <c r="W335" s="81">
        <v>43579.79167824074</v>
      </c>
      <c r="X335" s="83" t="s">
        <v>1569</v>
      </c>
      <c r="Y335" s="79"/>
      <c r="Z335" s="79"/>
      <c r="AA335" s="85" t="s">
        <v>1880</v>
      </c>
      <c r="AB335" s="79"/>
      <c r="AC335" s="79" t="b">
        <v>0</v>
      </c>
      <c r="AD335" s="79">
        <v>0</v>
      </c>
      <c r="AE335" s="85" t="s">
        <v>1895</v>
      </c>
      <c r="AF335" s="79" t="b">
        <v>0</v>
      </c>
      <c r="AG335" s="79" t="s">
        <v>1903</v>
      </c>
      <c r="AH335" s="79"/>
      <c r="AI335" s="85" t="s">
        <v>1895</v>
      </c>
      <c r="AJ335" s="79" t="b">
        <v>0</v>
      </c>
      <c r="AK335" s="79">
        <v>0</v>
      </c>
      <c r="AL335" s="85" t="s">
        <v>1895</v>
      </c>
      <c r="AM335" s="79" t="s">
        <v>1909</v>
      </c>
      <c r="AN335" s="79" t="b">
        <v>0</v>
      </c>
      <c r="AO335" s="85" t="s">
        <v>1880</v>
      </c>
      <c r="AP335" s="79" t="s">
        <v>176</v>
      </c>
      <c r="AQ335" s="79">
        <v>0</v>
      </c>
      <c r="AR335" s="79">
        <v>0</v>
      </c>
      <c r="AS335" s="79"/>
      <c r="AT335" s="79"/>
      <c r="AU335" s="79"/>
      <c r="AV335" s="79"/>
      <c r="AW335" s="79"/>
      <c r="AX335" s="79"/>
      <c r="AY335" s="79"/>
      <c r="AZ335" s="79"/>
      <c r="BA335">
        <v>3</v>
      </c>
      <c r="BB335" s="78" t="str">
        <f>REPLACE(INDEX(GroupVertices[Group],MATCH(Edges[[#This Row],[Vertex 1]],GroupVertices[Vertex],0)),1,1,"")</f>
        <v>1</v>
      </c>
      <c r="BC335" s="78" t="str">
        <f>REPLACE(INDEX(GroupVertices[Group],MATCH(Edges[[#This Row],[Vertex 2]],GroupVertices[Vertex],0)),1,1,"")</f>
        <v>1</v>
      </c>
      <c r="BD335" s="48">
        <v>0</v>
      </c>
      <c r="BE335" s="49">
        <v>0</v>
      </c>
      <c r="BF335" s="48">
        <v>0</v>
      </c>
      <c r="BG335" s="49">
        <v>0</v>
      </c>
      <c r="BH335" s="48">
        <v>0</v>
      </c>
      <c r="BI335" s="49">
        <v>0</v>
      </c>
      <c r="BJ335" s="48">
        <v>45</v>
      </c>
      <c r="BK335" s="49">
        <v>100</v>
      </c>
      <c r="BL335" s="48">
        <v>45</v>
      </c>
    </row>
    <row r="336" spans="1:64" ht="15">
      <c r="A336" s="64" t="s">
        <v>391</v>
      </c>
      <c r="B336" s="64" t="s">
        <v>391</v>
      </c>
      <c r="C336" s="65" t="s">
        <v>4959</v>
      </c>
      <c r="D336" s="66">
        <v>3</v>
      </c>
      <c r="E336" s="67" t="s">
        <v>132</v>
      </c>
      <c r="F336" s="68">
        <v>32</v>
      </c>
      <c r="G336" s="65"/>
      <c r="H336" s="69"/>
      <c r="I336" s="70"/>
      <c r="J336" s="70"/>
      <c r="K336" s="34" t="s">
        <v>65</v>
      </c>
      <c r="L336" s="77">
        <v>336</v>
      </c>
      <c r="M336" s="77"/>
      <c r="N336" s="72"/>
      <c r="O336" s="79" t="s">
        <v>176</v>
      </c>
      <c r="P336" s="81">
        <v>43572.606828703705</v>
      </c>
      <c r="Q336" s="79" t="s">
        <v>696</v>
      </c>
      <c r="R336" s="79"/>
      <c r="S336" s="79"/>
      <c r="T336" s="79"/>
      <c r="U336" s="79"/>
      <c r="V336" s="83" t="s">
        <v>1258</v>
      </c>
      <c r="W336" s="81">
        <v>43572.606828703705</v>
      </c>
      <c r="X336" s="83" t="s">
        <v>1570</v>
      </c>
      <c r="Y336" s="79"/>
      <c r="Z336" s="79"/>
      <c r="AA336" s="85" t="s">
        <v>1881</v>
      </c>
      <c r="AB336" s="79"/>
      <c r="AC336" s="79" t="b">
        <v>0</v>
      </c>
      <c r="AD336" s="79">
        <v>0</v>
      </c>
      <c r="AE336" s="85" t="s">
        <v>1895</v>
      </c>
      <c r="AF336" s="79" t="b">
        <v>0</v>
      </c>
      <c r="AG336" s="79" t="s">
        <v>1903</v>
      </c>
      <c r="AH336" s="79"/>
      <c r="AI336" s="85" t="s">
        <v>1895</v>
      </c>
      <c r="AJ336" s="79" t="b">
        <v>0</v>
      </c>
      <c r="AK336" s="79">
        <v>0</v>
      </c>
      <c r="AL336" s="85" t="s">
        <v>1895</v>
      </c>
      <c r="AM336" s="79" t="s">
        <v>1914</v>
      </c>
      <c r="AN336" s="79" t="b">
        <v>0</v>
      </c>
      <c r="AO336" s="85" t="s">
        <v>1881</v>
      </c>
      <c r="AP336" s="79" t="s">
        <v>176</v>
      </c>
      <c r="AQ336" s="79">
        <v>0</v>
      </c>
      <c r="AR336" s="79">
        <v>0</v>
      </c>
      <c r="AS336" s="79"/>
      <c r="AT336" s="79"/>
      <c r="AU336" s="79"/>
      <c r="AV336" s="79"/>
      <c r="AW336" s="79"/>
      <c r="AX336" s="79"/>
      <c r="AY336" s="79"/>
      <c r="AZ336" s="79"/>
      <c r="BA336">
        <v>1</v>
      </c>
      <c r="BB336" s="78" t="str">
        <f>REPLACE(INDEX(GroupVertices[Group],MATCH(Edges[[#This Row],[Vertex 1]],GroupVertices[Vertex],0)),1,1,"")</f>
        <v>9</v>
      </c>
      <c r="BC336" s="78" t="str">
        <f>REPLACE(INDEX(GroupVertices[Group],MATCH(Edges[[#This Row],[Vertex 2]],GroupVertices[Vertex],0)),1,1,"")</f>
        <v>9</v>
      </c>
      <c r="BD336" s="48">
        <v>3</v>
      </c>
      <c r="BE336" s="49">
        <v>7.6923076923076925</v>
      </c>
      <c r="BF336" s="48">
        <v>0</v>
      </c>
      <c r="BG336" s="49">
        <v>0</v>
      </c>
      <c r="BH336" s="48">
        <v>0</v>
      </c>
      <c r="BI336" s="49">
        <v>0</v>
      </c>
      <c r="BJ336" s="48">
        <v>36</v>
      </c>
      <c r="BK336" s="49">
        <v>92.3076923076923</v>
      </c>
      <c r="BL336" s="48">
        <v>39</v>
      </c>
    </row>
    <row r="337" spans="1:64" ht="15">
      <c r="A337" s="64" t="s">
        <v>403</v>
      </c>
      <c r="B337" s="64" t="s">
        <v>391</v>
      </c>
      <c r="C337" s="65" t="s">
        <v>4965</v>
      </c>
      <c r="D337" s="66">
        <v>10</v>
      </c>
      <c r="E337" s="67" t="s">
        <v>136</v>
      </c>
      <c r="F337" s="68">
        <v>28.75</v>
      </c>
      <c r="G337" s="65"/>
      <c r="H337" s="69"/>
      <c r="I337" s="70"/>
      <c r="J337" s="70"/>
      <c r="K337" s="34" t="s">
        <v>65</v>
      </c>
      <c r="L337" s="77">
        <v>337</v>
      </c>
      <c r="M337" s="77"/>
      <c r="N337" s="72"/>
      <c r="O337" s="79" t="s">
        <v>431</v>
      </c>
      <c r="P337" s="81">
        <v>43570.83384259259</v>
      </c>
      <c r="Q337" s="79" t="s">
        <v>697</v>
      </c>
      <c r="R337" s="79"/>
      <c r="S337" s="79"/>
      <c r="T337" s="79"/>
      <c r="U337" s="79"/>
      <c r="V337" s="83" t="s">
        <v>1267</v>
      </c>
      <c r="W337" s="81">
        <v>43570.83384259259</v>
      </c>
      <c r="X337" s="83" t="s">
        <v>1571</v>
      </c>
      <c r="Y337" s="79"/>
      <c r="Z337" s="79"/>
      <c r="AA337" s="85" t="s">
        <v>1882</v>
      </c>
      <c r="AB337" s="79"/>
      <c r="AC337" s="79" t="b">
        <v>0</v>
      </c>
      <c r="AD337" s="79">
        <v>0</v>
      </c>
      <c r="AE337" s="85" t="s">
        <v>1895</v>
      </c>
      <c r="AF337" s="79" t="b">
        <v>0</v>
      </c>
      <c r="AG337" s="79" t="s">
        <v>1903</v>
      </c>
      <c r="AH337" s="79"/>
      <c r="AI337" s="85" t="s">
        <v>1895</v>
      </c>
      <c r="AJ337" s="79" t="b">
        <v>0</v>
      </c>
      <c r="AK337" s="79">
        <v>1</v>
      </c>
      <c r="AL337" s="85" t="s">
        <v>1858</v>
      </c>
      <c r="AM337" s="79" t="s">
        <v>1906</v>
      </c>
      <c r="AN337" s="79" t="b">
        <v>0</v>
      </c>
      <c r="AO337" s="85" t="s">
        <v>1858</v>
      </c>
      <c r="AP337" s="79" t="s">
        <v>176</v>
      </c>
      <c r="AQ337" s="79">
        <v>0</v>
      </c>
      <c r="AR337" s="79">
        <v>0</v>
      </c>
      <c r="AS337" s="79"/>
      <c r="AT337" s="79"/>
      <c r="AU337" s="79"/>
      <c r="AV337" s="79"/>
      <c r="AW337" s="79"/>
      <c r="AX337" s="79"/>
      <c r="AY337" s="79"/>
      <c r="AZ337" s="79"/>
      <c r="BA337">
        <v>8</v>
      </c>
      <c r="BB337" s="78" t="str">
        <f>REPLACE(INDEX(GroupVertices[Group],MATCH(Edges[[#This Row],[Vertex 1]],GroupVertices[Vertex],0)),1,1,"")</f>
        <v>9</v>
      </c>
      <c r="BC337" s="78" t="str">
        <f>REPLACE(INDEX(GroupVertices[Group],MATCH(Edges[[#This Row],[Vertex 2]],GroupVertices[Vertex],0)),1,1,"")</f>
        <v>9</v>
      </c>
      <c r="BD337" s="48">
        <v>3</v>
      </c>
      <c r="BE337" s="49">
        <v>15.789473684210526</v>
      </c>
      <c r="BF337" s="48">
        <v>0</v>
      </c>
      <c r="BG337" s="49">
        <v>0</v>
      </c>
      <c r="BH337" s="48">
        <v>0</v>
      </c>
      <c r="BI337" s="49">
        <v>0</v>
      </c>
      <c r="BJ337" s="48">
        <v>16</v>
      </c>
      <c r="BK337" s="49">
        <v>84.21052631578948</v>
      </c>
      <c r="BL337" s="48">
        <v>19</v>
      </c>
    </row>
    <row r="338" spans="1:64" ht="15">
      <c r="A338" s="64" t="s">
        <v>403</v>
      </c>
      <c r="B338" s="64" t="s">
        <v>391</v>
      </c>
      <c r="C338" s="65" t="s">
        <v>4965</v>
      </c>
      <c r="D338" s="66">
        <v>10</v>
      </c>
      <c r="E338" s="67" t="s">
        <v>136</v>
      </c>
      <c r="F338" s="68">
        <v>28.75</v>
      </c>
      <c r="G338" s="65"/>
      <c r="H338" s="69"/>
      <c r="I338" s="70"/>
      <c r="J338" s="70"/>
      <c r="K338" s="34" t="s">
        <v>65</v>
      </c>
      <c r="L338" s="77">
        <v>338</v>
      </c>
      <c r="M338" s="77"/>
      <c r="N338" s="72"/>
      <c r="O338" s="79" t="s">
        <v>431</v>
      </c>
      <c r="P338" s="81">
        <v>43571.716319444444</v>
      </c>
      <c r="Q338" s="79" t="s">
        <v>697</v>
      </c>
      <c r="R338" s="79"/>
      <c r="S338" s="79"/>
      <c r="T338" s="79"/>
      <c r="U338" s="79"/>
      <c r="V338" s="83" t="s">
        <v>1267</v>
      </c>
      <c r="W338" s="81">
        <v>43571.716319444444</v>
      </c>
      <c r="X338" s="83" t="s">
        <v>1572</v>
      </c>
      <c r="Y338" s="79"/>
      <c r="Z338" s="79"/>
      <c r="AA338" s="85" t="s">
        <v>1883</v>
      </c>
      <c r="AB338" s="79"/>
      <c r="AC338" s="79" t="b">
        <v>0</v>
      </c>
      <c r="AD338" s="79">
        <v>0</v>
      </c>
      <c r="AE338" s="85" t="s">
        <v>1895</v>
      </c>
      <c r="AF338" s="79" t="b">
        <v>0</v>
      </c>
      <c r="AG338" s="79" t="s">
        <v>1903</v>
      </c>
      <c r="AH338" s="79"/>
      <c r="AI338" s="85" t="s">
        <v>1895</v>
      </c>
      <c r="AJ338" s="79" t="b">
        <v>0</v>
      </c>
      <c r="AK338" s="79">
        <v>1</v>
      </c>
      <c r="AL338" s="85" t="s">
        <v>1859</v>
      </c>
      <c r="AM338" s="79" t="s">
        <v>1906</v>
      </c>
      <c r="AN338" s="79" t="b">
        <v>0</v>
      </c>
      <c r="AO338" s="85" t="s">
        <v>1859</v>
      </c>
      <c r="AP338" s="79" t="s">
        <v>176</v>
      </c>
      <c r="AQ338" s="79">
        <v>0</v>
      </c>
      <c r="AR338" s="79">
        <v>0</v>
      </c>
      <c r="AS338" s="79"/>
      <c r="AT338" s="79"/>
      <c r="AU338" s="79"/>
      <c r="AV338" s="79"/>
      <c r="AW338" s="79"/>
      <c r="AX338" s="79"/>
      <c r="AY338" s="79"/>
      <c r="AZ338" s="79"/>
      <c r="BA338">
        <v>8</v>
      </c>
      <c r="BB338" s="78" t="str">
        <f>REPLACE(INDEX(GroupVertices[Group],MATCH(Edges[[#This Row],[Vertex 1]],GroupVertices[Vertex],0)),1,1,"")</f>
        <v>9</v>
      </c>
      <c r="BC338" s="78" t="str">
        <f>REPLACE(INDEX(GroupVertices[Group],MATCH(Edges[[#This Row],[Vertex 2]],GroupVertices[Vertex],0)),1,1,"")</f>
        <v>9</v>
      </c>
      <c r="BD338" s="48">
        <v>3</v>
      </c>
      <c r="BE338" s="49">
        <v>15.789473684210526</v>
      </c>
      <c r="BF338" s="48">
        <v>0</v>
      </c>
      <c r="BG338" s="49">
        <v>0</v>
      </c>
      <c r="BH338" s="48">
        <v>0</v>
      </c>
      <c r="BI338" s="49">
        <v>0</v>
      </c>
      <c r="BJ338" s="48">
        <v>16</v>
      </c>
      <c r="BK338" s="49">
        <v>84.21052631578948</v>
      </c>
      <c r="BL338" s="48">
        <v>19</v>
      </c>
    </row>
    <row r="339" spans="1:64" ht="15">
      <c r="A339" s="64" t="s">
        <v>403</v>
      </c>
      <c r="B339" s="64" t="s">
        <v>391</v>
      </c>
      <c r="C339" s="65" t="s">
        <v>4965</v>
      </c>
      <c r="D339" s="66">
        <v>10</v>
      </c>
      <c r="E339" s="67" t="s">
        <v>136</v>
      </c>
      <c r="F339" s="68">
        <v>28.75</v>
      </c>
      <c r="G339" s="65"/>
      <c r="H339" s="69"/>
      <c r="I339" s="70"/>
      <c r="J339" s="70"/>
      <c r="K339" s="34" t="s">
        <v>65</v>
      </c>
      <c r="L339" s="77">
        <v>339</v>
      </c>
      <c r="M339" s="77"/>
      <c r="N339" s="72"/>
      <c r="O339" s="79" t="s">
        <v>431</v>
      </c>
      <c r="P339" s="81">
        <v>43576.68293981482</v>
      </c>
      <c r="Q339" s="79" t="s">
        <v>697</v>
      </c>
      <c r="R339" s="79"/>
      <c r="S339" s="79"/>
      <c r="T339" s="79"/>
      <c r="U339" s="79"/>
      <c r="V339" s="83" t="s">
        <v>1267</v>
      </c>
      <c r="W339" s="81">
        <v>43576.68293981482</v>
      </c>
      <c r="X339" s="83" t="s">
        <v>1573</v>
      </c>
      <c r="Y339" s="79"/>
      <c r="Z339" s="79"/>
      <c r="AA339" s="85" t="s">
        <v>1884</v>
      </c>
      <c r="AB339" s="79"/>
      <c r="AC339" s="79" t="b">
        <v>0</v>
      </c>
      <c r="AD339" s="79">
        <v>0</v>
      </c>
      <c r="AE339" s="85" t="s">
        <v>1895</v>
      </c>
      <c r="AF339" s="79" t="b">
        <v>0</v>
      </c>
      <c r="AG339" s="79" t="s">
        <v>1903</v>
      </c>
      <c r="AH339" s="79"/>
      <c r="AI339" s="85" t="s">
        <v>1895</v>
      </c>
      <c r="AJ339" s="79" t="b">
        <v>0</v>
      </c>
      <c r="AK339" s="79">
        <v>1</v>
      </c>
      <c r="AL339" s="85" t="s">
        <v>1860</v>
      </c>
      <c r="AM339" s="79" t="s">
        <v>1906</v>
      </c>
      <c r="AN339" s="79" t="b">
        <v>0</v>
      </c>
      <c r="AO339" s="85" t="s">
        <v>1860</v>
      </c>
      <c r="AP339" s="79" t="s">
        <v>176</v>
      </c>
      <c r="AQ339" s="79">
        <v>0</v>
      </c>
      <c r="AR339" s="79">
        <v>0</v>
      </c>
      <c r="AS339" s="79"/>
      <c r="AT339" s="79"/>
      <c r="AU339" s="79"/>
      <c r="AV339" s="79"/>
      <c r="AW339" s="79"/>
      <c r="AX339" s="79"/>
      <c r="AY339" s="79"/>
      <c r="AZ339" s="79"/>
      <c r="BA339">
        <v>8</v>
      </c>
      <c r="BB339" s="78" t="str">
        <f>REPLACE(INDEX(GroupVertices[Group],MATCH(Edges[[#This Row],[Vertex 1]],GroupVertices[Vertex],0)),1,1,"")</f>
        <v>9</v>
      </c>
      <c r="BC339" s="78" t="str">
        <f>REPLACE(INDEX(GroupVertices[Group],MATCH(Edges[[#This Row],[Vertex 2]],GroupVertices[Vertex],0)),1,1,"")</f>
        <v>9</v>
      </c>
      <c r="BD339" s="48">
        <v>3</v>
      </c>
      <c r="BE339" s="49">
        <v>15.789473684210526</v>
      </c>
      <c r="BF339" s="48">
        <v>0</v>
      </c>
      <c r="BG339" s="49">
        <v>0</v>
      </c>
      <c r="BH339" s="48">
        <v>0</v>
      </c>
      <c r="BI339" s="49">
        <v>0</v>
      </c>
      <c r="BJ339" s="48">
        <v>16</v>
      </c>
      <c r="BK339" s="49">
        <v>84.21052631578948</v>
      </c>
      <c r="BL339" s="48">
        <v>19</v>
      </c>
    </row>
    <row r="340" spans="1:64" ht="15">
      <c r="A340" s="64" t="s">
        <v>403</v>
      </c>
      <c r="B340" s="64" t="s">
        <v>391</v>
      </c>
      <c r="C340" s="65" t="s">
        <v>4965</v>
      </c>
      <c r="D340" s="66">
        <v>10</v>
      </c>
      <c r="E340" s="67" t="s">
        <v>136</v>
      </c>
      <c r="F340" s="68">
        <v>28.75</v>
      </c>
      <c r="G340" s="65"/>
      <c r="H340" s="69"/>
      <c r="I340" s="70"/>
      <c r="J340" s="70"/>
      <c r="K340" s="34" t="s">
        <v>65</v>
      </c>
      <c r="L340" s="77">
        <v>340</v>
      </c>
      <c r="M340" s="77"/>
      <c r="N340" s="72"/>
      <c r="O340" s="79" t="s">
        <v>431</v>
      </c>
      <c r="P340" s="81">
        <v>43576.68298611111</v>
      </c>
      <c r="Q340" s="79" t="s">
        <v>697</v>
      </c>
      <c r="R340" s="79"/>
      <c r="S340" s="79"/>
      <c r="T340" s="79"/>
      <c r="U340" s="79"/>
      <c r="V340" s="83" t="s">
        <v>1267</v>
      </c>
      <c r="W340" s="81">
        <v>43576.68298611111</v>
      </c>
      <c r="X340" s="83" t="s">
        <v>1574</v>
      </c>
      <c r="Y340" s="79"/>
      <c r="Z340" s="79"/>
      <c r="AA340" s="85" t="s">
        <v>1885</v>
      </c>
      <c r="AB340" s="79"/>
      <c r="AC340" s="79" t="b">
        <v>0</v>
      </c>
      <c r="AD340" s="79">
        <v>0</v>
      </c>
      <c r="AE340" s="85" t="s">
        <v>1895</v>
      </c>
      <c r="AF340" s="79" t="b">
        <v>0</v>
      </c>
      <c r="AG340" s="79" t="s">
        <v>1903</v>
      </c>
      <c r="AH340" s="79"/>
      <c r="AI340" s="85" t="s">
        <v>1895</v>
      </c>
      <c r="AJ340" s="79" t="b">
        <v>0</v>
      </c>
      <c r="AK340" s="79">
        <v>1</v>
      </c>
      <c r="AL340" s="85" t="s">
        <v>1862</v>
      </c>
      <c r="AM340" s="79" t="s">
        <v>1906</v>
      </c>
      <c r="AN340" s="79" t="b">
        <v>0</v>
      </c>
      <c r="AO340" s="85" t="s">
        <v>1862</v>
      </c>
      <c r="AP340" s="79" t="s">
        <v>176</v>
      </c>
      <c r="AQ340" s="79">
        <v>0</v>
      </c>
      <c r="AR340" s="79">
        <v>0</v>
      </c>
      <c r="AS340" s="79"/>
      <c r="AT340" s="79"/>
      <c r="AU340" s="79"/>
      <c r="AV340" s="79"/>
      <c r="AW340" s="79"/>
      <c r="AX340" s="79"/>
      <c r="AY340" s="79"/>
      <c r="AZ340" s="79"/>
      <c r="BA340">
        <v>8</v>
      </c>
      <c r="BB340" s="78" t="str">
        <f>REPLACE(INDEX(GroupVertices[Group],MATCH(Edges[[#This Row],[Vertex 1]],GroupVertices[Vertex],0)),1,1,"")</f>
        <v>9</v>
      </c>
      <c r="BC340" s="78" t="str">
        <f>REPLACE(INDEX(GroupVertices[Group],MATCH(Edges[[#This Row],[Vertex 2]],GroupVertices[Vertex],0)),1,1,"")</f>
        <v>9</v>
      </c>
      <c r="BD340" s="48">
        <v>3</v>
      </c>
      <c r="BE340" s="49">
        <v>15.789473684210526</v>
      </c>
      <c r="BF340" s="48">
        <v>0</v>
      </c>
      <c r="BG340" s="49">
        <v>0</v>
      </c>
      <c r="BH340" s="48">
        <v>0</v>
      </c>
      <c r="BI340" s="49">
        <v>0</v>
      </c>
      <c r="BJ340" s="48">
        <v>16</v>
      </c>
      <c r="BK340" s="49">
        <v>84.21052631578948</v>
      </c>
      <c r="BL340" s="48">
        <v>19</v>
      </c>
    </row>
    <row r="341" spans="1:64" ht="15">
      <c r="A341" s="64" t="s">
        <v>403</v>
      </c>
      <c r="B341" s="64" t="s">
        <v>391</v>
      </c>
      <c r="C341" s="65" t="s">
        <v>4965</v>
      </c>
      <c r="D341" s="66">
        <v>10</v>
      </c>
      <c r="E341" s="67" t="s">
        <v>136</v>
      </c>
      <c r="F341" s="68">
        <v>28.75</v>
      </c>
      <c r="G341" s="65"/>
      <c r="H341" s="69"/>
      <c r="I341" s="70"/>
      <c r="J341" s="70"/>
      <c r="K341" s="34" t="s">
        <v>65</v>
      </c>
      <c r="L341" s="77">
        <v>341</v>
      </c>
      <c r="M341" s="77"/>
      <c r="N341" s="72"/>
      <c r="O341" s="79" t="s">
        <v>431</v>
      </c>
      <c r="P341" s="81">
        <v>43576.68324074074</v>
      </c>
      <c r="Q341" s="79" t="s">
        <v>697</v>
      </c>
      <c r="R341" s="79"/>
      <c r="S341" s="79"/>
      <c r="T341" s="79"/>
      <c r="U341" s="79"/>
      <c r="V341" s="83" t="s">
        <v>1267</v>
      </c>
      <c r="W341" s="81">
        <v>43576.68324074074</v>
      </c>
      <c r="X341" s="83" t="s">
        <v>1575</v>
      </c>
      <c r="Y341" s="79"/>
      <c r="Z341" s="79"/>
      <c r="AA341" s="85" t="s">
        <v>1886</v>
      </c>
      <c r="AB341" s="79"/>
      <c r="AC341" s="79" t="b">
        <v>0</v>
      </c>
      <c r="AD341" s="79">
        <v>0</v>
      </c>
      <c r="AE341" s="85" t="s">
        <v>1895</v>
      </c>
      <c r="AF341" s="79" t="b">
        <v>0</v>
      </c>
      <c r="AG341" s="79" t="s">
        <v>1903</v>
      </c>
      <c r="AH341" s="79"/>
      <c r="AI341" s="85" t="s">
        <v>1895</v>
      </c>
      <c r="AJ341" s="79" t="b">
        <v>0</v>
      </c>
      <c r="AK341" s="79">
        <v>1</v>
      </c>
      <c r="AL341" s="85" t="s">
        <v>1861</v>
      </c>
      <c r="AM341" s="79" t="s">
        <v>1906</v>
      </c>
      <c r="AN341" s="79" t="b">
        <v>0</v>
      </c>
      <c r="AO341" s="85" t="s">
        <v>1861</v>
      </c>
      <c r="AP341" s="79" t="s">
        <v>176</v>
      </c>
      <c r="AQ341" s="79">
        <v>0</v>
      </c>
      <c r="AR341" s="79">
        <v>0</v>
      </c>
      <c r="AS341" s="79"/>
      <c r="AT341" s="79"/>
      <c r="AU341" s="79"/>
      <c r="AV341" s="79"/>
      <c r="AW341" s="79"/>
      <c r="AX341" s="79"/>
      <c r="AY341" s="79"/>
      <c r="AZ341" s="79"/>
      <c r="BA341">
        <v>8</v>
      </c>
      <c r="BB341" s="78" t="str">
        <f>REPLACE(INDEX(GroupVertices[Group],MATCH(Edges[[#This Row],[Vertex 1]],GroupVertices[Vertex],0)),1,1,"")</f>
        <v>9</v>
      </c>
      <c r="BC341" s="78" t="str">
        <f>REPLACE(INDEX(GroupVertices[Group],MATCH(Edges[[#This Row],[Vertex 2]],GroupVertices[Vertex],0)),1,1,"")</f>
        <v>9</v>
      </c>
      <c r="BD341" s="48">
        <v>3</v>
      </c>
      <c r="BE341" s="49">
        <v>15.789473684210526</v>
      </c>
      <c r="BF341" s="48">
        <v>0</v>
      </c>
      <c r="BG341" s="49">
        <v>0</v>
      </c>
      <c r="BH341" s="48">
        <v>0</v>
      </c>
      <c r="BI341" s="49">
        <v>0</v>
      </c>
      <c r="BJ341" s="48">
        <v>16</v>
      </c>
      <c r="BK341" s="49">
        <v>84.21052631578948</v>
      </c>
      <c r="BL341" s="48">
        <v>19</v>
      </c>
    </row>
    <row r="342" spans="1:64" ht="15">
      <c r="A342" s="64" t="s">
        <v>403</v>
      </c>
      <c r="B342" s="64" t="s">
        <v>391</v>
      </c>
      <c r="C342" s="65" t="s">
        <v>4965</v>
      </c>
      <c r="D342" s="66">
        <v>10</v>
      </c>
      <c r="E342" s="67" t="s">
        <v>136</v>
      </c>
      <c r="F342" s="68">
        <v>28.75</v>
      </c>
      <c r="G342" s="65"/>
      <c r="H342" s="69"/>
      <c r="I342" s="70"/>
      <c r="J342" s="70"/>
      <c r="K342" s="34" t="s">
        <v>65</v>
      </c>
      <c r="L342" s="77">
        <v>342</v>
      </c>
      <c r="M342" s="77"/>
      <c r="N342" s="72"/>
      <c r="O342" s="79" t="s">
        <v>431</v>
      </c>
      <c r="P342" s="81">
        <v>43578.01546296296</v>
      </c>
      <c r="Q342" s="79" t="s">
        <v>697</v>
      </c>
      <c r="R342" s="79"/>
      <c r="S342" s="79"/>
      <c r="T342" s="79"/>
      <c r="U342" s="79"/>
      <c r="V342" s="83" t="s">
        <v>1267</v>
      </c>
      <c r="W342" s="81">
        <v>43578.01546296296</v>
      </c>
      <c r="X342" s="83" t="s">
        <v>1576</v>
      </c>
      <c r="Y342" s="79"/>
      <c r="Z342" s="79"/>
      <c r="AA342" s="85" t="s">
        <v>1887</v>
      </c>
      <c r="AB342" s="79"/>
      <c r="AC342" s="79" t="b">
        <v>0</v>
      </c>
      <c r="AD342" s="79">
        <v>0</v>
      </c>
      <c r="AE342" s="85" t="s">
        <v>1895</v>
      </c>
      <c r="AF342" s="79" t="b">
        <v>0</v>
      </c>
      <c r="AG342" s="79" t="s">
        <v>1903</v>
      </c>
      <c r="AH342" s="79"/>
      <c r="AI342" s="85" t="s">
        <v>1895</v>
      </c>
      <c r="AJ342" s="79" t="b">
        <v>0</v>
      </c>
      <c r="AK342" s="79">
        <v>1</v>
      </c>
      <c r="AL342" s="85" t="s">
        <v>1863</v>
      </c>
      <c r="AM342" s="79" t="s">
        <v>1906</v>
      </c>
      <c r="AN342" s="79" t="b">
        <v>0</v>
      </c>
      <c r="AO342" s="85" t="s">
        <v>1863</v>
      </c>
      <c r="AP342" s="79" t="s">
        <v>176</v>
      </c>
      <c r="AQ342" s="79">
        <v>0</v>
      </c>
      <c r="AR342" s="79">
        <v>0</v>
      </c>
      <c r="AS342" s="79"/>
      <c r="AT342" s="79"/>
      <c r="AU342" s="79"/>
      <c r="AV342" s="79"/>
      <c r="AW342" s="79"/>
      <c r="AX342" s="79"/>
      <c r="AY342" s="79"/>
      <c r="AZ342" s="79"/>
      <c r="BA342">
        <v>8</v>
      </c>
      <c r="BB342" s="78" t="str">
        <f>REPLACE(INDEX(GroupVertices[Group],MATCH(Edges[[#This Row],[Vertex 1]],GroupVertices[Vertex],0)),1,1,"")</f>
        <v>9</v>
      </c>
      <c r="BC342" s="78" t="str">
        <f>REPLACE(INDEX(GroupVertices[Group],MATCH(Edges[[#This Row],[Vertex 2]],GroupVertices[Vertex],0)),1,1,"")</f>
        <v>9</v>
      </c>
      <c r="BD342" s="48">
        <v>3</v>
      </c>
      <c r="BE342" s="49">
        <v>15.789473684210526</v>
      </c>
      <c r="BF342" s="48">
        <v>0</v>
      </c>
      <c r="BG342" s="49">
        <v>0</v>
      </c>
      <c r="BH342" s="48">
        <v>0</v>
      </c>
      <c r="BI342" s="49">
        <v>0</v>
      </c>
      <c r="BJ342" s="48">
        <v>16</v>
      </c>
      <c r="BK342" s="49">
        <v>84.21052631578948</v>
      </c>
      <c r="BL342" s="48">
        <v>19</v>
      </c>
    </row>
    <row r="343" spans="1:64" ht="15">
      <c r="A343" s="64" t="s">
        <v>403</v>
      </c>
      <c r="B343" s="64" t="s">
        <v>391</v>
      </c>
      <c r="C343" s="65" t="s">
        <v>4965</v>
      </c>
      <c r="D343" s="66">
        <v>10</v>
      </c>
      <c r="E343" s="67" t="s">
        <v>136</v>
      </c>
      <c r="F343" s="68">
        <v>28.75</v>
      </c>
      <c r="G343" s="65"/>
      <c r="H343" s="69"/>
      <c r="I343" s="70"/>
      <c r="J343" s="70"/>
      <c r="K343" s="34" t="s">
        <v>65</v>
      </c>
      <c r="L343" s="77">
        <v>343</v>
      </c>
      <c r="M343" s="77"/>
      <c r="N343" s="72"/>
      <c r="O343" s="79" t="s">
        <v>431</v>
      </c>
      <c r="P343" s="81">
        <v>43578.861030092594</v>
      </c>
      <c r="Q343" s="79" t="s">
        <v>697</v>
      </c>
      <c r="R343" s="79"/>
      <c r="S343" s="79"/>
      <c r="T343" s="79"/>
      <c r="U343" s="79"/>
      <c r="V343" s="83" t="s">
        <v>1267</v>
      </c>
      <c r="W343" s="81">
        <v>43578.861030092594</v>
      </c>
      <c r="X343" s="83" t="s">
        <v>1577</v>
      </c>
      <c r="Y343" s="79"/>
      <c r="Z343" s="79"/>
      <c r="AA343" s="85" t="s">
        <v>1888</v>
      </c>
      <c r="AB343" s="79"/>
      <c r="AC343" s="79" t="b">
        <v>0</v>
      </c>
      <c r="AD343" s="79">
        <v>0</v>
      </c>
      <c r="AE343" s="85" t="s">
        <v>1895</v>
      </c>
      <c r="AF343" s="79" t="b">
        <v>0</v>
      </c>
      <c r="AG343" s="79" t="s">
        <v>1903</v>
      </c>
      <c r="AH343" s="79"/>
      <c r="AI343" s="85" t="s">
        <v>1895</v>
      </c>
      <c r="AJ343" s="79" t="b">
        <v>0</v>
      </c>
      <c r="AK343" s="79">
        <v>1</v>
      </c>
      <c r="AL343" s="85" t="s">
        <v>1864</v>
      </c>
      <c r="AM343" s="79" t="s">
        <v>1906</v>
      </c>
      <c r="AN343" s="79" t="b">
        <v>0</v>
      </c>
      <c r="AO343" s="85" t="s">
        <v>1864</v>
      </c>
      <c r="AP343" s="79" t="s">
        <v>176</v>
      </c>
      <c r="AQ343" s="79">
        <v>0</v>
      </c>
      <c r="AR343" s="79">
        <v>0</v>
      </c>
      <c r="AS343" s="79"/>
      <c r="AT343" s="79"/>
      <c r="AU343" s="79"/>
      <c r="AV343" s="79"/>
      <c r="AW343" s="79"/>
      <c r="AX343" s="79"/>
      <c r="AY343" s="79"/>
      <c r="AZ343" s="79"/>
      <c r="BA343">
        <v>8</v>
      </c>
      <c r="BB343" s="78" t="str">
        <f>REPLACE(INDEX(GroupVertices[Group],MATCH(Edges[[#This Row],[Vertex 1]],GroupVertices[Vertex],0)),1,1,"")</f>
        <v>9</v>
      </c>
      <c r="BC343" s="78" t="str">
        <f>REPLACE(INDEX(GroupVertices[Group],MATCH(Edges[[#This Row],[Vertex 2]],GroupVertices[Vertex],0)),1,1,"")</f>
        <v>9</v>
      </c>
      <c r="BD343" s="48">
        <v>3</v>
      </c>
      <c r="BE343" s="49">
        <v>15.789473684210526</v>
      </c>
      <c r="BF343" s="48">
        <v>0</v>
      </c>
      <c r="BG343" s="49">
        <v>0</v>
      </c>
      <c r="BH343" s="48">
        <v>0</v>
      </c>
      <c r="BI343" s="49">
        <v>0</v>
      </c>
      <c r="BJ343" s="48">
        <v>16</v>
      </c>
      <c r="BK343" s="49">
        <v>84.21052631578948</v>
      </c>
      <c r="BL343" s="48">
        <v>19</v>
      </c>
    </row>
    <row r="344" spans="1:64" ht="15">
      <c r="A344" s="64" t="s">
        <v>403</v>
      </c>
      <c r="B344" s="64" t="s">
        <v>391</v>
      </c>
      <c r="C344" s="65" t="s">
        <v>4965</v>
      </c>
      <c r="D344" s="66">
        <v>10</v>
      </c>
      <c r="E344" s="67" t="s">
        <v>136</v>
      </c>
      <c r="F344" s="68">
        <v>28.75</v>
      </c>
      <c r="G344" s="65"/>
      <c r="H344" s="69"/>
      <c r="I344" s="70"/>
      <c r="J344" s="70"/>
      <c r="K344" s="34" t="s">
        <v>65</v>
      </c>
      <c r="L344" s="77">
        <v>344</v>
      </c>
      <c r="M344" s="77"/>
      <c r="N344" s="72"/>
      <c r="O344" s="79" t="s">
        <v>431</v>
      </c>
      <c r="P344" s="81">
        <v>43579.95694444444</v>
      </c>
      <c r="Q344" s="79" t="s">
        <v>697</v>
      </c>
      <c r="R344" s="79"/>
      <c r="S344" s="79"/>
      <c r="T344" s="79"/>
      <c r="U344" s="79"/>
      <c r="V344" s="83" t="s">
        <v>1267</v>
      </c>
      <c r="W344" s="81">
        <v>43579.95694444444</v>
      </c>
      <c r="X344" s="83" t="s">
        <v>1578</v>
      </c>
      <c r="Y344" s="79"/>
      <c r="Z344" s="79"/>
      <c r="AA344" s="85" t="s">
        <v>1889</v>
      </c>
      <c r="AB344" s="79"/>
      <c r="AC344" s="79" t="b">
        <v>0</v>
      </c>
      <c r="AD344" s="79">
        <v>0</v>
      </c>
      <c r="AE344" s="85" t="s">
        <v>1895</v>
      </c>
      <c r="AF344" s="79" t="b">
        <v>0</v>
      </c>
      <c r="AG344" s="79" t="s">
        <v>1903</v>
      </c>
      <c r="AH344" s="79"/>
      <c r="AI344" s="85" t="s">
        <v>1895</v>
      </c>
      <c r="AJ344" s="79" t="b">
        <v>0</v>
      </c>
      <c r="AK344" s="79">
        <v>1</v>
      </c>
      <c r="AL344" s="85" t="s">
        <v>1865</v>
      </c>
      <c r="AM344" s="79" t="s">
        <v>1906</v>
      </c>
      <c r="AN344" s="79" t="b">
        <v>0</v>
      </c>
      <c r="AO344" s="85" t="s">
        <v>1865</v>
      </c>
      <c r="AP344" s="79" t="s">
        <v>176</v>
      </c>
      <c r="AQ344" s="79">
        <v>0</v>
      </c>
      <c r="AR344" s="79">
        <v>0</v>
      </c>
      <c r="AS344" s="79"/>
      <c r="AT344" s="79"/>
      <c r="AU344" s="79"/>
      <c r="AV344" s="79"/>
      <c r="AW344" s="79"/>
      <c r="AX344" s="79"/>
      <c r="AY344" s="79"/>
      <c r="AZ344" s="79"/>
      <c r="BA344">
        <v>8</v>
      </c>
      <c r="BB344" s="78" t="str">
        <f>REPLACE(INDEX(GroupVertices[Group],MATCH(Edges[[#This Row],[Vertex 1]],GroupVertices[Vertex],0)),1,1,"")</f>
        <v>9</v>
      </c>
      <c r="BC344" s="78" t="str">
        <f>REPLACE(INDEX(GroupVertices[Group],MATCH(Edges[[#This Row],[Vertex 2]],GroupVertices[Vertex],0)),1,1,"")</f>
        <v>9</v>
      </c>
      <c r="BD344" s="48">
        <v>3</v>
      </c>
      <c r="BE344" s="49">
        <v>15.789473684210526</v>
      </c>
      <c r="BF344" s="48">
        <v>0</v>
      </c>
      <c r="BG344" s="49">
        <v>0</v>
      </c>
      <c r="BH344" s="48">
        <v>0</v>
      </c>
      <c r="BI344" s="49">
        <v>0</v>
      </c>
      <c r="BJ344" s="48">
        <v>16</v>
      </c>
      <c r="BK344" s="49">
        <v>84.21052631578948</v>
      </c>
      <c r="BL344" s="48">
        <v>19</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4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44"/>
    <dataValidation allowBlank="1" showErrorMessage="1" sqref="N2:N34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4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44"/>
    <dataValidation allowBlank="1" showInputMessage="1" promptTitle="Edge Color" prompt="To select an optional edge color, right-click and select Select Color on the right-click menu." sqref="C3:C344"/>
    <dataValidation allowBlank="1" showInputMessage="1" promptTitle="Edge Width" prompt="Enter an optional edge width between 1 and 10." errorTitle="Invalid Edge Width" error="The optional edge width must be a whole number between 1 and 10." sqref="D3:D344"/>
    <dataValidation allowBlank="1" showInputMessage="1" promptTitle="Edge Opacity" prompt="Enter an optional edge opacity between 0 (transparent) and 100 (opaque)." errorTitle="Invalid Edge Opacity" error="The optional edge opacity must be a whole number between 0 and 10." sqref="F3:F34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44">
      <formula1>ValidEdgeVisibilities</formula1>
    </dataValidation>
    <dataValidation allowBlank="1" showInputMessage="1" showErrorMessage="1" promptTitle="Vertex 1 Name" prompt="Enter the name of the edge's first vertex." sqref="A3:A344"/>
    <dataValidation allowBlank="1" showInputMessage="1" showErrorMessage="1" promptTitle="Vertex 2 Name" prompt="Enter the name of the edge's second vertex." sqref="B3:B344"/>
    <dataValidation allowBlank="1" showInputMessage="1" showErrorMessage="1" promptTitle="Edge Label" prompt="Enter an optional edge label." errorTitle="Invalid Edge Visibility" error="You have entered an unrecognized edge visibility.  Try selecting from the drop-down list instead." sqref="H3:H34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4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44"/>
  </dataValidations>
  <hyperlinks>
    <hyperlink ref="R3" r:id="rId1" display="https://www.cv-library.co.uk/job/209670270/3-5T-Driver?s=100340&amp;utm_source=dlvr.it&amp;utm_medium=twitter"/>
    <hyperlink ref="R4" r:id="rId2" display="https://www.cv-library.co.uk/job/209670136/Driver-Mate-Warehouse-Operative?s=100340&amp;utm_source=dlvr.it&amp;utm_medium=twitter"/>
    <hyperlink ref="R5" r:id="rId3" display="https://www.chroniclelive.co.uk/news/north-east-news/you-want-metro-train-driver-16119898"/>
    <hyperlink ref="R6" r:id="rId4" display="https://www.chroniclelive.co.uk/news/north-east-news/you-want-metro-train-driver-16119898"/>
    <hyperlink ref="R7" r:id="rId5" display="https://www.fleetowner.com/driver-management/how-are-haulers-recruiting-and-retaining-drivers"/>
    <hyperlink ref="R8" r:id="rId6" display="https://www.fleetowner.com/driver-management/how-are-haulers-recruiting-and-retaining-drivers"/>
    <hyperlink ref="R9" r:id="rId7" display="https://www.fleetowner.com/driver-management/how-are-haulers-recruiting-and-retaining-drivers"/>
    <hyperlink ref="R10" r:id="rId8" display="https://www.fleetowner.com/driver-management/how-are-haulers-recruiting-and-retaining-drivers"/>
    <hyperlink ref="R11" r:id="rId9" display="https://www.cv-library.co.uk/job/209863195/7-5T-CatC1-Driver-START-ASAP?s=100340&amp;utm_source=dlvr.it&amp;utm_medium=twitter"/>
    <hyperlink ref="R12" r:id="rId10" display="https://findajob.dwp.gov.uk/details/1959737"/>
    <hyperlink ref="R14" r:id="rId11" display="https://www.fleetowner.com/driver-management/how-are-haulers-recruiting-and-retaining-drivers"/>
    <hyperlink ref="R16" r:id="rId12" display="https://careers.g4s.com/en/jobs/secure-driver-park-royal-or-nine-elms/15563"/>
    <hyperlink ref="R17" r:id="rId13" display="https://jobs.expresspros.com/job/details?jobControlNum=13332944"/>
    <hyperlink ref="R18" r:id="rId14" display="https://www.cv-library.co.uk/job/209862839/HGV2-Class-2-TEMP-TO-PERM-START-ASAP?s=100340&amp;utm_source=dlvr.it&amp;utm_medium=twitter"/>
    <hyperlink ref="R19" r:id="rId15" display="https://www.woodburymn.gov/firejobs"/>
    <hyperlink ref="R21" r:id="rId16" display="http://www.allthetopbananas.com/JobSummary.aspx?jobid=127518926&amp;highlighted=true"/>
    <hyperlink ref="R22" r:id="rId17" display="http://www.allthetopbananas.com/JobSummary.aspx?jobid=127518927&amp;highlighted=true"/>
    <hyperlink ref="R23" r:id="rId18" display="http://www.allthetopbananas.com/JobSummary.aspx?jobid=127512021&amp;highlighted=true"/>
    <hyperlink ref="R24" r:id="rId19" display="http://www.allthetopbananas.com/JobSummary.aspx?jobid=127471425&amp;highlighted=true"/>
    <hyperlink ref="R25" r:id="rId20" display="https://www.cv-library.co.uk/job/209863260/HGV-Class-2-HIAB-Driver?s=100340&amp;utm_source=dlvr.it&amp;utm_medium=twitter"/>
    <hyperlink ref="R26" r:id="rId21" display="http://www.verticalyellow.com/jobs/?q=Class+A+CDL+Linehaul+Driver&amp;l=West+Valley+City+United+States&amp;z=&amp;tw=&amp;k="/>
    <hyperlink ref="R29" r:id="rId22" display="https://www.inc.com/jessica-stillman/why-ubers-ipo-is-for-suckers.html"/>
    <hyperlink ref="R31" r:id="rId23" display="https://www.cv-library.co.uk/job/209868597/Counterbalance-FLT-Driver?s=100340&amp;utm_source=dlvr.it&amp;utm_medium=twitter"/>
    <hyperlink ref="R32" r:id="rId24" display="https://www.cv-library.co.uk/job/209409692/HGV-Class-1-Driver-Night-4-On-4-Off?s=100340&amp;utm_source=dlvr.it&amp;utm_medium=twitter"/>
    <hyperlink ref="R33" r:id="rId25" display="https://app.work4labs.com/w4d/job-redirect/6053772414/120604661?data=slashref___post_id%2F296f95169da4de6a1a7b22f434d51079849724d0%2Fjob_distributor_id%2F79298%2Fuid%2F166255204178490%2Flanguage%2Fen%2Fnetwork%2Ftwitter&amp;ref=distributor_share&amp;no_card=1"/>
    <hyperlink ref="R35" r:id="rId26" display="https://www.cv-library.co.uk/job/209869017/7-5-Tonne-Driver?s=100340&amp;utm_source=dlvr.it&amp;utm_medium=twitter"/>
    <hyperlink ref="R44" r:id="rId27" display="https://www.fleetowner.com/driver-management/how-are-haulers-recruiting-and-retaining-drivers"/>
    <hyperlink ref="R47" r:id="rId28" display="http://www.allthetopbananas.com/JobSummary.aspx?jobid=128057502&amp;highlighted=true"/>
    <hyperlink ref="R48" r:id="rId29" display="https://applybookercareers.com/members/modules/job/detail.php?record=1071"/>
    <hyperlink ref="R56" r:id="rId30" display="https://www.cn-jobs.co.uk/search-results.aspx?query=djAuMXxSVjpRdWlja2xpc3Rpbmd8U086UmVsZXZhbnN8UFM6MTB8Q1I6RnJlZXRleHQ6RUNPQ0FCU3xDUjphcmVhOkhleGhhbXx2MC4x&amp;params=c2VhcmNoc3RhcnRkYXRlOjF8Z2Vvc2VhcmNoOjF8cXVlcnlmaWx0ZXI6fHdvcmthcmVhOjB8d29ya2FyZWFfbW9yZTowfEpvYmxvY2F0aW9uNDowfEpvYmxvY2F0aW9uNF9tb3JlOjB8Sm9ibG9jYXRpb241OjF8Sm9ibG9jYXRpb241X21vcmU6MHxKb2J0eXBlOjB8Sm9idHlwZV9tb3JlOjB8d2FnZWZyb206MHx3YWdlZnJvbV9tb3JlOjB8d2FnZXR5cGU6MHx3YWdldHlwZV9tb3JlOjA="/>
    <hyperlink ref="R57" r:id="rId31" display="https://www.cn-jobs.co.uk/search-results/hgv-class-2-diver-330004648.aspx?jobId=330004648&amp;list=SearchResultsJobsIds&amp;index=1&amp;querydesc=SearchJobQueryDescription&amp;viewedfrom=1"/>
    <hyperlink ref="R59" r:id="rId32" display="https://alljobsintheuk.eu/7-5-t-driver-barsley-10-30-11-70-2-barnsley-gi-group-barnsley/?utm_source=dlvr.it&amp;utm_medium=twitter"/>
    <hyperlink ref="R60" r:id="rId33" display="https://www.employ-se1.co.uk/job/warehouse-manager-0"/>
    <hyperlink ref="R63" r:id="rId34" display="https://papertransport.avature.net/jobs"/>
    <hyperlink ref="R64" r:id="rId35" display="https://www.aceappointments.co.uk/job/ace-appointments-leicester-array-class-2-refuse-driver/"/>
    <hyperlink ref="R65" r:id="rId36" display="https://www.aceappointments.co.uk/job/ace-appointments-leicester-array-hgv-driver-waste-materials/"/>
    <hyperlink ref="R73" r:id="rId37" display="https://www.fleetowner.com/driver.../immigrant-truck-drivers-shhhh-we-don-t-talk-ab"/>
    <hyperlink ref="R75" r:id="rId38" display="https://www.rosedalefuneralhome.co.uk/"/>
    <hyperlink ref="R77" r:id="rId39" display="https://www.darsaal.com/j/301366"/>
    <hyperlink ref="R78" r:id="rId40" display="http://www.buildersyellow.com/jobs/?q=Class+B+Truck+Driver&amp;l=&amp;z=&amp;tw=&amp;k="/>
    <hyperlink ref="R81" r:id="rId41" display="https://www.cv-library.co.uk/job/209875949/Class-2-ADR-Driver?s=100340&amp;utm_source=dlvr.it&amp;utm_medium=twitter"/>
    <hyperlink ref="R83" r:id="rId42" display="http://stge.co/vyWW30lYwE9"/>
    <hyperlink ref="R85" r:id="rId43" display="https://www.facebook.com/MidhantsLtd"/>
    <hyperlink ref="R86" r:id="rId44" display="https://www.orwakeasi.co.uk/jobs/flatbed-truck-driver-non-hgv-installer-required/"/>
    <hyperlink ref="R88" r:id="rId45" display="https://www.ziprecruiter.com/tja/28fc0d12"/>
    <hyperlink ref="R89" r:id="rId46" display="http://www.allthetopbananas.com/JobSummary.aspx?jobid=127508058&amp;highlighted=true"/>
    <hyperlink ref="R90" r:id="rId47" display="http://www.allthetopbananas.com/JobSummary.aspx?jobid=128375848&amp;highlighted=true"/>
    <hyperlink ref="R91" r:id="rId48" display="https://www.cv-library.co.uk/job/209881712/Class-1-Driver?s=100340&amp;utm_source=dlvr.it&amp;utm_medium=twitter"/>
    <hyperlink ref="R94" r:id="rId49" display="https://www.facebook.com/daanwseattle/posts/1997037873758570"/>
    <hyperlink ref="R95" r:id="rId50" display="https://www.cv-library.co.uk/job/209880813/HGV-2-Driver?s=100340&amp;utm_source=dlvr.it&amp;utm_medium=twitter"/>
    <hyperlink ref="R96" r:id="rId51" display="https://northyorkshirepolice.tal.net/vx/lang-en-GB/mobile-0/appcentre-3/brand-3/user-2/xf-145b2ce64396/wid-1/candidate/so/pm/6/pl/1/opp/1245-Driver-Police-Support-Volunteers/en-GB/posting/1626"/>
    <hyperlink ref="R99" r:id="rId52" display="https://uk.firstgroupcareers.com/vacancy/first-uk-bus-bus-driver-trainee-or-qualified---swansea-9166-uk-bus---swansea/9195/description/"/>
    <hyperlink ref="R100" r:id="rId53" display="https://uk.firstgroupcareers.com/vacancy/first-uk-bus-bus-driver-trainee-or-qualified---swansea-9166-uk-bus---swansea/9195/description/"/>
    <hyperlink ref="R101" r:id="rId54" display="https://www.am2pm.uk.com/job/hgv-class-i-driver-macc/"/>
    <hyperlink ref="R103" r:id="rId55" display="https://lnkd.in/gTYJZsr"/>
    <hyperlink ref="R105" r:id="rId56" display="https://nejstevenson.co.uk/jobs/general-assistant-driving/"/>
    <hyperlink ref="R106" r:id="rId57" display="https://www.facebook.com/Career-Central-20-530366607137185/"/>
    <hyperlink ref="R107" r:id="rId58" display="http://www.pathyorkshire.co.uk/wp-content/uploads/2019/04/Leeds-Wood-Recycling-Driver-Collections-Person.pdf"/>
    <hyperlink ref="R108" r:id="rId59" display="http://www.pathyorkshire.co.uk/wp-content/uploads/2019/04/Leeds-Wood-Recycling-Driver-Collections-Person.pdf"/>
    <hyperlink ref="R109" r:id="rId60" display="http://www.pathyorkshire.co.uk/wp-content/uploads/2019/04/Leeds-Wood-Recycling-Driver-Collections-Person.pdf"/>
    <hyperlink ref="R110" r:id="rId61" display="http://www.pathyorkshire.co.uk/wp-content/uploads/2019/04/Leeds-Wood-Recycling-Driver-Collections-Person.pdf"/>
    <hyperlink ref="R111" r:id="rId62" display="http://www.pathyorkshire.co.uk/wp-content/uploads/2019/04/Leeds-Wood-Recycling-Driver-Collections-Person.pdf"/>
    <hyperlink ref="R113" r:id="rId63" display="http://www.pathyorkshire.co.uk/wp-content/uploads/2019/04/Leeds-Wood-Recycling-Driver-Collections-Person.pdf"/>
    <hyperlink ref="R114" r:id="rId64" display="http://www.pathyorkshire.co.uk/wp-content/uploads/2019/04/Leeds-Wood-Recycling-Driver-Collections-Person.pdf"/>
    <hyperlink ref="R115" r:id="rId65" display="http://www.pathyorkshire.co.uk/wp-content/uploads/2019/04/Leeds-Wood-Recycling-Driver-Collections-Person.pdf"/>
    <hyperlink ref="R116" r:id="rId66" display="https://www.cv-library.co.uk/job/209887550/7-5T-Driver?s=100340&amp;utm_source=dlvr.it&amp;utm_medium=twitter"/>
    <hyperlink ref="R117" r:id="rId67" display="http://www.pathyorkshire.co.uk/wp-content/uploads/2019/04/Leeds-Wood-Recycling-Driver-Collections-Person.pdf"/>
    <hyperlink ref="R118" r:id="rId68" display="http://www.pathyorkshire.co.uk/wp-content/uploads/2019/04/Leeds-Wood-Recycling-Driver-Collections-Person.pdf"/>
    <hyperlink ref="R119" r:id="rId69" display="http://verisk.com/iiX"/>
    <hyperlink ref="R121" r:id="rId70" display="http://verisk.com/iiX"/>
    <hyperlink ref="R124" r:id="rId71" display="https://www.cv-library.co.uk/job/209862800/Class-2-HGV-Driver-12P-H-OVERTIME-MON-FRI-ASAP-START?s=100340&amp;utm_source=dlvr.it&amp;utm_medium=twitter"/>
    <hyperlink ref="R125" r:id="rId72" display="https://www.cv-library.co.uk/job/209863274/7-5T-CatC1-Driver-12P-H-OVERTIME-TEMP-TO-PERM?s=100340&amp;utm_source=dlvr.it&amp;utm_medium=twitter"/>
    <hyperlink ref="R126" r:id="rId73" display="https://www.cv-library.co.uk/job/209886770/7-5T-CatC1-Drivers-12P-H-OVERTIME-START-ASAP?s=100340&amp;utm_source=dlvr.it&amp;utm_medium=twitter"/>
    <hyperlink ref="R127" r:id="rId74" display="https://www.cv-library.co.uk/job/209890985/Class-2-HGV-Pallet-Delivery-Driver?s=100340&amp;utm_source=dlvr.it&amp;utm_medium=twitter"/>
    <hyperlink ref="R128" r:id="rId75" display="https://legitjobs.com.ng/job/trailer-driver-at-sinoma-cargo-international-nigeria-limited/"/>
    <hyperlink ref="R130" r:id="rId76" display="http://www.pathyorkshire.co.uk/wp-content/uploads/2019/04/Leeds-Wood-Recycling-Driver-Collections-Person.pdf"/>
    <hyperlink ref="R132" r:id="rId77" display="http://www.pathyorkshire.co.uk/wp-content/uploads/2019/04/Leeds-Wood-Recycling-Driver-Collections-Person.pdf"/>
    <hyperlink ref="R133" r:id="rId78" display="http://www.pathyorkshire.co.uk/wp-content/uploads/2019/04/Leeds-Wood-Recycling-Driver-Collections-Person.pdf"/>
    <hyperlink ref="R134" r:id="rId79" display="https://peelsolutions.co.uk/job/internal-dispatch-driver/"/>
    <hyperlink ref="R135" r:id="rId80" display="https://peelsolutions.co.uk/job/internal-dispatch-driver/"/>
    <hyperlink ref="R136" r:id="rId81" display="https://peelsolutions.co.uk/job/internal-dispatch-driver/"/>
    <hyperlink ref="R139" r:id="rId82" display="https://www.foleyservices.com/news/how-post-hire-data-can-help-you-retain-more-drivers/?utm_campaign=Retain_Drivers&amp;utm_content=89812297&amp;utm_medium=social&amp;utm_source=twitter&amp;hss_channel=tw-24700591"/>
    <hyperlink ref="R140" r:id="rId83" display="http://www.buildersyellow.com/jobs/?q=Driver+Recruiter-+Virtual&amp;l=Houston+TX+USA&amp;z=&amp;tw=&amp;k="/>
    <hyperlink ref="R141" r:id="rId84" display="http://www.verticalyellow.com/jobs/?q=Driver+Recruiter-+Virtual&amp;l=Houston+TX+USA&amp;z=&amp;tw=&amp;k="/>
    <hyperlink ref="R142" r:id="rId85" display="https://learning-employment.com/stagecoach-bus-driver-apprenticeship/?hootPostID=1cca6f9823099fe58e471066a9791cbf"/>
    <hyperlink ref="R143" r:id="rId86" display="https://www.jf-recruiting.com/Jobs-Board/East-Coast-Usa/Experienced-Tender-Driver/17149"/>
    <hyperlink ref="R145" r:id="rId87" display="https://www.sfexaminer.com/news-columnists/how-to-become-a-taxi-driver/"/>
    <hyperlink ref="R149" r:id="rId88" display="https://www.chroniclelive.co.uk/news/north-east-news/you-want-metro-train-driver-16119898"/>
    <hyperlink ref="R150" r:id="rId89" display="https://www.facebook.com/permalink.php?story_fbid=1516169315179766&amp;id=231357920327585"/>
    <hyperlink ref="R152" r:id="rId90" display="https://www.randallreilly.com/what-can-you-learn-from-driver-turnover/?utm_campaign=Blog%20Posts&amp;utm_content=89595910&amp;utm_medium=social&amp;utm_source=twitter&amp;hss_channel=tw-66781485"/>
    <hyperlink ref="R153" r:id="rId91" display="https://www.randallreilly.com/what-can-you-learn-from-driver-turnover/?utm_campaign=Blog%20Posts&amp;utm_content=89595907&amp;utm_medium=social&amp;utm_source=twitter&amp;hss_channel=tw-66781485"/>
    <hyperlink ref="R154" r:id="rId92" display="https://www.ziprecruiter.com/tja/879a7125"/>
    <hyperlink ref="R155" r:id="rId93" display="https://www.ziprecruiter.com/tja/2b58c4d7"/>
    <hyperlink ref="R157" r:id="rId94" display="https://www.cv-library.co.uk/job/209896049/HGV1-CAT-C-E-Driver?s=100340&amp;utm_source=dlvr.it&amp;utm_medium=twitter"/>
    <hyperlink ref="R158" r:id="rId95" display="https://1066jobs.net/clickthru.php?Brighton-UKhttps://adview.online/dispatch/job/publisher/multi-drop-van-driver-559?pid=421&amp;psrc=textlink&amp;pchl=1066jobs.net&amp;ptkn=fe6be7948b39c3713e87d029fadb1a3b4cd362b6&amp;ptms=eyJpdiI6IjNCUEszXC9GbjR3c2ZwMWdoOE44b253PT0iLCJ2YWx1ZSI6IkVuSTV3dW1jSVBvdHBtRWtOUW5lOXc9PSIsIm1hYyI6Ijc1ZDQ1YzA2NzlkNDY3ZmNkZTI2NDg2Y2RjZDRjYWQ3ZjJkZWYyYjIxYTRlMGFlMDkxOWI1NDMxMDMxNzgzMDEifQ%3D%3D&amp;utm_source=publisher-421&amp;utm_medium=textlink"/>
    <hyperlink ref="R159" r:id="rId96" display="https://1066jobs.net/clickthru.php?Brighton-UKhttps://adview.online/dispatch/job/publisher/multi-drop-van-driver-559?pid=421&amp;psrc=textlink&amp;pchl=1066jobs.net&amp;ptkn=1ad711487254c8931fd79f41b78b9220fc79f182&amp;ptms=eyJpdiI6IjBBQnhTTXFaenJtQlFBbjVnV2JNQ0E9PSIsInZhbHVlIjoiQVIzSFU5d2tQSFlIdkRDSFNBZDR1QT09IiwibWFjIjoiYzA3Njg3Nzc0NWJhMDhmMTIwMGFmYWM1MGZmMTU4YWNhZDk2MzFiMTgyYzIwZDBhMmNjNmM2ZTM2ZWY5OGVjNyJ9&amp;utm_source=publisher-421&amp;utm_medium=textlink"/>
    <hyperlink ref="R160" r:id="rId97" display="http://www.jobsyellow.com/jobs/?q=Driver+Recruiter-+Virtual&amp;l=Dallas+TX+USA&amp;z=&amp;tw=&amp;k="/>
    <hyperlink ref="R161" r:id="rId98" display="http://www.jobsyellow.com/jobs/?q=Driver+Recruiter-+Virtual&amp;l=Houston+TX+USA&amp;z=&amp;tw=&amp;k="/>
    <hyperlink ref="R162" r:id="rId99" display="http://www.verticalyellow.com/jobs/?q=Driver+Recruiter-+Virtual&amp;l=Houston+TX+USA&amp;z=&amp;tw=&amp;k="/>
    <hyperlink ref="R163" r:id="rId100" display="http://jobviewtrack.com/en-gb/job-131f416b61304f2d48014e170d130c0609411a0b0c534b45590d7f010e0d4f54641101170b156766383c4930455e535948160d0f4b154e000d412a150c56111a6b35667f1d7f48050c060730520a1e041c65236c20482a1c5f4549485f060e02461a430648330b060648762e25270a6f4f445b011d6f1640125b5057/e486083e64b0dd088771eeccc91ac7a6.html?affid=7b2e27d9738a79f5&amp;utm_source=dlvr.it&amp;utm_medium=twitter"/>
    <hyperlink ref="R164" r:id="rId101" display="http://www.candidatehunter.com/jobs/?q=TRUCK+DRIVER+-+Flat+Bed+Class+A&amp;l=Eugene+OR+USA&amp;z=&amp;tw=&amp;k="/>
    <hyperlink ref="R165" r:id="rId102" display="https://www.wildechildbrewing.co.uk/recruiting-brewery-assistant/"/>
    <hyperlink ref="R166" r:id="rId103" display="https://www.wildechildbrewing.co.uk/recruiting-brewery-assistant/"/>
    <hyperlink ref="R167" r:id="rId104" display="https://www.wildechildbrewing.co.uk/recruiting-brewery-assistant/"/>
    <hyperlink ref="R171" r:id="rId105" display="https://www.facebook.com/story.php?story_fbid=2333793450232763&amp;id=1541343192811130"/>
    <hyperlink ref="R174" r:id="rId106" display="https://www.youtube.com/watch?v=BRTpOkeC-XI"/>
    <hyperlink ref="R183" r:id="rId107" display="https://recruitment.cornerstone.org.uk/index.php?q=recruitment/vacancy/2A949FC7-04E9-4060-901F-8647470C877B"/>
    <hyperlink ref="R184" r:id="rId108" display="https://www.cv-library.co.uk/job/209871476/HGV-1-Tipper-Driver?s=100340&amp;utm_source=dlvr.it&amp;utm_medium=twitter"/>
    <hyperlink ref="R185" r:id="rId109" display="https://www.cv-library.co.uk/job/209882144/HGV-2-Driver?s=100340&amp;utm_source=dlvr.it&amp;utm_medium=twitter"/>
    <hyperlink ref="R186" r:id="rId110" display="https://www.cv-library.co.uk/job/209897875/7-5T-Driver?s=100340&amp;utm_source=dlvr.it&amp;utm_medium=twitter"/>
    <hyperlink ref="R187" r:id="rId111" display="https://www.worldwidenetjobs.com/unitedkingdom/courier-driver/"/>
    <hyperlink ref="R189" r:id="rId112" display="https://www.fmcsaconsulting.com/"/>
    <hyperlink ref="R190" r:id="rId113" display="https://www.fmcsaconsulting.com/"/>
    <hyperlink ref="R191" r:id="rId114" display="https://www.fa-mag.com/news/recruiting-talent--diversity-remain-major-challenges-for-large-advisory-firms-44307.html"/>
    <hyperlink ref="R192" r:id="rId115" display="https://www.fa-mag.com/news/recruiting-talent--diversity-remain-major-challenges-for-large-advisory-firms-44307.html"/>
    <hyperlink ref="R193" r:id="rId116" display="https://www.fa-mag.com/news/recruiting-talent--diversity-remain-major-challenges-for-large-advisory-firms-44307.html"/>
    <hyperlink ref="R194" r:id="rId117" display="https://www.cv-library.co.uk/job/209898065/LGV1-HGV1-Class-1-Driver?s=100340&amp;utm_source=dlvr.it&amp;utm_medium=twitter"/>
    <hyperlink ref="R195" r:id="rId118" display="https://www.cv-library.co.uk/job/209898295/Class-2-Driver?s=100340&amp;utm_source=dlvr.it&amp;utm_medium=twitter"/>
    <hyperlink ref="R196" r:id="rId119" display="https://www.cv-library.co.uk/job/209610992/Fork-Lift-Truck-Driver?s=100340&amp;utm_source=dlvr.it&amp;utm_medium=twitter"/>
    <hyperlink ref="R197" r:id="rId120" display="https://www.cv-library.co.uk/job/209899131/NON-PCV-DRIVER-MULTI-DROP-COURIER?s=100340&amp;utm_source=dlvr.it&amp;utm_medium=twitter"/>
    <hyperlink ref="R198" r:id="rId121" display="https://www.cv-library.co.uk/job/209900188/LGV1-HGV1-Class-1-Driver-DRIVER?s=100340&amp;utm_source=dlvr.it&amp;utm_medium=twitter"/>
    <hyperlink ref="R199" r:id="rId122" display="https://www.cv-library.co.uk/job/209900824/LGV2-HGV2-Class-2-Driver-Category-C-LG-2-HGV-2-Temp-to-Perm?s=100340&amp;utm_source=dlvr.it&amp;utm_medium=twitter"/>
    <hyperlink ref="R200" r:id="rId123" display="https://recruiting.ultipro.com/QUA1004QDI/JobBoard/36df8f29-4f60-4a56-872d-9ea7592f9c7e/?q=&amp;o=postedDateAsc"/>
    <hyperlink ref="R203" r:id="rId124" display="https://www.cv-library.co.uk/job/209896768/Class-2-ADR-Drivers?s=100340&amp;utm_source=dlvr.it&amp;utm_medium=twitter"/>
    <hyperlink ref="R204" r:id="rId125" display="https://www.cv-library.co.uk/job/209899430/Class-1-Driver-Nights?s=100340&amp;utm_source=dlvr.it&amp;utm_medium=twitter"/>
    <hyperlink ref="R208" r:id="rId126" display="https://www.ziprecruiter.com/tja/e74b36ae"/>
    <hyperlink ref="R209" r:id="rId127" display="https://www.ziprecruiter.com/tja/b9422365"/>
    <hyperlink ref="R210" r:id="rId128" display="https://www.ziprecruiter.com/tja/0f30590d"/>
    <hyperlink ref="R211" r:id="rId129" display="https://www.ziprecruiter.com/tja/34ad13b7"/>
    <hyperlink ref="R212" r:id="rId130" display="https://www.ziprecruiter.com/tja/fdf4b5e7"/>
    <hyperlink ref="R213" r:id="rId131" display="https://www.ziprecruiter.com/tja/b18797a9"/>
    <hyperlink ref="R214" r:id="rId132" display="https://www.ziprecruiter.com/tja/9b49a3eb"/>
    <hyperlink ref="R215" r:id="rId133" display="https://www.ziprecruiter.com/tja/fa278169"/>
    <hyperlink ref="R216" r:id="rId134" display="https://www.ziprecruiter.com/tja/f1fc1b83"/>
    <hyperlink ref="R217" r:id="rId135" display="https://www.ziprecruiter.com/tja/b2879d2c"/>
    <hyperlink ref="R218" r:id="rId136" display="https://www.ziprecruiter.com/tja/f6795142"/>
    <hyperlink ref="R219" r:id="rId137" display="https://www.ziprecruiter.com/tja/f5f8ae49"/>
    <hyperlink ref="R220" r:id="rId138" display="https://www.ziprecruiter.com/tja/dbb6f6f8"/>
    <hyperlink ref="R221" r:id="rId139" display="https://www.ziprecruiter.com/tja/cca2249e"/>
    <hyperlink ref="R222" r:id="rId140" display="https://www.ziprecruiter.com/tja/879a7125"/>
    <hyperlink ref="R223" r:id="rId141" display="https://www.ziprecruiter.com/tja/b66248be"/>
    <hyperlink ref="R224" r:id="rId142" display="https://www.ziprecruiter.com/tja/c18e960d"/>
    <hyperlink ref="R225" r:id="rId143" display="https://www.ziprecruiter.com/tja/80a9170b"/>
    <hyperlink ref="R226" r:id="rId144" display="https://www.ziprecruiter.com/tja/ab58c002"/>
    <hyperlink ref="R227" r:id="rId145" display="https://www.ziprecruiter.com/tja/aefb3e70"/>
    <hyperlink ref="R228" r:id="rId146" display="https://www.ziprecruiter.com/tja/3c0c96ed"/>
    <hyperlink ref="R229" r:id="rId147" display="https://www.ziprecruiter.com/tja/1a45b4f4"/>
    <hyperlink ref="R230" r:id="rId148" display="https://www.ziprecruiter.com/tja/50137531"/>
    <hyperlink ref="R231" r:id="rId149" display="https://www.ziprecruiter.com/tja/2b58c4d7"/>
    <hyperlink ref="R232" r:id="rId150" display="https://www.ziprecruiter.com/tja/cff192af"/>
    <hyperlink ref="R233" r:id="rId151" display="https://www.ziprecruiter.com/tja/b075ff24"/>
    <hyperlink ref="R234" r:id="rId152" display="https://www.ziprecruiter.com/tja/3781aab3"/>
    <hyperlink ref="R235" r:id="rId153" display="https://www.ziprecruiter.com/tja/1245ba70"/>
    <hyperlink ref="R236" r:id="rId154" display="https://www.ziprecruiter.com/tja/988a6d6e"/>
    <hyperlink ref="R237" r:id="rId155" display="https://www.ziprecruiter.com/tja/e6d1bb51"/>
    <hyperlink ref="R238" r:id="rId156" display="https://www.ziprecruiter.com/tja/37744393"/>
    <hyperlink ref="R239" r:id="rId157" display="https://www.ziprecruiter.com/tja/f163c749"/>
    <hyperlink ref="R240" r:id="rId158" display="https://www.ziprecruiter.com/tja/ea14c3d3"/>
    <hyperlink ref="R241" r:id="rId159" display="https://www.ziprecruiter.com/tja/d2e9eadb"/>
    <hyperlink ref="R242" r:id="rId160" display="https://www.ziprecruiter.com/tja/215eaa4e"/>
    <hyperlink ref="R243" r:id="rId161" display="https://www.ziprecruiter.com/tja/bf158692"/>
    <hyperlink ref="R244" r:id="rId162" display="https://www.ziprecruiter.com/tja/200d5f0f"/>
    <hyperlink ref="R245" r:id="rId163" display="https://www.ziprecruiter.com/tja/28091164"/>
    <hyperlink ref="R246" r:id="rId164" display="https://www.ziprecruiter.com/tja/6b417c18"/>
    <hyperlink ref="R247" r:id="rId165" display="https://www.ziprecruiter.com/tja/9ef67b8a"/>
    <hyperlink ref="R248" r:id="rId166" display="https://www.ziprecruiter.com/tja/991f9d8a"/>
    <hyperlink ref="R249" r:id="rId167" display="https://www.ziprecruiter.com/tja/53726e68"/>
    <hyperlink ref="R250" r:id="rId168" display="https://www.ziprecruiter.com/tja/dd86c83e"/>
    <hyperlink ref="R251" r:id="rId169" display="https://www.ziprecruiter.com/tja/e1f63eb4"/>
    <hyperlink ref="R252" r:id="rId170" display="https://www.ziprecruiter.com/tja/75108dc7"/>
    <hyperlink ref="R253" r:id="rId171" display="https://www.ziprecruiter.com/tja/13805316"/>
    <hyperlink ref="R254" r:id="rId172" display="https://www.ziprecruiter.com/tja/03df13e6"/>
    <hyperlink ref="R255" r:id="rId173" display="https://www.ziprecruiter.com/tja/9214c662"/>
    <hyperlink ref="R256" r:id="rId174" display="https://www.ziprecruiter.com/tja/04e280c0"/>
    <hyperlink ref="R257" r:id="rId175" display="https://www.ziprecruiter.com/tja/534e796c"/>
    <hyperlink ref="R258" r:id="rId176" display="https://www.ziprecruiter.com/tja/8f19f557"/>
    <hyperlink ref="R259" r:id="rId177" display="https://www.ziprecruiter.com/tja/c940eb2b"/>
    <hyperlink ref="R260" r:id="rId178" display="https://www.ziprecruiter.com/tja/6963aea8"/>
    <hyperlink ref="R261" r:id="rId179" display="https://www.ziprecruiter.com/tja/727d83dc"/>
    <hyperlink ref="R262" r:id="rId180" display="https://www.ziprecruiter.com/tja/c5be178f"/>
    <hyperlink ref="R263" r:id="rId181" display="https://www.ziprecruiter.com/tja/3715524b"/>
    <hyperlink ref="R264" r:id="rId182" display="https://www.ziprecruiter.com/tja/a18aad54"/>
    <hyperlink ref="R265" r:id="rId183" display="https://www.cv-library.co.uk/job/209901286/Engineering-Operative?s=100340&amp;utm_source=dlvr.it&amp;utm_medium=twitter"/>
    <hyperlink ref="R266" r:id="rId184" display="https://www.ziprecruiter.com/tja/cd37f4ef"/>
    <hyperlink ref="R267" r:id="rId185" display="https://www.ziprecruiter.com/tja/42e539c8"/>
    <hyperlink ref="R268" r:id="rId186" display="https://www.ziprecruiter.com/tja/1ca84e85"/>
    <hyperlink ref="R269" r:id="rId187" display="https://www.ziprecruiter.com/tja/4e57f1b5"/>
    <hyperlink ref="R270" r:id="rId188" display="https://www.ziprecruiter.com/tja/4ee7edba"/>
    <hyperlink ref="R271" r:id="rId189" display="https://www.ziprecruiter.com/tja/2f199f95"/>
    <hyperlink ref="R272" r:id="rId190" display="https://www.ziprecruiter.com/tja/78befc50"/>
    <hyperlink ref="R273" r:id="rId191" display="https://jobs4.com/view/tw/358268"/>
    <hyperlink ref="R276" r:id="rId192" display="https://www.ageuk.org.uk/medway/get-involved/job-and-apprentice-opportunities/"/>
    <hyperlink ref="R277" r:id="rId193" display="https://www.ageuk.org.uk/medway/get-involved/job-and-apprentice-opportunities/"/>
    <hyperlink ref="R278" r:id="rId194" display="https://www.ageuk.org.uk/medway/get-involved/job-and-apprentice-opportunities/"/>
    <hyperlink ref="R279" r:id="rId195" display="https://www.ageuk.org.uk/medway/get-involved/job-and-apprentice-opportunities/"/>
    <hyperlink ref="R280" r:id="rId196" display="https://www.ageuk.org.uk/medway/get-involved/job-and-apprentice-opportunities/"/>
    <hyperlink ref="R282" r:id="rId197" display="https://h-g-recruitment.com/job/hgv-ce-class-1-night-driver-3/"/>
    <hyperlink ref="R283" r:id="rId198" display="https://www.acornpeople.com/job-search/job/199038_1554453839"/>
    <hyperlink ref="R284" r:id="rId199" display="https://www.acornpeople.com/job-search/job/195219_1556096459"/>
    <hyperlink ref="R286" r:id="rId200" display="https://www.instagram.com/p/BwokyWeFpBO/?utm_source=ig_twitter_share&amp;igshid=xoewohpoobu8"/>
    <hyperlink ref="R287" r:id="rId201" display="https://www.totaljobs.com/job/hgv-class-2-driver/morestaff-limited-job85885533"/>
    <hyperlink ref="R288" r:id="rId202" display="https://www.totaljobs.com/job/class-1-driver/morestaff-limited-job86205518"/>
    <hyperlink ref="R289" r:id="rId203" display="https://www.totaljobs.com/job/hgv-2-driver/morestaff-limited-job86205037"/>
    <hyperlink ref="R292" r:id="rId204" display="https://www.auxillis.com/Careers-branches.aspx"/>
    <hyperlink ref="R293" r:id="rId205" display="https://www.cv-library.co.uk/job/209898879/Dumper-Roller-driver-with-SEQOHS-Leicester?s=100340&amp;utm_source=dlvr.it&amp;utm_medium=twitter"/>
    <hyperlink ref="R294" r:id="rId206" display="https://www.cv-library.co.uk/job/209858466/Trade-Counter-Assistant?s=100340&amp;utm_source=dlvr.it&amp;utm_medium=twitter"/>
    <hyperlink ref="R295" r:id="rId207" display="https://www.timberwolf-uk.com/about/careers/"/>
    <hyperlink ref="R296" r:id="rId208" display="https://www.timberwolf-uk.com/about/careers/"/>
    <hyperlink ref="R298" r:id="rId209" display="https://www.rosedalefuneralhome.co.uk/"/>
    <hyperlink ref="R300" r:id="rId210" display="https://alljobsintheusa.com/site/2019/04/24/cdl-a-driver-trainer-otr-top-pay-ntr-national-truck-driver-recruiting-aurora/?utm_source=dlvr.it&amp;utm_medium=twitter"/>
    <hyperlink ref="R301" r:id="rId211" display="https://www.cv-library.co.uk/job/209901556/FLT-Driver-Nights?s=100340&amp;utm_source=dlvr.it&amp;utm_medium=twitter"/>
    <hyperlink ref="R318" r:id="rId212" display="http://stge.co/OZub50pEfuj"/>
    <hyperlink ref="R319" r:id="rId213" display="http://stge.co/OZub50pEfuj"/>
    <hyperlink ref="R320" r:id="rId214" display="https://www.jlpjobs.com/search-jobs/?search_keywords=driver&amp;utm_source=Twitter&amp;utm_medium=social&amp;utm_campaign=Benefits"/>
    <hyperlink ref="R322" r:id="rId215" display="https://recruiting.myapps.paychex.com/appone/MainInfoReq.asp?R_ID=2444718"/>
    <hyperlink ref="R323" r:id="rId216" display="https://www.cv-library.co.uk/job/209901931/Reach-VNA-FLT-Driver?s=100340&amp;utm_source=dlvr.it&amp;utm_medium=twitter"/>
    <hyperlink ref="R325" r:id="rId217" display="https://recruitment.cornerstone.org.uk/index.php?q=recruitment/vacancy/2A949FC7-04E9-4060-901F-8647470C877B"/>
    <hyperlink ref="R327" r:id="rId218" display="https://recruitment.cornerstone.org.uk/index.php?q=recruitment/vacancy/2A949FC7-04E9-4060-901F-8647470C877B"/>
    <hyperlink ref="R329" r:id="rId219" display="https://www.rozgar.com/government-job/indian-coast-guard-hiring---engine-driver-junqxfsb"/>
    <hyperlink ref="R330" r:id="rId220" display="https://www.cv-library.co.uk/job/209907105/PPT-Driver?s=100340&amp;utm_source=dlvr.it&amp;utm_medium=twitter"/>
    <hyperlink ref="R333" r:id="rId221" display="https://www.facebook.com/MomentumWines/posts/1484909198315520"/>
    <hyperlink ref="U7" r:id="rId222" display="https://pbs.twimg.com/media/D4MUXwAWkAAEKSM.jpg"/>
    <hyperlink ref="U8" r:id="rId223" display="https://pbs.twimg.com/media/D4MUdWaXsAAR5mH.jpg"/>
    <hyperlink ref="U9" r:id="rId224" display="https://pbs.twimg.com/media/D4MUdcrW0AI6Kld.jpg"/>
    <hyperlink ref="U10" r:id="rId225" display="https://pbs.twimg.com/media/D4MUeKtXoAACEx3.jpg"/>
    <hyperlink ref="U12" r:id="rId226" display="https://pbs.twimg.com/media/D38SmpGUYAAuIMB.jpg"/>
    <hyperlink ref="U14" r:id="rId227" display="https://pbs.twimg.com/media/D4Mv4c9XsAAQU-j.jpg"/>
    <hyperlink ref="U17" r:id="rId228" display="https://pbs.twimg.com/media/D4M7kOgXoAAXvXK.png"/>
    <hyperlink ref="U19" r:id="rId229" display="https://pbs.twimg.com/media/D4NBJQvXsAEli9U.jpg"/>
    <hyperlink ref="U44" r:id="rId230" display="https://pbs.twimg.com/media/D4P38y7W4AUIhXl.jpg"/>
    <hyperlink ref="U48" r:id="rId231" display="https://pbs.twimg.com/media/D4MwNGGW4AIgjS5.jpg"/>
    <hyperlink ref="U60" r:id="rId232" display="https://pbs.twimg.com/media/D4Rn-9-XsAUOMqT.jpg"/>
    <hyperlink ref="U62" r:id="rId233" display="https://pbs.twimg.com/media/D4Rq8u0WAAA5Mb5.jpg"/>
    <hyperlink ref="U63" r:id="rId234" display="https://pbs.twimg.com/media/D4R0b9eX4AEnEcS.jpg"/>
    <hyperlink ref="U75" r:id="rId235" display="https://pbs.twimg.com/media/D4RagRrW4AAYspy.jpg"/>
    <hyperlink ref="U77" r:id="rId236" display="https://pbs.twimg.com/media/D4TZkPwUwAAu4yB.jpg"/>
    <hyperlink ref="U83" r:id="rId237" display="https://pbs.twimg.com/media/D4WFSAbWAAAddTg.jpg"/>
    <hyperlink ref="U87" r:id="rId238" display="https://pbs.twimg.com/media/D4XIRp4XsAUJTfD.png"/>
    <hyperlink ref="U96" r:id="rId239" display="https://pbs.twimg.com/media/D4QlGCXWwAA1vQJ.jpg"/>
    <hyperlink ref="U99" r:id="rId240" display="https://pbs.twimg.com/media/D4MUt2MWkAAGTO5.png"/>
    <hyperlink ref="U100" r:id="rId241" display="https://pbs.twimg.com/media/D4a9ck7WsAALdPW.png"/>
    <hyperlink ref="U101" r:id="rId242" display="https://pbs.twimg.com/media/D4Qr1kZWkAEZbS_.jpg"/>
    <hyperlink ref="U106" r:id="rId243" display="https://pbs.twimg.com/media/D4cFyT8XkAERlRI.jpg"/>
    <hyperlink ref="U112" r:id="rId244" display="https://pbs.twimg.com/media/D4co9ORXkAEU_AH.jpg"/>
    <hyperlink ref="U119" r:id="rId245" display="https://pbs.twimg.com/media/D4cg0TEXkAYpjrx.jpg"/>
    <hyperlink ref="U121" r:id="rId246" display="https://pbs.twimg.com/media/D4cg0TEXkAYpjrx.jpg"/>
    <hyperlink ref="U128" r:id="rId247" display="https://pbs.twimg.com/media/D4eMxY_WwAEf6sm.png"/>
    <hyperlink ref="U129" r:id="rId248" display="https://pbs.twimg.com/media/D4fbiWkU0AIHu2P.jpg"/>
    <hyperlink ref="U134" r:id="rId249" display="https://pbs.twimg.com/media/D4XdpS1WsAUTXZW.jpg"/>
    <hyperlink ref="U135" r:id="rId250" display="https://pbs.twimg.com/media/D4cVu8oW0AACE-O.jpg"/>
    <hyperlink ref="U136" r:id="rId251" display="https://pbs.twimg.com/media/D4gXOaNXkAE0sY8.jpg"/>
    <hyperlink ref="U138" r:id="rId252" display="https://pbs.twimg.com/media/D4hIPEUXkAA2Jxg.jpg"/>
    <hyperlink ref="U142" r:id="rId253" display="https://pbs.twimg.com/media/D4h3WPKW0AAG2Jw.jpg"/>
    <hyperlink ref="U144" r:id="rId254" display="https://pbs.twimg.com/media/D4j7GYSU4AEF2Nw.jpg"/>
    <hyperlink ref="U145" r:id="rId255" display="https://pbs.twimg.com/media/D4eVkMUU4AAHh__.jpg"/>
    <hyperlink ref="U152" r:id="rId256" display="https://pbs.twimg.com/media/D4Ytn4_WsAAojy4.jpg"/>
    <hyperlink ref="U153" r:id="rId257" display="https://pbs.twimg.com/media/D4m81sGX4AEaiyO.jpg"/>
    <hyperlink ref="U165" r:id="rId258" display="https://pbs.twimg.com/media/D34r0hNWwAAXyF1.png"/>
    <hyperlink ref="U168" r:id="rId259" display="https://pbs.twimg.com/media/D4xM6JaWAAUkxq-.jpg"/>
    <hyperlink ref="U174" r:id="rId260" display="https://pbs.twimg.com/media/D4gEFjdUwAAzYlv.jpg"/>
    <hyperlink ref="U176" r:id="rId261" display="https://pbs.twimg.com/media/D4R2dSXXoAM3rRI.jpg"/>
    <hyperlink ref="U177" r:id="rId262" display="https://pbs.twimg.com/media/D4Vr1H3WAAI1ZsB.jpg"/>
    <hyperlink ref="U178" r:id="rId263" display="https://pbs.twimg.com/media/D4VsiQlX4AIenYL.jpg"/>
    <hyperlink ref="U179" r:id="rId264" display="https://pbs.twimg.com/media/D4VuQ-sXkAIMTbF.jpg"/>
    <hyperlink ref="U180" r:id="rId265" display="https://pbs.twimg.com/media/D4VvuWlWsAAnuWg.jpg"/>
    <hyperlink ref="U183" r:id="rId266" display="https://pbs.twimg.com/media/D41ijejXsAAV3U1.jpg"/>
    <hyperlink ref="U189" r:id="rId267" display="https://pbs.twimg.com/ext_tw_video_thumb/1119925270532820992/pu/img/F4A_FG_kUt3Kf-yM.jpg"/>
    <hyperlink ref="U190" r:id="rId268" display="https://pbs.twimg.com/ext_tw_video_thumb/1120673789916995584/pu/img/I8CzzjkQ25yQuoW3.jpg"/>
    <hyperlink ref="U200" r:id="rId269" display="https://pbs.twimg.com/media/D43Oob6XsAYDW5t.jpg"/>
    <hyperlink ref="U273" r:id="rId270" display="https://pbs.twimg.com/media/D45WDN9WkAADU_9.png"/>
    <hyperlink ref="U274" r:id="rId271" display="https://pbs.twimg.com/media/D42l8AKXsAE2wsx.jpg"/>
    <hyperlink ref="U276" r:id="rId272" display="https://pbs.twimg.com/media/D4Qo8YBW0AApwmb.jpg"/>
    <hyperlink ref="U282" r:id="rId273" display="https://pbs.twimg.com/media/D46BjsYW4AA1BPt.jpg"/>
    <hyperlink ref="U283" r:id="rId274" display="https://pbs.twimg.com/media/D41qgFGWwAEkIh6.png"/>
    <hyperlink ref="U284" r:id="rId275" display="https://pbs.twimg.com/media/D46GsyqW0AAdnz6.png"/>
    <hyperlink ref="U287" r:id="rId276" display="https://pbs.twimg.com/media/D4bAky9XsAAN8NQ.jpg"/>
    <hyperlink ref="U288" r:id="rId277" display="https://pbs.twimg.com/media/D46U9crW4AA4CeR.jpg"/>
    <hyperlink ref="U289" r:id="rId278" display="https://pbs.twimg.com/media/D46Vwr7WsAEV37O.jpg"/>
    <hyperlink ref="U290" r:id="rId279" display="https://pbs.twimg.com/media/D3s5RfTWsAEzTjT.jpg"/>
    <hyperlink ref="U292" r:id="rId280" display="https://pbs.twimg.com/media/D46dQqTXkAEKa7w.jpg"/>
    <hyperlink ref="U295" r:id="rId281" display="https://pbs.twimg.com/media/D42ySx6WAAQjmUE.jpg"/>
    <hyperlink ref="U296" r:id="rId282" display="https://pbs.twimg.com/media/D42ySx6WAAQjmUE.jpg"/>
    <hyperlink ref="U298" r:id="rId283" display="https://pbs.twimg.com/media/D4RbJbhX4AEL49w.jpg"/>
    <hyperlink ref="U318" r:id="rId284" display="https://pbs.twimg.com/tweet_video_thumb/D4RCzGEWAAEW093.jpg"/>
    <hyperlink ref="U319" r:id="rId285" display="https://pbs.twimg.com/tweet_video_thumb/D47iCH0WkAAN80b.jpg"/>
    <hyperlink ref="U320" r:id="rId286" display="https://pbs.twimg.com/media/D45__2PWsAAauci.jpg"/>
    <hyperlink ref="U325" r:id="rId287" display="https://pbs.twimg.com/media/D41ijejXsAAV3U1.jpg"/>
    <hyperlink ref="U327" r:id="rId288" display="https://pbs.twimg.com/media/D41ijejXsAAV3U1.jpg"/>
    <hyperlink ref="U329" r:id="rId289" display="https://pbs.twimg.com/media/D46un6dWAAAc0Oi.jpg"/>
    <hyperlink ref="U334" r:id="rId290" display="https://pbs.twimg.com/media/D474PThXsAAsH8q.jpg"/>
    <hyperlink ref="U335" r:id="rId291" display="https://pbs.twimg.com/media/D46w2fhXoAAR4vc.jpg"/>
    <hyperlink ref="V3" r:id="rId292" display="http://pbs.twimg.com/profile_images/608862197423419392/sQ5WxW0d_normal.png"/>
    <hyperlink ref="V4" r:id="rId293" display="http://pbs.twimg.com/profile_images/608862197423419392/sQ5WxW0d_normal.png"/>
    <hyperlink ref="V5" r:id="rId294" display="http://pbs.twimg.com/profile_images/856898024852869121/E0KDQkut_normal.jpg"/>
    <hyperlink ref="V6" r:id="rId295" display="http://pbs.twimg.com/profile_images/602477902890979329/ihbapo-i_normal.jpg"/>
    <hyperlink ref="V7" r:id="rId296" display="https://pbs.twimg.com/media/D4MUXwAWkAAEKSM.jpg"/>
    <hyperlink ref="V8" r:id="rId297" display="https://pbs.twimg.com/media/D4MUdWaXsAAR5mH.jpg"/>
    <hyperlink ref="V9" r:id="rId298" display="https://pbs.twimg.com/media/D4MUdcrW0AI6Kld.jpg"/>
    <hyperlink ref="V10" r:id="rId299" display="https://pbs.twimg.com/media/D4MUeKtXoAACEx3.jpg"/>
    <hyperlink ref="V11" r:id="rId300" display="http://pbs.twimg.com/profile_images/595892463996403712/mFhqGlnM_normal.png"/>
    <hyperlink ref="V12" r:id="rId301" display="https://pbs.twimg.com/media/D38SmpGUYAAuIMB.jpg"/>
    <hyperlink ref="V13" r:id="rId302" display="http://pbs.twimg.com/profile_images/755710559715229696/CX2Mwvq3_normal.jpg"/>
    <hyperlink ref="V14" r:id="rId303" display="https://pbs.twimg.com/media/D4Mv4c9XsAAQU-j.jpg"/>
    <hyperlink ref="V15" r:id="rId304" display="http://pbs.twimg.com/profile_images/2373581036/6vnfctzxxh3t8ajf18h0_normal.png"/>
    <hyperlink ref="V16" r:id="rId305" display="http://pbs.twimg.com/profile_images/834038127673147392/wuzFUVfC_normal.jpg"/>
    <hyperlink ref="V17" r:id="rId306" display="https://pbs.twimg.com/media/D4M7kOgXoAAXvXK.png"/>
    <hyperlink ref="V18" r:id="rId307" display="http://pbs.twimg.com/profile_images/595850173596758016/oYHqDW1z_normal.png"/>
    <hyperlink ref="V19" r:id="rId308" display="https://pbs.twimg.com/media/D4NBJQvXsAEli9U.jpg"/>
    <hyperlink ref="V20" r:id="rId309" display="http://pbs.twimg.com/profile_images/378800000375142464/5e08b25c7a7162429db908a3bf0a02c4_normal.jpeg"/>
    <hyperlink ref="V21" r:id="rId310" display="http://pbs.twimg.com/profile_images/720191183788621828/DhgR_hnB_normal.jpg"/>
    <hyperlink ref="V22" r:id="rId311" display="http://pbs.twimg.com/profile_images/720191183788621828/DhgR_hnB_normal.jpg"/>
    <hyperlink ref="V23" r:id="rId312" display="http://pbs.twimg.com/profile_images/720197485193490432/_uuM0qmH_normal.jpg"/>
    <hyperlink ref="V24" r:id="rId313" display="http://pbs.twimg.com/profile_images/720197485193490432/_uuM0qmH_normal.jpg"/>
    <hyperlink ref="V25" r:id="rId314" display="http://pbs.twimg.com/profile_images/595849148982779904/84Ss1da-_normal.png"/>
    <hyperlink ref="V26" r:id="rId315" display="http://pbs.twimg.com/profile_images/854494508305854465/M7pohKnY_normal.jpg"/>
    <hyperlink ref="V27" r:id="rId316" display="http://pbs.twimg.com/profile_images/1106273558534213633/1l0KN2BS_normal.jpg"/>
    <hyperlink ref="V28" r:id="rId317" display="http://pbs.twimg.com/profile_images/762542395397406720/CVTdez-K_normal.jpg"/>
    <hyperlink ref="V29" r:id="rId318" display="http://pbs.twimg.com/profile_images/956258928341299200/4pWV7Eog_normal.jpg"/>
    <hyperlink ref="V30" r:id="rId319" display="http://pbs.twimg.com/profile_images/378800000764217310/8d3118e858a23287b03814655b25036a_normal.jpeg"/>
    <hyperlink ref="V31" r:id="rId320" display="http://pbs.twimg.com/profile_images/595901175280566272/uJdewxDh_normal.png"/>
    <hyperlink ref="V32" r:id="rId321" display="http://pbs.twimg.com/profile_images/608856772573560832/XRiW3Lt9_normal.png"/>
    <hyperlink ref="V33" r:id="rId322" display="http://pbs.twimg.com/profile_images/668903377716117504/ZI80swqi_normal.jpg"/>
    <hyperlink ref="V34" r:id="rId323" display="http://pbs.twimg.com/profile_images/989395534233288704/ht7Ch5MS_normal.jpg"/>
    <hyperlink ref="V35" r:id="rId324" display="http://pbs.twimg.com/profile_images/590741255350575104/u6qLpQgv_normal.png"/>
    <hyperlink ref="V36" r:id="rId325" display="http://pbs.twimg.com/profile_images/923667780649357314/YTM1dNv6_normal.jpg"/>
    <hyperlink ref="V37" r:id="rId326" display="http://pbs.twimg.com/profile_images/501874518659317763/hSfgwifn_normal.jpeg"/>
    <hyperlink ref="V38" r:id="rId327" display="http://pbs.twimg.com/profile_images/76737757/DMRegisterIconSPORTS_normal.jpg"/>
    <hyperlink ref="V39" r:id="rId328" display="http://pbs.twimg.com/profile_images/501876395945897984/ZuANlFTb_normal.jpeg"/>
    <hyperlink ref="V40" r:id="rId329" display="http://pbs.twimg.com/profile_images/971470200997638144/QMseX-3V_normal.jpg"/>
    <hyperlink ref="V41" r:id="rId330" display="http://pbs.twimg.com/profile_images/951544171600515072/FpvvYAkj_normal.jpg"/>
    <hyperlink ref="V42" r:id="rId331" display="http://pbs.twimg.com/profile_images/1052670300318359552/OB2epH8J_normal.jpg"/>
    <hyperlink ref="V43" r:id="rId332" display="http://pbs.twimg.com/profile_images/980908411079536640/KMQvV4ri_normal.jpg"/>
    <hyperlink ref="V44" r:id="rId333" display="https://pbs.twimg.com/media/D4P38y7W4AUIhXl.jpg"/>
    <hyperlink ref="V45" r:id="rId334" display="http://pbs.twimg.com/profile_images/3760369770/47a42381a206c33e96aa36e287f55070_normal.jpeg"/>
    <hyperlink ref="V46" r:id="rId335" display="http://pbs.twimg.com/profile_images/3760369770/47a42381a206c33e96aa36e287f55070_normal.jpeg"/>
    <hyperlink ref="V47" r:id="rId336" display="http://pbs.twimg.com/profile_images/720347580132126721/NGfE58bn_normal.jpg"/>
    <hyperlink ref="V48" r:id="rId337" display="https://pbs.twimg.com/media/D4MwNGGW4AIgjS5.jpg"/>
    <hyperlink ref="V49" r:id="rId338" display="http://pbs.twimg.com/profile_images/554962490811887618/A-rDAx0n_normal.png"/>
    <hyperlink ref="V50" r:id="rId339" display="http://pbs.twimg.com/profile_images/1039860590343278592/-rFRLX1X_normal.jpg"/>
    <hyperlink ref="V51" r:id="rId340" display="http://pbs.twimg.com/profile_images/1064948929568083968/0FXnO4y2_normal.jpg"/>
    <hyperlink ref="V52" r:id="rId341" display="http://pbs.twimg.com/profile_images/1020881150573719552/J918Am4-_normal.jpg"/>
    <hyperlink ref="V53" r:id="rId342" display="http://pbs.twimg.com/profile_images/1020881150573719552/J918Am4-_normal.jpg"/>
    <hyperlink ref="V54" r:id="rId343" display="http://pbs.twimg.com/profile_images/1020881150573719552/J918Am4-_normal.jpg"/>
    <hyperlink ref="V55" r:id="rId344" display="http://pbs.twimg.com/profile_images/1020881150573719552/J918Am4-_normal.jpg"/>
    <hyperlink ref="V56" r:id="rId345" display="http://pbs.twimg.com/profile_images/565910693832966144/QUHywJYi_normal.jpeg"/>
    <hyperlink ref="V57" r:id="rId346" display="http://pbs.twimg.com/profile_images/565910693832966144/QUHywJYi_normal.jpeg"/>
    <hyperlink ref="V58" r:id="rId347" display="http://pbs.twimg.com/profile_images/1117871923432710144/SwwnaeBy_normal.jpg"/>
    <hyperlink ref="V59" r:id="rId348" display="http://pbs.twimg.com/profile_images/3580083040/e5f17bdf5afced63de8dab863b670aca_normal.jpeg"/>
    <hyperlink ref="V60" r:id="rId349" display="https://pbs.twimg.com/media/D4Rn-9-XsAUOMqT.jpg"/>
    <hyperlink ref="V61" r:id="rId350" display="http://pbs.twimg.com/profile_images/504330772292321280/Dwpw5u0d_normal.jpeg"/>
    <hyperlink ref="V62" r:id="rId351" display="https://pbs.twimg.com/media/D4Rq8u0WAAA5Mb5.jpg"/>
    <hyperlink ref="V63" r:id="rId352" display="https://pbs.twimg.com/media/D4R0b9eX4AEnEcS.jpg"/>
    <hyperlink ref="V64" r:id="rId353" display="http://pbs.twimg.com/profile_images/522755081381220352/tRYALVqE_normal.png"/>
    <hyperlink ref="V65" r:id="rId354" display="http://pbs.twimg.com/profile_images/522755081381220352/tRYALVqE_normal.png"/>
    <hyperlink ref="V66" r:id="rId355" display="http://pbs.twimg.com/profile_images/1023915623095648257/CjOW2XPA_normal.jpg"/>
    <hyperlink ref="V67" r:id="rId356" display="http://pbs.twimg.com/profile_images/959012343664529408/qFzHoGEK_normal.jpg"/>
    <hyperlink ref="V68" r:id="rId357" display="http://pbs.twimg.com/profile_images/642631091040452609/phjwwXuD_normal.jpg"/>
    <hyperlink ref="V69" r:id="rId358" display="http://abs.twimg.com/sticky/default_profile_images/default_profile_normal.png"/>
    <hyperlink ref="V70" r:id="rId359" display="http://pbs.twimg.com/profile_images/1090720043556618246/XYUGtMQV_normal.jpg"/>
    <hyperlink ref="V71" r:id="rId360" display="http://pbs.twimg.com/profile_images/1090720043556618246/XYUGtMQV_normal.jpg"/>
    <hyperlink ref="V72" r:id="rId361" display="http://pbs.twimg.com/profile_images/686961153721815040/3jW5p5wm_normal.jpg"/>
    <hyperlink ref="V73" r:id="rId362" display="http://pbs.twimg.com/profile_images/1107680723086045184/3JoCJ7Pk_normal.jpg"/>
    <hyperlink ref="V74" r:id="rId363" display="http://pbs.twimg.com/profile_images/1110957990704750598/4N7fW-qh_normal.jpg"/>
    <hyperlink ref="V75" r:id="rId364" display="https://pbs.twimg.com/media/D4RagRrW4AAYspy.jpg"/>
    <hyperlink ref="V76" r:id="rId365" display="http://pbs.twimg.com/profile_images/511594002261360640/jyul7q5m_normal.jpeg"/>
    <hyperlink ref="V77" r:id="rId366" display="https://pbs.twimg.com/media/D4TZkPwUwAAu4yB.jpg"/>
    <hyperlink ref="V78" r:id="rId367" display="http://pbs.twimg.com/profile_images/854780624808366080/hucvs5qM_normal.jpg"/>
    <hyperlink ref="V79" r:id="rId368" display="http://pbs.twimg.com/profile_images/1113532120545280000/tjKLHlVF_normal.jpg"/>
    <hyperlink ref="V80" r:id="rId369" display="http://pbs.twimg.com/profile_images/1113532120545280000/tjKLHlVF_normal.jpg"/>
    <hyperlink ref="V81" r:id="rId370" display="http://pbs.twimg.com/profile_images/596247061860917248/en1rBnL6_normal.png"/>
    <hyperlink ref="V82" r:id="rId371" display="http://pbs.twimg.com/profile_images/935827373190238208/Zywj-Oju_normal.jpg"/>
    <hyperlink ref="V83" r:id="rId372" display="https://pbs.twimg.com/media/D4WFSAbWAAAddTg.jpg"/>
    <hyperlink ref="V84" r:id="rId373" display="http://pbs.twimg.com/profile_images/1046684256519540737/_n-nTZzN_normal.jpg"/>
    <hyperlink ref="V85" r:id="rId374" display="http://pbs.twimg.com/profile_images/1017008999324114944/Yj68wiQw_normal.jpg"/>
    <hyperlink ref="V86" r:id="rId375" display="http://pbs.twimg.com/profile_images/831502849242718208/yf-COoR0_normal.jpg"/>
    <hyperlink ref="V87" r:id="rId376" display="https://pbs.twimg.com/media/D4XIRp4XsAUJTfD.png"/>
    <hyperlink ref="V88" r:id="rId377" display="http://pbs.twimg.com/profile_images/461591109043355648/VsuUdyNy_normal.jpeg"/>
    <hyperlink ref="V89" r:id="rId378" display="http://pbs.twimg.com/profile_images/719867893689774080/0YCQpyhg_normal.jpg"/>
    <hyperlink ref="V90" r:id="rId379" display="http://pbs.twimg.com/profile_images/719867893689774080/0YCQpyhg_normal.jpg"/>
    <hyperlink ref="V91" r:id="rId380" display="http://pbs.twimg.com/profile_images/602371945645133824/GcDsU6Ge_normal.png"/>
    <hyperlink ref="V92" r:id="rId381" display="http://pbs.twimg.com/profile_images/1112953379930734594/Z6l9reiL_normal.jpg"/>
    <hyperlink ref="V93" r:id="rId382" display="http://pbs.twimg.com/profile_images/1112953379930734594/Z6l9reiL_normal.jpg"/>
    <hyperlink ref="V94" r:id="rId383" display="http://pbs.twimg.com/profile_images/568528198518841344/6rZadKsE_normal.jpeg"/>
    <hyperlink ref="V95" r:id="rId384" display="http://pbs.twimg.com/profile_images/608137404051013632/19Efy6df_normal.png"/>
    <hyperlink ref="V96" r:id="rId385" display="https://pbs.twimg.com/media/D4QlGCXWwAA1vQJ.jpg"/>
    <hyperlink ref="V97" r:id="rId386" display="http://pbs.twimg.com/profile_images/1062827423929131008/YQ1jUnLC_normal.jpg"/>
    <hyperlink ref="V98" r:id="rId387" display="http://pbs.twimg.com/profile_images/1062827423929131008/YQ1jUnLC_normal.jpg"/>
    <hyperlink ref="V99" r:id="rId388" display="https://pbs.twimg.com/media/D4MUt2MWkAAGTO5.png"/>
    <hyperlink ref="V100" r:id="rId389" display="https://pbs.twimg.com/media/D4a9ck7WsAALdPW.png"/>
    <hyperlink ref="V101" r:id="rId390" display="https://pbs.twimg.com/media/D4Qr1kZWkAEZbS_.jpg"/>
    <hyperlink ref="V102" r:id="rId391" display="http://pbs.twimg.com/profile_images/1101196276631244801/93fCATWb_normal.jpg"/>
    <hyperlink ref="V103" r:id="rId392" display="http://pbs.twimg.com/profile_images/1079714110332456960/MYbjPZ7X_normal.jpg"/>
    <hyperlink ref="V104" r:id="rId393" display="http://pbs.twimg.com/profile_images/742875513002332160/rsDWhQFU_normal.jpg"/>
    <hyperlink ref="V105" r:id="rId394" display="http://pbs.twimg.com/profile_images/378800000518550081/792d753cc2e205505c73ef9e345d09e4_normal.jpeg"/>
    <hyperlink ref="V106" r:id="rId395" display="https://pbs.twimg.com/media/D4cFyT8XkAERlRI.jpg"/>
    <hyperlink ref="V107" r:id="rId396" display="http://pbs.twimg.com/profile_images/1002891320476696579/ifRTec9y_normal.jpg"/>
    <hyperlink ref="V108" r:id="rId397" display="http://pbs.twimg.com/profile_images/1002891320476696579/ifRTec9y_normal.jpg"/>
    <hyperlink ref="V109" r:id="rId398" display="http://pbs.twimg.com/profile_images/1002891320476696579/ifRTec9y_normal.jpg"/>
    <hyperlink ref="V110" r:id="rId399" display="http://pbs.twimg.com/profile_images/1002891320476696579/ifRTec9y_normal.jpg"/>
    <hyperlink ref="V111" r:id="rId400" display="http://pbs.twimg.com/profile_images/1002891320476696579/ifRTec9y_normal.jpg"/>
    <hyperlink ref="V112" r:id="rId401" display="https://pbs.twimg.com/media/D4co9ORXkAEU_AH.jpg"/>
    <hyperlink ref="V113" r:id="rId402" display="http://pbs.twimg.com/profile_images/1093859266/faye-market-entrance_normal.jpg"/>
    <hyperlink ref="V114" r:id="rId403" display="http://pbs.twimg.com/profile_images/1002891320476696579/ifRTec9y_normal.jpg"/>
    <hyperlink ref="V115" r:id="rId404" display="http://pbs.twimg.com/profile_images/884005775521308672/qBwLau_V_normal.jpg"/>
    <hyperlink ref="V116" r:id="rId405" display="http://pbs.twimg.com/profile_images/608140753735458817/nyOLAiWG_normal.png"/>
    <hyperlink ref="V117" r:id="rId406" display="http://pbs.twimg.com/profile_images/1002891320476696579/ifRTec9y_normal.jpg"/>
    <hyperlink ref="V118" r:id="rId407" display="http://pbs.twimg.com/profile_images/1103977105078059008/EsME_9Oy_normal.jpg"/>
    <hyperlink ref="V119" r:id="rId408" display="https://pbs.twimg.com/media/D4cg0TEXkAYpjrx.jpg"/>
    <hyperlink ref="V120" r:id="rId409" display="http://pbs.twimg.com/profile_images/789056548022657025/0q8KIO0k_normal.jpg"/>
    <hyperlink ref="V121" r:id="rId410" display="https://pbs.twimg.com/media/D4cg0TEXkAYpjrx.jpg"/>
    <hyperlink ref="V122" r:id="rId411" display="http://pbs.twimg.com/profile_images/789056548022657025/0q8KIO0k_normal.jpg"/>
    <hyperlink ref="V123" r:id="rId412" display="http://pbs.twimg.com/profile_images/789056548022657025/0q8KIO0k_normal.jpg"/>
    <hyperlink ref="V124" r:id="rId413" display="http://pbs.twimg.com/profile_images/599488439311048704/y7csZ5R5_normal.png"/>
    <hyperlink ref="V125" r:id="rId414" display="http://pbs.twimg.com/profile_images/599488439311048704/y7csZ5R5_normal.png"/>
    <hyperlink ref="V126" r:id="rId415" display="http://pbs.twimg.com/profile_images/599488439311048704/y7csZ5R5_normal.png"/>
    <hyperlink ref="V127" r:id="rId416" display="http://pbs.twimg.com/profile_images/599488439311048704/y7csZ5R5_normal.png"/>
    <hyperlink ref="V128" r:id="rId417" display="https://pbs.twimg.com/media/D4eMxY_WwAEf6sm.png"/>
    <hyperlink ref="V129" r:id="rId418" display="https://pbs.twimg.com/media/D4fbiWkU0AIHu2P.jpg"/>
    <hyperlink ref="V130" r:id="rId419" display="http://pbs.twimg.com/profile_images/552228807437189120/U7DQg25J_normal.jpeg"/>
    <hyperlink ref="V131" r:id="rId420" display="http://pbs.twimg.com/profile_images/535339724/driver_hire_logo_normal.jpg"/>
    <hyperlink ref="V132" r:id="rId421" display="http://pbs.twimg.com/profile_images/1027111887606099968/_PZmNDzj_normal.jpg"/>
    <hyperlink ref="V133" r:id="rId422" display="http://pbs.twimg.com/profile_images/378800000402622979/8d84396b96d09107c32cbe9866699d55_normal.jpeg"/>
    <hyperlink ref="V134" r:id="rId423" display="https://pbs.twimg.com/media/D4XdpS1WsAUTXZW.jpg"/>
    <hyperlink ref="V135" r:id="rId424" display="https://pbs.twimg.com/media/D4cVu8oW0AACE-O.jpg"/>
    <hyperlink ref="V136" r:id="rId425" display="https://pbs.twimg.com/media/D4gXOaNXkAE0sY8.jpg"/>
    <hyperlink ref="V137" r:id="rId426" display="http://pbs.twimg.com/profile_images/783995268454817792/5X715Iu5_normal.jpg"/>
    <hyperlink ref="V138" r:id="rId427" display="https://pbs.twimg.com/media/D4hIPEUXkAA2Jxg.jpg"/>
    <hyperlink ref="V139" r:id="rId428" display="http://pbs.twimg.com/profile_images/991417012499906560/ooR70guZ_normal.jpg"/>
    <hyperlink ref="V140" r:id="rId429" display="http://pbs.twimg.com/profile_images/854787267776307200/KD9vNvWY_normal.jpg"/>
    <hyperlink ref="V141" r:id="rId430" display="http://pbs.twimg.com/profile_images/854787267776307200/KD9vNvWY_normal.jpg"/>
    <hyperlink ref="V142" r:id="rId431" display="https://pbs.twimg.com/media/D4h3WPKW0AAG2Jw.jpg"/>
    <hyperlink ref="V143" r:id="rId432" display="http://pbs.twimg.com/profile_images/419387356186042368/GDR2N0ic_normal.png"/>
    <hyperlink ref="V144" r:id="rId433" display="https://pbs.twimg.com/media/D4j7GYSU4AEF2Nw.jpg"/>
    <hyperlink ref="V145" r:id="rId434" display="https://pbs.twimg.com/media/D4eVkMUU4AAHh__.jpg"/>
    <hyperlink ref="V146" r:id="rId435" display="http://pbs.twimg.com/profile_images/805468791299682304/ZXPXm9PV_normal.jpg"/>
    <hyperlink ref="V147" r:id="rId436" display="http://pbs.twimg.com/profile_images/551981847714873344/qZiKzYOD_normal.jpeg"/>
    <hyperlink ref="V148" r:id="rId437" display="http://pbs.twimg.com/profile_images/990764276041236482/QE8oY1OL_normal.jpg"/>
    <hyperlink ref="V149" r:id="rId438" display="http://pbs.twimg.com/profile_images/734673948047081473/DCKd8UNm_normal.jpg"/>
    <hyperlink ref="V150" r:id="rId439" display="http://pbs.twimg.com/profile_images/784741510344499200/MFRfcZqe_normal.jpg"/>
    <hyperlink ref="V151" r:id="rId440" display="http://pbs.twimg.com/profile_images/752551421447245824/pufHmq4L_normal.jpg"/>
    <hyperlink ref="V152" r:id="rId441" display="https://pbs.twimg.com/media/D4Ytn4_WsAAojy4.jpg"/>
    <hyperlink ref="V153" r:id="rId442" display="https://pbs.twimg.com/media/D4m81sGX4AEaiyO.jpg"/>
    <hyperlink ref="V154" r:id="rId443" display="http://pbs.twimg.com/profile_images/462977067852627969/DqUKL5ru_normal.png"/>
    <hyperlink ref="V155" r:id="rId444" display="http://pbs.twimg.com/profile_images/462977067852627969/DqUKL5ru_normal.png"/>
    <hyperlink ref="V156" r:id="rId445" display="http://pbs.twimg.com/profile_images/957541705796014081/d3cxhOuE_normal.jpg"/>
    <hyperlink ref="V157" r:id="rId446" display="http://pbs.twimg.com/profile_images/599170394596212736/_mOV5QlM_normal.png"/>
    <hyperlink ref="V158" r:id="rId447" display="http://pbs.twimg.com/profile_images/846727105513689088/zV05QT9f_normal.jpg"/>
    <hyperlink ref="V159" r:id="rId448" display="http://pbs.twimg.com/profile_images/846727105513689088/zV05QT9f_normal.jpg"/>
    <hyperlink ref="V160" r:id="rId449" display="http://pbs.twimg.com/profile_images/1257810479/recruiter2_normal.gif"/>
    <hyperlink ref="V161" r:id="rId450" display="http://pbs.twimg.com/profile_images/1257810479/recruiter2_normal.gif"/>
    <hyperlink ref="V162" r:id="rId451" display="http://pbs.twimg.com/profile_images/1257810479/recruiter2_normal.gif"/>
    <hyperlink ref="V163" r:id="rId452" display="http://pbs.twimg.com/profile_images/600166230843097088/uBu2zdNy_normal.png"/>
    <hyperlink ref="V164" r:id="rId453" display="http://pbs.twimg.com/profile_images/378800000680439584/605977150418c0ead2043abae3218466_normal.jpeg"/>
    <hyperlink ref="V165" r:id="rId454" display="https://pbs.twimg.com/media/D34r0hNWwAAXyF1.png"/>
    <hyperlink ref="V166" r:id="rId455" display="http://pbs.twimg.com/profile_images/1104497242189250561/xLWIAZmM_normal.jpg"/>
    <hyperlink ref="V167" r:id="rId456" display="http://pbs.twimg.com/profile_images/1104497242189250561/xLWIAZmM_normal.jpg"/>
    <hyperlink ref="V168" r:id="rId457" display="https://pbs.twimg.com/media/D4xM6JaWAAUkxq-.jpg"/>
    <hyperlink ref="V169" r:id="rId458" display="http://pbs.twimg.com/profile_images/892785058741862400/hlqUMjLK_normal.jpg"/>
    <hyperlink ref="V170" r:id="rId459" display="http://pbs.twimg.com/profile_images/1077530343840845825/XmbDJHYN_normal.jpg"/>
    <hyperlink ref="V171" r:id="rId460" display="http://pbs.twimg.com/profile_images/580363472749219840/T431yB1L_normal.jpg"/>
    <hyperlink ref="V172" r:id="rId461" display="http://pbs.twimg.com/profile_images/662999835906285569/i-e4cjcu_normal.jpg"/>
    <hyperlink ref="V173" r:id="rId462" display="http://pbs.twimg.com/profile_images/1004099369241645056/I3ccUBUQ_normal.jpg"/>
    <hyperlink ref="V174" r:id="rId463" display="https://pbs.twimg.com/media/D4gEFjdUwAAzYlv.jpg"/>
    <hyperlink ref="V175" r:id="rId464" display="http://pbs.twimg.com/profile_images/850311565740060672/wo6rE25-_normal.jpg"/>
    <hyperlink ref="V176" r:id="rId465" display="https://pbs.twimg.com/media/D4R2dSXXoAM3rRI.jpg"/>
    <hyperlink ref="V177" r:id="rId466" display="https://pbs.twimg.com/media/D4Vr1H3WAAI1ZsB.jpg"/>
    <hyperlink ref="V178" r:id="rId467" display="https://pbs.twimg.com/media/D4VsiQlX4AIenYL.jpg"/>
    <hyperlink ref="V179" r:id="rId468" display="https://pbs.twimg.com/media/D4VuQ-sXkAIMTbF.jpg"/>
    <hyperlink ref="V180" r:id="rId469" display="https://pbs.twimg.com/media/D4VvuWlWsAAnuWg.jpg"/>
    <hyperlink ref="V181" r:id="rId470" display="http://pbs.twimg.com/profile_images/999578220507758593/isC6Nf7K_normal.jpg"/>
    <hyperlink ref="V182" r:id="rId471" display="http://pbs.twimg.com/profile_images/819489182297034753/5uptiPTa_normal.jpg"/>
    <hyperlink ref="V183" r:id="rId472" display="https://pbs.twimg.com/media/D41ijejXsAAV3U1.jpg"/>
    <hyperlink ref="V184" r:id="rId473" display="http://pbs.twimg.com/profile_images/608138069880020992/ywjnGckE_normal.png"/>
    <hyperlink ref="V185" r:id="rId474" display="http://pbs.twimg.com/profile_images/608138069880020992/ywjnGckE_normal.png"/>
    <hyperlink ref="V186" r:id="rId475" display="http://pbs.twimg.com/profile_images/608138069880020992/ywjnGckE_normal.png"/>
    <hyperlink ref="V187" r:id="rId476" display="http://pbs.twimg.com/profile_images/862172787603107840/UwfrJ4wO_normal.jpg"/>
    <hyperlink ref="V188" r:id="rId477" display="http://pbs.twimg.com/profile_images/1026777597273927680/-7ztlZr9_normal.jpg"/>
    <hyperlink ref="V189" r:id="rId478" display="https://pbs.twimg.com/ext_tw_video_thumb/1119925270532820992/pu/img/F4A_FG_kUt3Kf-yM.jpg"/>
    <hyperlink ref="V190" r:id="rId479" display="https://pbs.twimg.com/ext_tw_video_thumb/1120673789916995584/pu/img/I8CzzjkQ25yQuoW3.jpg"/>
    <hyperlink ref="V191" r:id="rId480" display="http://pbs.twimg.com/profile_images/62275331/Kitces_Pic__1_normal.jpg"/>
    <hyperlink ref="V192" r:id="rId481" display="http://pbs.twimg.com/profile_images/638221966160171009/4_RxvwdY_normal.jpg"/>
    <hyperlink ref="V193" r:id="rId482" display="http://pbs.twimg.com/profile_images/638221966160171009/4_RxvwdY_normal.jpg"/>
    <hyperlink ref="V194" r:id="rId483" display="http://pbs.twimg.com/profile_images/590386960008634368/EMA54NS7_normal.png"/>
    <hyperlink ref="V195" r:id="rId484" display="http://pbs.twimg.com/profile_images/612970356199043072/IOaY-PYu_normal.png"/>
    <hyperlink ref="V196" r:id="rId485" display="http://pbs.twimg.com/profile_images/599491221149642752/f7MH7lTa_normal.png"/>
    <hyperlink ref="V197" r:id="rId486" display="http://pbs.twimg.com/profile_images/601742799097171969/e-dlio-q_normal.png"/>
    <hyperlink ref="V198" r:id="rId487" display="http://pbs.twimg.com/profile_images/590392096403693568/H6cMVHiL_normal.png"/>
    <hyperlink ref="V199" r:id="rId488" display="http://pbs.twimg.com/profile_images/590392096403693568/H6cMVHiL_normal.png"/>
    <hyperlink ref="V200" r:id="rId489" display="https://pbs.twimg.com/media/D43Oob6XsAYDW5t.jpg"/>
    <hyperlink ref="V201" r:id="rId490" display="http://pbs.twimg.com/profile_images/1094503512208228352/-heCmB-K_normal.jpg"/>
    <hyperlink ref="V202" r:id="rId491" display="http://pbs.twimg.com/profile_images/1067166687303217152/qdMJvwcR_normal.jpg"/>
    <hyperlink ref="V203" r:id="rId492" display="http://pbs.twimg.com/profile_images/591101554729549824/2u-qWaRv_normal.png"/>
    <hyperlink ref="V204" r:id="rId493" display="http://pbs.twimg.com/profile_images/591101554729549824/2u-qWaRv_normal.png"/>
    <hyperlink ref="V205" r:id="rId494" display="http://pbs.twimg.com/profile_images/870901706325938176/R9U5PkZ4_normal.jpg"/>
    <hyperlink ref="V206" r:id="rId495" display="http://pbs.twimg.com/profile_images/870901706325938176/R9U5PkZ4_normal.jpg"/>
    <hyperlink ref="V207" r:id="rId496" display="http://pbs.twimg.com/profile_images/870901706325938176/R9U5PkZ4_normal.jpg"/>
    <hyperlink ref="V208" r:id="rId497" display="http://pbs.twimg.com/profile_images/1011704573373878273/g96jwTP5_normal.jpg"/>
    <hyperlink ref="V209" r:id="rId498" display="http://pbs.twimg.com/profile_images/1011704573373878273/g96jwTP5_normal.jpg"/>
    <hyperlink ref="V210" r:id="rId499" display="http://pbs.twimg.com/profile_images/1011704573373878273/g96jwTP5_normal.jpg"/>
    <hyperlink ref="V211" r:id="rId500" display="http://pbs.twimg.com/profile_images/1011704573373878273/g96jwTP5_normal.jpg"/>
    <hyperlink ref="V212" r:id="rId501" display="http://pbs.twimg.com/profile_images/1011704573373878273/g96jwTP5_normal.jpg"/>
    <hyperlink ref="V213" r:id="rId502" display="http://pbs.twimg.com/profile_images/1011704573373878273/g96jwTP5_normal.jpg"/>
    <hyperlink ref="V214" r:id="rId503" display="http://pbs.twimg.com/profile_images/1011704573373878273/g96jwTP5_normal.jpg"/>
    <hyperlink ref="V215" r:id="rId504" display="http://pbs.twimg.com/profile_images/1011704573373878273/g96jwTP5_normal.jpg"/>
    <hyperlink ref="V216" r:id="rId505" display="http://pbs.twimg.com/profile_images/1011704573373878273/g96jwTP5_normal.jpg"/>
    <hyperlink ref="V217" r:id="rId506" display="http://pbs.twimg.com/profile_images/1011704573373878273/g96jwTP5_normal.jpg"/>
    <hyperlink ref="V218" r:id="rId507" display="http://pbs.twimg.com/profile_images/1011704573373878273/g96jwTP5_normal.jpg"/>
    <hyperlink ref="V219" r:id="rId508" display="http://pbs.twimg.com/profile_images/1011704573373878273/g96jwTP5_normal.jpg"/>
    <hyperlink ref="V220" r:id="rId509" display="http://pbs.twimg.com/profile_images/1011704573373878273/g96jwTP5_normal.jpg"/>
    <hyperlink ref="V221" r:id="rId510" display="http://pbs.twimg.com/profile_images/1011704573373878273/g96jwTP5_normal.jpg"/>
    <hyperlink ref="V222" r:id="rId511" display="http://pbs.twimg.com/profile_images/1011704573373878273/g96jwTP5_normal.jpg"/>
    <hyperlink ref="V223" r:id="rId512" display="http://pbs.twimg.com/profile_images/1011704573373878273/g96jwTP5_normal.jpg"/>
    <hyperlink ref="V224" r:id="rId513" display="http://pbs.twimg.com/profile_images/1011704573373878273/g96jwTP5_normal.jpg"/>
    <hyperlink ref="V225" r:id="rId514" display="http://pbs.twimg.com/profile_images/1011704573373878273/g96jwTP5_normal.jpg"/>
    <hyperlink ref="V226" r:id="rId515" display="http://pbs.twimg.com/profile_images/1011704573373878273/g96jwTP5_normal.jpg"/>
    <hyperlink ref="V227" r:id="rId516" display="http://pbs.twimg.com/profile_images/1011704573373878273/g96jwTP5_normal.jpg"/>
    <hyperlink ref="V228" r:id="rId517" display="http://pbs.twimg.com/profile_images/1011704573373878273/g96jwTP5_normal.jpg"/>
    <hyperlink ref="V229" r:id="rId518" display="http://pbs.twimg.com/profile_images/1011704573373878273/g96jwTP5_normal.jpg"/>
    <hyperlink ref="V230" r:id="rId519" display="http://pbs.twimg.com/profile_images/1011704573373878273/g96jwTP5_normal.jpg"/>
    <hyperlink ref="V231" r:id="rId520" display="http://pbs.twimg.com/profile_images/1011704573373878273/g96jwTP5_normal.jpg"/>
    <hyperlink ref="V232" r:id="rId521" display="http://pbs.twimg.com/profile_images/1011704573373878273/g96jwTP5_normal.jpg"/>
    <hyperlink ref="V233" r:id="rId522" display="http://pbs.twimg.com/profile_images/1011704573373878273/g96jwTP5_normal.jpg"/>
    <hyperlink ref="V234" r:id="rId523" display="http://pbs.twimg.com/profile_images/1011704573373878273/g96jwTP5_normal.jpg"/>
    <hyperlink ref="V235" r:id="rId524" display="http://pbs.twimg.com/profile_images/1011704573373878273/g96jwTP5_normal.jpg"/>
    <hyperlink ref="V236" r:id="rId525" display="http://pbs.twimg.com/profile_images/1011704573373878273/g96jwTP5_normal.jpg"/>
    <hyperlink ref="V237" r:id="rId526" display="http://pbs.twimg.com/profile_images/1011704573373878273/g96jwTP5_normal.jpg"/>
    <hyperlink ref="V238" r:id="rId527" display="http://pbs.twimg.com/profile_images/1011704573373878273/g96jwTP5_normal.jpg"/>
    <hyperlink ref="V239" r:id="rId528" display="http://pbs.twimg.com/profile_images/1011704573373878273/g96jwTP5_normal.jpg"/>
    <hyperlink ref="V240" r:id="rId529" display="http://pbs.twimg.com/profile_images/1011704573373878273/g96jwTP5_normal.jpg"/>
    <hyperlink ref="V241" r:id="rId530" display="http://pbs.twimg.com/profile_images/1011704573373878273/g96jwTP5_normal.jpg"/>
    <hyperlink ref="V242" r:id="rId531" display="http://pbs.twimg.com/profile_images/1011704573373878273/g96jwTP5_normal.jpg"/>
    <hyperlink ref="V243" r:id="rId532" display="http://pbs.twimg.com/profile_images/1011704573373878273/g96jwTP5_normal.jpg"/>
    <hyperlink ref="V244" r:id="rId533" display="http://pbs.twimg.com/profile_images/1011704573373878273/g96jwTP5_normal.jpg"/>
    <hyperlink ref="V245" r:id="rId534" display="http://pbs.twimg.com/profile_images/1011704573373878273/g96jwTP5_normal.jpg"/>
    <hyperlink ref="V246" r:id="rId535" display="http://pbs.twimg.com/profile_images/1011704573373878273/g96jwTP5_normal.jpg"/>
    <hyperlink ref="V247" r:id="rId536" display="http://pbs.twimg.com/profile_images/1011704573373878273/g96jwTP5_normal.jpg"/>
    <hyperlink ref="V248" r:id="rId537" display="http://pbs.twimg.com/profile_images/1011704573373878273/g96jwTP5_normal.jpg"/>
    <hyperlink ref="V249" r:id="rId538" display="http://pbs.twimg.com/profile_images/1011704573373878273/g96jwTP5_normal.jpg"/>
    <hyperlink ref="V250" r:id="rId539" display="http://pbs.twimg.com/profile_images/1011704573373878273/g96jwTP5_normal.jpg"/>
    <hyperlink ref="V251" r:id="rId540" display="http://pbs.twimg.com/profile_images/1011704573373878273/g96jwTP5_normal.jpg"/>
    <hyperlink ref="V252" r:id="rId541" display="http://pbs.twimg.com/profile_images/1011704573373878273/g96jwTP5_normal.jpg"/>
    <hyperlink ref="V253" r:id="rId542" display="http://pbs.twimg.com/profile_images/1011704573373878273/g96jwTP5_normal.jpg"/>
    <hyperlink ref="V254" r:id="rId543" display="http://pbs.twimg.com/profile_images/1011704573373878273/g96jwTP5_normal.jpg"/>
    <hyperlink ref="V255" r:id="rId544" display="http://pbs.twimg.com/profile_images/1011704573373878273/g96jwTP5_normal.jpg"/>
    <hyperlink ref="V256" r:id="rId545" display="http://pbs.twimg.com/profile_images/1011704573373878273/g96jwTP5_normal.jpg"/>
    <hyperlink ref="V257" r:id="rId546" display="http://pbs.twimg.com/profile_images/1011704573373878273/g96jwTP5_normal.jpg"/>
    <hyperlink ref="V258" r:id="rId547" display="http://pbs.twimg.com/profile_images/1011704573373878273/g96jwTP5_normal.jpg"/>
    <hyperlink ref="V259" r:id="rId548" display="http://pbs.twimg.com/profile_images/1011704573373878273/g96jwTP5_normal.jpg"/>
    <hyperlink ref="V260" r:id="rId549" display="http://pbs.twimg.com/profile_images/1011704573373878273/g96jwTP5_normal.jpg"/>
    <hyperlink ref="V261" r:id="rId550" display="http://pbs.twimg.com/profile_images/1011704573373878273/g96jwTP5_normal.jpg"/>
    <hyperlink ref="V262" r:id="rId551" display="http://pbs.twimg.com/profile_images/1011704573373878273/g96jwTP5_normal.jpg"/>
    <hyperlink ref="V263" r:id="rId552" display="http://pbs.twimg.com/profile_images/1011704573373878273/g96jwTP5_normal.jpg"/>
    <hyperlink ref="V264" r:id="rId553" display="http://pbs.twimg.com/profile_images/1011704573373878273/g96jwTP5_normal.jpg"/>
    <hyperlink ref="V265" r:id="rId554" display="http://pbs.twimg.com/profile_images/612969588834349056/ACdrSegs_normal.png"/>
    <hyperlink ref="V266" r:id="rId555" display="http://pbs.twimg.com/profile_images/2759494828/ae4161aef39e95d09da457ee78374fed_normal.jpeg"/>
    <hyperlink ref="V267" r:id="rId556" display="http://pbs.twimg.com/profile_images/2759494828/ae4161aef39e95d09da457ee78374fed_normal.jpeg"/>
    <hyperlink ref="V268" r:id="rId557" display="http://pbs.twimg.com/profile_images/2759494828/ae4161aef39e95d09da457ee78374fed_normal.jpeg"/>
    <hyperlink ref="V269" r:id="rId558" display="http://pbs.twimg.com/profile_images/2759494828/ae4161aef39e95d09da457ee78374fed_normal.jpeg"/>
    <hyperlink ref="V270" r:id="rId559" display="http://pbs.twimg.com/profile_images/2759494828/ae4161aef39e95d09da457ee78374fed_normal.jpeg"/>
    <hyperlink ref="V271" r:id="rId560" display="http://pbs.twimg.com/profile_images/2759494828/ae4161aef39e95d09da457ee78374fed_normal.jpeg"/>
    <hyperlink ref="V272" r:id="rId561" display="http://pbs.twimg.com/profile_images/2759494828/ae4161aef39e95d09da457ee78374fed_normal.jpeg"/>
    <hyperlink ref="V273" r:id="rId562" display="https://pbs.twimg.com/media/D45WDN9WkAADU_9.png"/>
    <hyperlink ref="V274" r:id="rId563" display="https://pbs.twimg.com/media/D42l8AKXsAE2wsx.jpg"/>
    <hyperlink ref="V275" r:id="rId564" display="http://pbs.twimg.com/profile_images/418691383503765504/c4Go7vm9_normal.jpeg"/>
    <hyperlink ref="V276" r:id="rId565" display="https://pbs.twimg.com/media/D4Qo8YBW0AApwmb.jpg"/>
    <hyperlink ref="V277" r:id="rId566" display="http://pbs.twimg.com/profile_images/535462566466953216/LO4b62xQ_normal.jpeg"/>
    <hyperlink ref="V278" r:id="rId567" display="http://pbs.twimg.com/profile_images/535462566466953216/LO4b62xQ_normal.jpeg"/>
    <hyperlink ref="V279" r:id="rId568" display="http://pbs.twimg.com/profile_images/535462566466953216/LO4b62xQ_normal.jpeg"/>
    <hyperlink ref="V280" r:id="rId569" display="http://pbs.twimg.com/profile_images/535462566466953216/LO4b62xQ_normal.jpeg"/>
    <hyperlink ref="V281" r:id="rId570" display="http://pbs.twimg.com/profile_images/891963947833864193/fWwOK1D7_normal.jpg"/>
    <hyperlink ref="V282" r:id="rId571" display="https://pbs.twimg.com/media/D46BjsYW4AA1BPt.jpg"/>
    <hyperlink ref="V283" r:id="rId572" display="https://pbs.twimg.com/media/D41qgFGWwAEkIh6.png"/>
    <hyperlink ref="V284" r:id="rId573" display="https://pbs.twimg.com/media/D46GsyqW0AAdnz6.png"/>
    <hyperlink ref="V285" r:id="rId574" display="http://pbs.twimg.com/profile_images/663700061835165697/4xf9oDK9_normal.jpg"/>
    <hyperlink ref="V286" r:id="rId575" display="http://pbs.twimg.com/profile_images/1077019069193355265/nTc188OY_normal.jpg"/>
    <hyperlink ref="V287" r:id="rId576" display="https://pbs.twimg.com/media/D4bAky9XsAAN8NQ.jpg"/>
    <hyperlink ref="V288" r:id="rId577" display="https://pbs.twimg.com/media/D46U9crW4AA4CeR.jpg"/>
    <hyperlink ref="V289" r:id="rId578" display="https://pbs.twimg.com/media/D46Vwr7WsAEV37O.jpg"/>
    <hyperlink ref="V290" r:id="rId579" display="https://pbs.twimg.com/media/D3s5RfTWsAEzTjT.jpg"/>
    <hyperlink ref="V291" r:id="rId580" display="http://pbs.twimg.com/profile_images/1116758405283291136/kyOTDjyR_normal.jpg"/>
    <hyperlink ref="V292" r:id="rId581" display="https://pbs.twimg.com/media/D46dQqTXkAEKa7w.jpg"/>
    <hyperlink ref="V293" r:id="rId582" display="http://pbs.twimg.com/profile_images/608136232061829120/EFEosWsk_normal.png"/>
    <hyperlink ref="V294" r:id="rId583" display="http://pbs.twimg.com/profile_images/1061915469517594624/_3aN5Xl3_normal.jpg"/>
    <hyperlink ref="V295" r:id="rId584" display="https://pbs.twimg.com/media/D42ySx6WAAQjmUE.jpg"/>
    <hyperlink ref="V296" r:id="rId585" display="https://pbs.twimg.com/media/D42ySx6WAAQjmUE.jpg"/>
    <hyperlink ref="V297" r:id="rId586" display="http://pbs.twimg.com/profile_images/1019937703738167296/zRMMGiwP_normal.jpg"/>
    <hyperlink ref="V298" r:id="rId587" display="https://pbs.twimg.com/media/D4RbJbhX4AEL49w.jpg"/>
    <hyperlink ref="V299" r:id="rId588" display="http://pbs.twimg.com/profile_images/974291672153587712/sSdM3eV5_normal.jpg"/>
    <hyperlink ref="V300" r:id="rId589" display="http://pbs.twimg.com/profile_images/378800000735867271/8ad37be64e51a28b439b7fb3fd433437_normal.jpeg"/>
    <hyperlink ref="V301" r:id="rId590" display="http://pbs.twimg.com/profile_images/592567662867283968/l8LfW8KK_normal.png"/>
    <hyperlink ref="V302" r:id="rId591" display="http://pbs.twimg.com/profile_images/1103669893981974528/CH2cNbrl_normal.jpg"/>
    <hyperlink ref="V303" r:id="rId592" display="http://pbs.twimg.com/profile_images/1103669893981974528/CH2cNbrl_normal.jpg"/>
    <hyperlink ref="V304" r:id="rId593" display="http://pbs.twimg.com/profile_images/1103669893981974528/CH2cNbrl_normal.jpg"/>
    <hyperlink ref="V305" r:id="rId594" display="http://pbs.twimg.com/profile_images/1103669893981974528/CH2cNbrl_normal.jpg"/>
    <hyperlink ref="V306" r:id="rId595" display="http://pbs.twimg.com/profile_images/1103669893981974528/CH2cNbrl_normal.jpg"/>
    <hyperlink ref="V307" r:id="rId596" display="http://pbs.twimg.com/profile_images/1103669893981974528/CH2cNbrl_normal.jpg"/>
    <hyperlink ref="V308" r:id="rId597" display="http://pbs.twimg.com/profile_images/1103669893981974528/CH2cNbrl_normal.jpg"/>
    <hyperlink ref="V309" r:id="rId598" display="http://pbs.twimg.com/profile_images/1103669893981974528/CH2cNbrl_normal.jpg"/>
    <hyperlink ref="V310" r:id="rId599" display="http://pbs.twimg.com/profile_images/1103669893981974528/CH2cNbrl_normal.jpg"/>
    <hyperlink ref="V311" r:id="rId600" display="http://pbs.twimg.com/profile_images/1103669893981974528/CH2cNbrl_normal.jpg"/>
    <hyperlink ref="V312" r:id="rId601" display="http://pbs.twimg.com/profile_images/1103669893981974528/CH2cNbrl_normal.jpg"/>
    <hyperlink ref="V313" r:id="rId602" display="http://pbs.twimg.com/profile_images/1103669893981974528/CH2cNbrl_normal.jpg"/>
    <hyperlink ref="V314" r:id="rId603" display="http://pbs.twimg.com/profile_images/1103669893981974528/CH2cNbrl_normal.jpg"/>
    <hyperlink ref="V315" r:id="rId604" display="http://pbs.twimg.com/profile_images/1103669893981974528/CH2cNbrl_normal.jpg"/>
    <hyperlink ref="V316" r:id="rId605" display="http://pbs.twimg.com/profile_images/1103669893981974528/CH2cNbrl_normal.jpg"/>
    <hyperlink ref="V317" r:id="rId606" display="http://pbs.twimg.com/profile_images/1103669893981974528/CH2cNbrl_normal.jpg"/>
    <hyperlink ref="V318" r:id="rId607" display="https://pbs.twimg.com/tweet_video_thumb/D4RCzGEWAAEW093.jpg"/>
    <hyperlink ref="V319" r:id="rId608" display="https://pbs.twimg.com/tweet_video_thumb/D47iCH0WkAAN80b.jpg"/>
    <hyperlink ref="V320" r:id="rId609" display="https://pbs.twimg.com/media/D45__2PWsAAauci.jpg"/>
    <hyperlink ref="V321" r:id="rId610" display="http://pbs.twimg.com/profile_images/2706088351/f9bee529b00a631f5184b22f60c5a937_normal.jpeg"/>
    <hyperlink ref="V322" r:id="rId611" display="http://pbs.twimg.com/profile_images/689176449215930368/zvMe0iDM_normal.png"/>
    <hyperlink ref="V323" r:id="rId612" display="http://pbs.twimg.com/profile_images/599493952962699265/rZcfomQ9_normal.png"/>
    <hyperlink ref="V324" r:id="rId613" display="http://pbs.twimg.com/profile_images/723361072111976448/E-bgrRHL_normal.jpg"/>
    <hyperlink ref="V325" r:id="rId614" display="https://pbs.twimg.com/media/D41ijejXsAAV3U1.jpg"/>
    <hyperlink ref="V326" r:id="rId615" display="http://pbs.twimg.com/profile_images/1057342406587244544/BRVVKaGB_normal.jpg"/>
    <hyperlink ref="V327" r:id="rId616" display="https://pbs.twimg.com/media/D41ijejXsAAV3U1.jpg"/>
    <hyperlink ref="V328" r:id="rId617" display="http://pbs.twimg.com/profile_images/1057342406587244544/BRVVKaGB_normal.jpg"/>
    <hyperlink ref="V329" r:id="rId618" display="https://pbs.twimg.com/media/D46un6dWAAAc0Oi.jpg"/>
    <hyperlink ref="V330" r:id="rId619" display="http://pbs.twimg.com/profile_images/612960089989873664/jrFIAVaX_normal.png"/>
    <hyperlink ref="V331" r:id="rId620" display="http://pbs.twimg.com/profile_images/378800000084291050/a23edf17554343dfcc7423c82f4599fd_normal.png"/>
    <hyperlink ref="V332" r:id="rId621" display="http://pbs.twimg.com/profile_images/378800000084291050/a23edf17554343dfcc7423c82f4599fd_normal.png"/>
    <hyperlink ref="V333" r:id="rId622" display="http://pbs.twimg.com/profile_images/712270594344144896/CO_7m5un_normal.jpg"/>
    <hyperlink ref="V334" r:id="rId623" display="https://pbs.twimg.com/media/D474PThXsAAsH8q.jpg"/>
    <hyperlink ref="V335" r:id="rId624" display="https://pbs.twimg.com/media/D46w2fhXoAAR4vc.jpg"/>
    <hyperlink ref="V336" r:id="rId625" display="http://pbs.twimg.com/profile_images/1103669893981974528/CH2cNbrl_normal.jpg"/>
    <hyperlink ref="V337" r:id="rId626" display="http://pbs.twimg.com/profile_images/829860623748063232/FV4ZqOlZ_normal.jpg"/>
    <hyperlink ref="V338" r:id="rId627" display="http://pbs.twimg.com/profile_images/829860623748063232/FV4ZqOlZ_normal.jpg"/>
    <hyperlink ref="V339" r:id="rId628" display="http://pbs.twimg.com/profile_images/829860623748063232/FV4ZqOlZ_normal.jpg"/>
    <hyperlink ref="V340" r:id="rId629" display="http://pbs.twimg.com/profile_images/829860623748063232/FV4ZqOlZ_normal.jpg"/>
    <hyperlink ref="V341" r:id="rId630" display="http://pbs.twimg.com/profile_images/829860623748063232/FV4ZqOlZ_normal.jpg"/>
    <hyperlink ref="V342" r:id="rId631" display="http://pbs.twimg.com/profile_images/829860623748063232/FV4ZqOlZ_normal.jpg"/>
    <hyperlink ref="V343" r:id="rId632" display="http://pbs.twimg.com/profile_images/829860623748063232/FV4ZqOlZ_normal.jpg"/>
    <hyperlink ref="V344" r:id="rId633" display="http://pbs.twimg.com/profile_images/829860623748063232/FV4ZqOlZ_normal.jpg"/>
    <hyperlink ref="X3" r:id="rId634" display="https://twitter.com/#!/surreyjobs_uk/status/1117741494100643840"/>
    <hyperlink ref="X4" r:id="rId635" display="https://twitter.com/#!/surreyjobs_uk/status/1117741495715389440"/>
    <hyperlink ref="X5" r:id="rId636" display="https://twitter.com/#!/anncaswell2/status/1117757902616453120"/>
    <hyperlink ref="X6" r:id="rId637" display="https://twitter.com/#!/ley_poleguns/status/1117758618747715584"/>
    <hyperlink ref="X7" r:id="rId638" display="https://twitter.com/#!/europcar_be/status/1117759533529616385"/>
    <hyperlink ref="X8" r:id="rId639" display="https://twitter.com/#!/europcar/status/1117759630019571713"/>
    <hyperlink ref="X9" r:id="rId640" display="https://twitter.com/#!/europcar_ire/status/1117759631386927105"/>
    <hyperlink ref="X10" r:id="rId641" display="https://twitter.com/#!/europcar_uk/status/1117759643844063237"/>
    <hyperlink ref="X11" r:id="rId642" display="https://twitter.com/#!/ilford_jobs/status/1117765274432749568"/>
    <hyperlink ref="X12" r:id="rId643" display="https://twitter.com/#!/pfblackburn/status/1117724242039144448"/>
    <hyperlink ref="X13" r:id="rId644" display="https://twitter.com/#!/lancashare1/status/1117769872086269954"/>
    <hyperlink ref="X14" r:id="rId645" display="https://twitter.com/#!/europcar_pt/status/1117789782388760576"/>
    <hyperlink ref="X15" r:id="rId646" display="https://twitter.com/#!/rmi_trucking/status/1117793218245070848"/>
    <hyperlink ref="X16" r:id="rId647" display="https://twitter.com/#!/csljobs/status/1117794746469109760"/>
    <hyperlink ref="X17" r:id="rId648" display="https://twitter.com/#!/expresssalem/status/1117802628115828737"/>
    <hyperlink ref="X18" r:id="rId649" display="https://twitter.com/#!/barking_jobs/status/1117806043063439360"/>
    <hyperlink ref="X19" r:id="rId650" display="https://twitter.com/#!/cityofwoodbury/status/1117808783173070849"/>
    <hyperlink ref="X20" r:id="rId651" display="https://twitter.com/#!/rokyjones/status/1117809115970048002"/>
    <hyperlink ref="X21" r:id="rId652" display="https://twitter.com/#!/castlefordjobs/status/1117802147280838656"/>
    <hyperlink ref="X22" r:id="rId653" display="https://twitter.com/#!/castlefordjobs/status/1117809696902123521"/>
    <hyperlink ref="X23" r:id="rId654" display="https://twitter.com/#!/dumfriesjobs/status/1117765404728885250"/>
    <hyperlink ref="X24" r:id="rId655" display="https://twitter.com/#!/dumfriesjobs/status/1117810702062891008"/>
    <hyperlink ref="X25" r:id="rId656" display="https://twitter.com/#!/essex_jobs_uk/status/1117813340628115458"/>
    <hyperlink ref="X26" r:id="rId657" display="https://twitter.com/#!/freight_guide/status/1117831573062258692"/>
    <hyperlink ref="X27" r:id="rId658" display="https://twitter.com/#!/joshtemple123/status/1117834552397979648"/>
    <hyperlink ref="X28" r:id="rId659" display="https://twitter.com/#!/alan_ridgley/status/1117840950150168578"/>
    <hyperlink ref="X29" r:id="rId660" display="https://twitter.com/#!/rothwell_scott/status/1117222797200125952"/>
    <hyperlink ref="X30" r:id="rId661" display="https://twitter.com/#!/dougwalker43/status/1117852094935883778"/>
    <hyperlink ref="X31" r:id="rId662" display="https://twitter.com/#!/maldon_jobs/status/1117879274294263808"/>
    <hyperlink ref="X32" r:id="rId663" display="https://twitter.com/#!/lichfield_jobs/status/1117897895103979520"/>
    <hyperlink ref="X33" r:id="rId664" display="https://twitter.com/#!/jay_recruiting/status/1117899232373907458"/>
    <hyperlink ref="X34" r:id="rId665" display="https://twitter.com/#!/e0ppok/status/1117907242567655424"/>
    <hyperlink ref="X35" r:id="rId666" display="https://twitter.com/#!/buckingham_jobs/status/1117909470607101958"/>
    <hyperlink ref="X36" r:id="rId667" display="https://twitter.com/#!/dmregister/status/1117948022502174720"/>
    <hyperlink ref="X37" r:id="rId668" display="https://twitter.com/#!/dmrcyclones/status/1117948025870213120"/>
    <hyperlink ref="X38" r:id="rId669" display="https://twitter.com/#!/dmrsports/status/1117948054840197120"/>
    <hyperlink ref="X39" r:id="rId670" display="https://twitter.com/#!/hawkcentral/status/1117948067548934144"/>
    <hyperlink ref="X40" r:id="rId671" display="https://twitter.com/#!/presscitizen/status/1117948071571226625"/>
    <hyperlink ref="X41" r:id="rId672" display="https://twitter.com/#!/alliowa/status/1117948075211984898"/>
    <hyperlink ref="X42" r:id="rId673" display="https://twitter.com/#!/matthewbain_/status/1117946289612832768"/>
    <hyperlink ref="X43" r:id="rId674" display="https://twitter.com/#!/icpcsports/status/1117948078844039168"/>
    <hyperlink ref="X44" r:id="rId675" display="https://twitter.com/#!/europcardubai/status/1118009782168969216"/>
    <hyperlink ref="X45" r:id="rId676" display="https://twitter.com/#!/sc3350nyp/status/1118062958926548997"/>
    <hyperlink ref="X46" r:id="rId677" display="https://twitter.com/#!/sc3350nyp/status/1118062958926548997"/>
    <hyperlink ref="X47" r:id="rId678" display="https://twitter.com/#!/sthelensjobs/status/1118072580689268738"/>
    <hyperlink ref="X48" r:id="rId679" display="https://twitter.com/#!/jcpinwestwales/status/1117790136606052353"/>
    <hyperlink ref="X49" r:id="rId680" display="https://twitter.com/#!/bookerwholesale/status/1118080394128027648"/>
    <hyperlink ref="X50" r:id="rId681" display="https://twitter.com/#!/fwdwholesale/status/1118084780065685504"/>
    <hyperlink ref="X51" r:id="rId682" display="https://twitter.com/#!/dundeeandangus/status/1118092418358943744"/>
    <hyperlink ref="X52" r:id="rId683" display="https://twitter.com/#!/myhriday/status/1118112504515661824"/>
    <hyperlink ref="X53" r:id="rId684" display="https://twitter.com/#!/myhriday/status/1118112504515661824"/>
    <hyperlink ref="X54" r:id="rId685" display="https://twitter.com/#!/myhriday/status/1118112504515661824"/>
    <hyperlink ref="X55" r:id="rId686" display="https://twitter.com/#!/myhriday/status/1118112504515661824"/>
    <hyperlink ref="X56" r:id="rId687" display="https://twitter.com/#!/cumbrianjobs/status/1118089138899705862"/>
    <hyperlink ref="X57" r:id="rId688" display="https://twitter.com/#!/cumbrianjobs/status/1118121863295700993"/>
    <hyperlink ref="X58" r:id="rId689" display="https://twitter.com/#!/legendsofibrox/status/1118126142614065153"/>
    <hyperlink ref="X59" r:id="rId690" display="https://twitter.com/#!/jobsbarnsley1/status/1118128163484082176"/>
    <hyperlink ref="X60" r:id="rId691" display="https://twitter.com/#!/employse1/status/1118132941312409606"/>
    <hyperlink ref="X61" r:id="rId692" display="https://twitter.com/#!/logie80/status/1118133378052759552"/>
    <hyperlink ref="X62" r:id="rId693" display="https://twitter.com/#!/aryaaint/status/1118136431090622464"/>
    <hyperlink ref="X63" r:id="rId694" display="https://twitter.com/#!/ptijobs/status/1118146632967774208"/>
    <hyperlink ref="X64" r:id="rId695" display="https://twitter.com/#!/aceappointments/status/1118147129007050753"/>
    <hyperlink ref="X65" r:id="rId696" display="https://twitter.com/#!/aceappointments/status/1118147132802912257"/>
    <hyperlink ref="X66" r:id="rId697" display="https://twitter.com/#!/heritagewills/status/1118149738015150083"/>
    <hyperlink ref="X67" r:id="rId698" display="https://twitter.com/#!/m8staffing/status/1118126047847956480"/>
    <hyperlink ref="X68" r:id="rId699" display="https://twitter.com/#!/logie10/status/1118166871134621697"/>
    <hyperlink ref="X69" r:id="rId700" display="https://twitter.com/#!/michael91517632/status/1118190904597188608"/>
    <hyperlink ref="X70" r:id="rId701" display="https://twitter.com/#!/shellenicholson/status/1118202034656882692"/>
    <hyperlink ref="X71" r:id="rId702" display="https://twitter.com/#!/shellenicholson/status/1118202034656882692"/>
    <hyperlink ref="X72" r:id="rId703" display="https://twitter.com/#!/tmj_grn_recruit/status/1118205640583704578"/>
    <hyperlink ref="X73" r:id="rId704" display="https://twitter.com/#!/ginalmossburg/status/1118221466997350404"/>
    <hyperlink ref="X74" r:id="rId705" display="https://twitter.com/#!/wisesouthwest/status/1118232265593622528"/>
    <hyperlink ref="X75" r:id="rId706" display="https://twitter.com/#!/rosedalefuneral/status/1118118132156116997"/>
    <hyperlink ref="X76" r:id="rId707" display="https://twitter.com/#!/crusenorwich/status/1118240724850487296"/>
    <hyperlink ref="X77" r:id="rId708" display="https://twitter.com/#!/idarsaal/status/1118257825254236160"/>
    <hyperlink ref="X78" r:id="rId709" display="https://twitter.com/#!/movers_guide/status/1118328439516348418"/>
    <hyperlink ref="X79" r:id="rId710" display="https://twitter.com/#!/cardifftweeter/status/1118426195450834944"/>
    <hyperlink ref="X80" r:id="rId711" display="https://twitter.com/#!/cardifftweeter/status/1118426646678261760"/>
    <hyperlink ref="X81" r:id="rId712" display="https://twitter.com/#!/gwynedd_jobs/status/1118243674821816320"/>
    <hyperlink ref="X82" r:id="rId713" display="https://twitter.com/#!/opus_gwynedd/status/1118446867774418944"/>
    <hyperlink ref="X83" r:id="rId714" display="https://twitter.com/#!/stagecoachnscot/status/1118446628489322506"/>
    <hyperlink ref="X84" r:id="rId715" display="https://twitter.com/#!/itsjustjadee/status/1118447554344235010"/>
    <hyperlink ref="X85" r:id="rId716" display="https://twitter.com/#!/midhants/status/1118455055580127232"/>
    <hyperlink ref="X86" r:id="rId717" display="https://twitter.com/#!/orwakeasi/status/1118510513011482627"/>
    <hyperlink ref="X87" r:id="rId718" display="https://twitter.com/#!/north_westjobs/status/1118520289908920320"/>
    <hyperlink ref="X88" r:id="rId719" display="https://twitter.com/#!/adtransportexp/status/1118520845842964480"/>
    <hyperlink ref="X89" r:id="rId720" display="https://twitter.com/#!/driverjobs/status/1118074805033611264"/>
    <hyperlink ref="X90" r:id="rId721" display="https://twitter.com/#!/driverjobs/status/1118535819072090112"/>
    <hyperlink ref="X91" r:id="rId722" display="https://twitter.com/#!/salford_jobs/status/1118565798425923592"/>
    <hyperlink ref="X92" r:id="rId723" display="https://twitter.com/#!/dccphilcain/status/1118576489082105857"/>
    <hyperlink ref="X93" r:id="rId724" display="https://twitter.com/#!/dccphilcain/status/1118576489082105857"/>
    <hyperlink ref="X94" r:id="rId725" display="https://twitter.com/#!/daanwseattle/status/1118587314366816257"/>
    <hyperlink ref="X95" r:id="rId726" display="https://twitter.com/#!/daventry_jobs/status/1118595745643257857"/>
    <hyperlink ref="X96" r:id="rId727" display="https://twitter.com/#!/nyp_teamtalent/status/1118059947529519104"/>
    <hyperlink ref="X97" r:id="rId728" display="https://twitter.com/#!/northyorkspfcc/status/1118782426489204736"/>
    <hyperlink ref="X98" r:id="rId729" display="https://twitter.com/#!/northyorkspfcc/status/1118782426489204736"/>
    <hyperlink ref="X99" r:id="rId730" display="https://twitter.com/#!/firstcymru/status/1117759911826460672"/>
    <hyperlink ref="X100" r:id="rId731" display="https://twitter.com/#!/firstcymru/status/1118789857395060736"/>
    <hyperlink ref="X101" r:id="rId732" display="https://twitter.com/#!/am2pmrec/status/1118066817258414081"/>
    <hyperlink ref="X102" r:id="rId733" display="https://twitter.com/#!/shonamackie/status/1118794301566222336"/>
    <hyperlink ref="X103" r:id="rId734" display="https://twitter.com/#!/mymrecruit/status/1118808960750931968"/>
    <hyperlink ref="X104" r:id="rId735" display="https://twitter.com/#!/shahnawaz185/status/1118813547688071169"/>
    <hyperlink ref="X105" r:id="rId736" display="https://twitter.com/#!/nejstevenson/status/1118816732876083200"/>
    <hyperlink ref="X106" r:id="rId737" display="https://twitter.com/#!/group2llc/status/1118869402437455872"/>
    <hyperlink ref="X107" r:id="rId738" display="https://twitter.com/#!/leeds_wood/status/1118904052740501504"/>
    <hyperlink ref="X108" r:id="rId739" display="https://twitter.com/#!/leeds_wood/status/1118904052740501504"/>
    <hyperlink ref="X109" r:id="rId740" display="https://twitter.com/#!/leeds_wood/status/1118904052740501504"/>
    <hyperlink ref="X110" r:id="rId741" display="https://twitter.com/#!/leeds_wood/status/1118904052740501504"/>
    <hyperlink ref="X111" r:id="rId742" display="https://twitter.com/#!/leeds_wood/status/1118904052740501504"/>
    <hyperlink ref="X112" r:id="rId743" display="https://twitter.com/#!/tpistaffing/status/1118908065926004738"/>
    <hyperlink ref="X113" r:id="rId744" display="https://twitter.com/#!/kirkgatemarket/status/1118908278354972672"/>
    <hyperlink ref="X114" r:id="rId745" display="https://twitter.com/#!/leeds_wood/status/1118904052740501504"/>
    <hyperlink ref="X115" r:id="rId746" display="https://twitter.com/#!/southleedslife/status/1118910760644751360"/>
    <hyperlink ref="X116" r:id="rId747" display="https://twitter.com/#!/newark_jobs_uk_/status/1118911202178953216"/>
    <hyperlink ref="X117" r:id="rId748" display="https://twitter.com/#!/leeds_wood/status/1118904052740501504"/>
    <hyperlink ref="X118" r:id="rId749" display="https://twitter.com/#!/southleedsradio/status/1118923038488240129"/>
    <hyperlink ref="X119" r:id="rId750" display="https://twitter.com/#!/iso_verisk/status/1118899170469916673"/>
    <hyperlink ref="X120" r:id="rId751" display="https://twitter.com/#!/jules_dolan01/status/1118935986896027648"/>
    <hyperlink ref="X121" r:id="rId752" display="https://twitter.com/#!/iso_verisk/status/1118899170469916673"/>
    <hyperlink ref="X122" r:id="rId753" display="https://twitter.com/#!/jules_dolan01/status/1118935986896027648"/>
    <hyperlink ref="X123" r:id="rId754" display="https://twitter.com/#!/jules_dolan01/status/1118935986896027648"/>
    <hyperlink ref="X124" r:id="rId755" display="https://twitter.com/#!/rainham_jobs/status/1117764515142098944"/>
    <hyperlink ref="X125" r:id="rId756" display="https://twitter.com/#!/rainham_jobs/status/1117764516782022659"/>
    <hyperlink ref="X126" r:id="rId757" display="https://twitter.com/#!/rainham_jobs/status/1118863757831049216"/>
    <hyperlink ref="X127" r:id="rId758" display="https://twitter.com/#!/rainham_jobs/status/1118955237060931584"/>
    <hyperlink ref="X128" r:id="rId759" display="https://twitter.com/#!/aspirechris/status/1119017814319403010"/>
    <hyperlink ref="X129" r:id="rId760" display="https://twitter.com/#!/shivayprabhash/status/1119104436062679040"/>
    <hyperlink ref="X130" r:id="rId761" display="https://twitter.com/#!/scrapleeds/status/1119146953684598785"/>
    <hyperlink ref="X131" r:id="rId762" display="https://twitter.com/#!/driverhireglw/status/1119158413219352579"/>
    <hyperlink ref="X132" r:id="rId763" display="https://twitter.com/#!/tcdleeds/status/1119161187835367428"/>
    <hyperlink ref="X133" r:id="rId764" display="https://twitter.com/#!/rahilahussain1/status/1119163059979706368"/>
    <hyperlink ref="X134" r:id="rId765" display="https://twitter.com/#!/peelsolutions/status/1118543785699565569"/>
    <hyperlink ref="X135" r:id="rId766" display="https://twitter.com/#!/peelsolutions/status/1118886930157068289"/>
    <hyperlink ref="X136" r:id="rId767" display="https://twitter.com/#!/peelsolutions/status/1119170045186379776"/>
    <hyperlink ref="X137" r:id="rId768" display="https://twitter.com/#!/driverhire_liv/status/1119195130798518273"/>
    <hyperlink ref="X138" r:id="rId769" display="https://twitter.com/#!/bluelinencl/status/1119223936896700417"/>
    <hyperlink ref="X139" r:id="rId770" display="https://twitter.com/#!/foley_services/status/1119255599710187520"/>
    <hyperlink ref="X140" r:id="rId771" display="https://twitter.com/#!/recruiterguide/status/1118989031428247558"/>
    <hyperlink ref="X141" r:id="rId772" display="https://twitter.com/#!/recruiterguide/status/1119271747004633090"/>
    <hyperlink ref="X142" r:id="rId773" display="https://twitter.com/#!/interservele/status/1119275732918837248"/>
    <hyperlink ref="X143" r:id="rId774" display="https://twitter.com/#!/jfrecruiting/status/1119277249033846784"/>
    <hyperlink ref="X144" r:id="rId775" display="https://twitter.com/#!/grayconnolly/status/1119420746168537089"/>
    <hyperlink ref="X145" r:id="rId776" display="https://twitter.com/#!/sfexaminer/status/1119390974361268225"/>
    <hyperlink ref="X146" r:id="rId777" display="https://twitter.com/#!/piltdownlad/status/1119466470071648256"/>
    <hyperlink ref="X147" r:id="rId778" display="https://twitter.com/#!/lyoshki/status/1119485915078877184"/>
    <hyperlink ref="X148" r:id="rId779" display="https://twitter.com/#!/c_a_lott/status/1119491459932024832"/>
    <hyperlink ref="X149" r:id="rId780" display="https://twitter.com/#!/guidancedc/status/1119531096788688896"/>
    <hyperlink ref="X150" r:id="rId781" display="https://twitter.com/#!/nickauston/status/1119595730610675713"/>
    <hyperlink ref="X151" r:id="rId782" display="https://twitter.com/#!/sftaxicabs/status/1119633104019214337"/>
    <hyperlink ref="X152" r:id="rId783" display="https://twitter.com/#!/randallreilly/status/1118631722386698240"/>
    <hyperlink ref="X153" r:id="rId784" display="https://twitter.com/#!/randallreilly/status/1119633614302580736"/>
    <hyperlink ref="X154" r:id="rId785" display="https://twitter.com/#!/torivojobs/status/1118927557175459847"/>
    <hyperlink ref="X155" r:id="rId786" display="https://twitter.com/#!/torivojobs/status/1119727843225812995"/>
    <hyperlink ref="X156" r:id="rId787" display="https://twitter.com/#!/ridesafeworld/status/1119750861318762497"/>
    <hyperlink ref="X157" r:id="rId788" display="https://twitter.com/#!/jobs_humberside/status/1119795403937828864"/>
    <hyperlink ref="X158" r:id="rId789" display="https://twitter.com/#!/brightonjobsnet/status/1119909154720628736"/>
    <hyperlink ref="X159" r:id="rId790" display="https://twitter.com/#!/brightonjobsnet/status/1120090095703322624"/>
    <hyperlink ref="X160" r:id="rId791" display="https://twitter.com/#!/recruiter_guide/status/1118199786170195968"/>
    <hyperlink ref="X161" r:id="rId792" display="https://twitter.com/#!/recruiter_guide/status/1119603907246862336"/>
    <hyperlink ref="X162" r:id="rId793" display="https://twitter.com/#!/recruiter_guide/status/1120178645614628864"/>
    <hyperlink ref="X163" r:id="rId794" display="https://twitter.com/#!/liverpooljobsuk/status/1120281351138111488"/>
    <hyperlink ref="X164" r:id="rId795" display="https://twitter.com/#!/eugenejobs2/status/1120330438726361088"/>
    <hyperlink ref="X165" r:id="rId796" display="https://twitter.com/#!/jcpinwestyorks/status/1116377940135153665"/>
    <hyperlink ref="X166" r:id="rId797" display="https://twitter.com/#!/lufcbeerlover/status/1120335655324745728"/>
    <hyperlink ref="X167" r:id="rId798" display="https://twitter.com/#!/lufcbeerlover/status/1120335655324745728"/>
    <hyperlink ref="X168" r:id="rId799" display="https://twitter.com/#!/rocwnyjobs/status/1120355122146627585"/>
    <hyperlink ref="X169" r:id="rId800" display="https://twitter.com/#!/b2sroc/status/1120359033247084544"/>
    <hyperlink ref="X170" r:id="rId801" display="https://twitter.com/#!/soguayodeji/status/1120416520155422722"/>
    <hyperlink ref="X171" r:id="rId802" display="https://twitter.com/#!/magodolagos/status/1120416151996182528"/>
    <hyperlink ref="X172" r:id="rId803" display="https://twitter.com/#!/trolls_queen/status/1120422699916984320"/>
    <hyperlink ref="X173" r:id="rId804" display="https://twitter.com/#!/pakirk53/status/1120466166252736519"/>
    <hyperlink ref="X174" r:id="rId805" display="https://twitter.com/#!/driverhire/status/1119149003088601093"/>
    <hyperlink ref="X175" r:id="rId806" display="https://twitter.com/#!/southenddh/status/1120601908987744256"/>
    <hyperlink ref="X176" r:id="rId807" display="https://twitter.com/#!/regispeople/status/1118148866925375489"/>
    <hyperlink ref="X177" r:id="rId808" display="https://twitter.com/#!/regispeople/status/1118418648186675200"/>
    <hyperlink ref="X178" r:id="rId809" display="https://twitter.com/#!/regispeople/status/1118419427870019585"/>
    <hyperlink ref="X179" r:id="rId810" display="https://twitter.com/#!/regispeople/status/1118421324517584896"/>
    <hyperlink ref="X180" r:id="rId811" display="https://twitter.com/#!/regispeople/status/1118422948002635776"/>
    <hyperlink ref="X181" r:id="rId812" display="https://twitter.com/#!/regispeople/status/1120601983411531776"/>
    <hyperlink ref="X182" r:id="rId813" display="https://twitter.com/#!/nhsmedwayccg/status/1120620275576528896"/>
    <hyperlink ref="X183" r:id="rId814" display="https://twitter.com/#!/emmacharlottel/status/1120661056722960384"/>
    <hyperlink ref="X184" r:id="rId815" display="https://twitter.com/#!/welling_jobs/status/1118209202738982913"/>
    <hyperlink ref="X185" r:id="rId816" display="https://twitter.com/#!/welling_jobs/status/1118572847285145600"/>
    <hyperlink ref="X186" r:id="rId817" display="https://twitter.com/#!/welling_jobs/status/1120667648851709952"/>
    <hyperlink ref="X187" r:id="rId818" display="https://twitter.com/#!/ukjobsalert/status/1120670176507322368"/>
    <hyperlink ref="X188" r:id="rId819" display="https://twitter.com/#!/trsontw/status/1120672295004123137"/>
    <hyperlink ref="X189" r:id="rId820" display="https://twitter.com/#!/truckyeahbltc/status/1119925387939778561"/>
    <hyperlink ref="X190" r:id="rId821" display="https://twitter.com/#!/truckyeahbltc/status/1120673874813816832"/>
    <hyperlink ref="X191" r:id="rId822" display="https://twitter.com/#!/michaelkitces/status/1119935816262934528"/>
    <hyperlink ref="X192" r:id="rId823" display="https://twitter.com/#!/tonyvidler/status/1120685068320694273"/>
    <hyperlink ref="X193" r:id="rId824" display="https://twitter.com/#!/tonyvidler/status/1120685068320694273"/>
    <hyperlink ref="X194" r:id="rId825" display="https://twitter.com/#!/walsall_jobs/status/1120688032657526784"/>
    <hyperlink ref="X195" r:id="rId826" display="https://twitter.com/#!/bradford_jobs/status/1120690801502085120"/>
    <hyperlink ref="X196" r:id="rId827" display="https://twitter.com/#!/jobs_lancashire/status/1120710687590772737"/>
    <hyperlink ref="X197" r:id="rId828" display="https://twitter.com/#!/wandsworth_jobs/status/1120722506879361024"/>
    <hyperlink ref="X198" r:id="rId829" display="https://twitter.com/#!/west_bromwich/status/1120726789590929409"/>
    <hyperlink ref="X199" r:id="rId830" display="https://twitter.com/#!/west_bromwich/status/1120726791323127808"/>
    <hyperlink ref="X200" r:id="rId831" display="https://twitter.com/#!/boassoglobal/status/1120779077676404736"/>
    <hyperlink ref="X201" r:id="rId832" display="https://twitter.com/#!/slartybardfarst/status/1120780122536148993"/>
    <hyperlink ref="X202" r:id="rId833" display="https://twitter.com/#!/muskermcintyre/status/1120794269722214400"/>
    <hyperlink ref="X203" r:id="rId834" display="https://twitter.com/#!/peterborough_wk/status/1120434361269215232"/>
    <hyperlink ref="X204" r:id="rId835" display="https://twitter.com/#!/peterborough_wk/status/1120797503589208064"/>
    <hyperlink ref="X205" r:id="rId836" display="https://twitter.com/#!/boab9dru/status/1120799916199165952"/>
    <hyperlink ref="X206" r:id="rId837" display="https://twitter.com/#!/boab9dru/status/1120799916199165952"/>
    <hyperlink ref="X207" r:id="rId838" display="https://twitter.com/#!/boab9dru/status/1120799916199165952"/>
    <hyperlink ref="X208" r:id="rId839" display="https://twitter.com/#!/cdltruckjobs/status/1118317712483192834"/>
    <hyperlink ref="X209" r:id="rId840" display="https://twitter.com/#!/cdltruckjobs/status/1118319734276145153"/>
    <hyperlink ref="X210" r:id="rId841" display="https://twitter.com/#!/cdltruckjobs/status/1118320319138287617"/>
    <hyperlink ref="X211" r:id="rId842" display="https://twitter.com/#!/cdltruckjobs/status/1118632685923127297"/>
    <hyperlink ref="X212" r:id="rId843" display="https://twitter.com/#!/cdltruckjobs/status/1118633296164945925"/>
    <hyperlink ref="X213" r:id="rId844" display="https://twitter.com/#!/cdltruckjobs/status/1118648092675514368"/>
    <hyperlink ref="X214" r:id="rId845" display="https://twitter.com/#!/cdltruckjobs/status/1118649145424842752"/>
    <hyperlink ref="X215" r:id="rId846" display="https://twitter.com/#!/cdltruckjobs/status/1118649671843569666"/>
    <hyperlink ref="X216" r:id="rId847" display="https://twitter.com/#!/cdltruckjobs/status/1118650415405568001"/>
    <hyperlink ref="X217" r:id="rId848" display="https://twitter.com/#!/cdltruckjobs/status/1118651037773070337"/>
    <hyperlink ref="X218" r:id="rId849" display="https://twitter.com/#!/cdltruckjobs/status/1118677863585263616"/>
    <hyperlink ref="X219" r:id="rId850" display="https://twitter.com/#!/cdltruckjobs/status/1118924687906672640"/>
    <hyperlink ref="X220" r:id="rId851" display="https://twitter.com/#!/cdltruckjobs/status/1118926195645669384"/>
    <hyperlink ref="X221" r:id="rId852" display="https://twitter.com/#!/cdltruckjobs/status/1118926530778947586"/>
    <hyperlink ref="X222" r:id="rId853" display="https://twitter.com/#!/cdltruckjobs/status/1118927355580485633"/>
    <hyperlink ref="X223" r:id="rId854" display="https://twitter.com/#!/cdltruckjobs/status/1118929991289298944"/>
    <hyperlink ref="X224" r:id="rId855" display="https://twitter.com/#!/cdltruckjobs/status/1118941101883367425"/>
    <hyperlink ref="X225" r:id="rId856" display="https://twitter.com/#!/cdltruckjobs/status/1118941443383529472"/>
    <hyperlink ref="X226" r:id="rId857" display="https://twitter.com/#!/cdltruckjobs/status/1118962327909482497"/>
    <hyperlink ref="X227" r:id="rId858" display="https://twitter.com/#!/cdltruckjobs/status/1118962627382841344"/>
    <hyperlink ref="X228" r:id="rId859" display="https://twitter.com/#!/cdltruckjobs/status/1118963167491653632"/>
    <hyperlink ref="X229" r:id="rId860" display="https://twitter.com/#!/cdltruckjobs/status/1118982402972561408"/>
    <hyperlink ref="X230" r:id="rId861" display="https://twitter.com/#!/cdltruckjobs/status/1119726596598968321"/>
    <hyperlink ref="X231" r:id="rId862" display="https://twitter.com/#!/cdltruckjobs/status/1119727126557745153"/>
    <hyperlink ref="X232" r:id="rId863" display="https://twitter.com/#!/cdltruckjobs/status/1119728034884485121"/>
    <hyperlink ref="X233" r:id="rId864" display="https://twitter.com/#!/cdltruckjobs/status/1119728663090683904"/>
    <hyperlink ref="X234" r:id="rId865" display="https://twitter.com/#!/cdltruckjobs/status/1119729040263393281"/>
    <hyperlink ref="X235" r:id="rId866" display="https://twitter.com/#!/cdltruckjobs/status/1119729419847897089"/>
    <hyperlink ref="X236" r:id="rId867" display="https://twitter.com/#!/cdltruckjobs/status/1119729781732519937"/>
    <hyperlink ref="X237" r:id="rId868" display="https://twitter.com/#!/cdltruckjobs/status/1119730241298206727"/>
    <hyperlink ref="X238" r:id="rId869" display="https://twitter.com/#!/cdltruckjobs/status/1119732604238999553"/>
    <hyperlink ref="X239" r:id="rId870" display="https://twitter.com/#!/cdltruckjobs/status/1119732999380176897"/>
    <hyperlink ref="X240" r:id="rId871" display="https://twitter.com/#!/cdltruckjobs/status/1119733309028876288"/>
    <hyperlink ref="X241" r:id="rId872" display="https://twitter.com/#!/cdltruckjobs/status/1119733617364697089"/>
    <hyperlink ref="X242" r:id="rId873" display="https://twitter.com/#!/cdltruckjobs/status/1119734018252115973"/>
    <hyperlink ref="X243" r:id="rId874" display="https://twitter.com/#!/cdltruckjobs/status/1119734373098708992"/>
    <hyperlink ref="X244" r:id="rId875" display="https://twitter.com/#!/cdltruckjobs/status/1119736039063658497"/>
    <hyperlink ref="X245" r:id="rId876" display="https://twitter.com/#!/cdltruckjobs/status/1119737344905699328"/>
    <hyperlink ref="X246" r:id="rId877" display="https://twitter.com/#!/cdltruckjobs/status/1119738176774578182"/>
    <hyperlink ref="X247" r:id="rId878" display="https://twitter.com/#!/cdltruckjobs/status/1120706331164467200"/>
    <hyperlink ref="X248" r:id="rId879" display="https://twitter.com/#!/cdltruckjobs/status/1120758935089291264"/>
    <hyperlink ref="X249" r:id="rId880" display="https://twitter.com/#!/cdltruckjobs/status/1120803887882153986"/>
    <hyperlink ref="X250" r:id="rId881" display="https://twitter.com/#!/cdltruckjobs/status/1120804426376187905"/>
    <hyperlink ref="X251" r:id="rId882" display="https://twitter.com/#!/cdltruckjobs/status/1120805125323481089"/>
    <hyperlink ref="X252" r:id="rId883" display="https://twitter.com/#!/cdltruckjobs/status/1120808111424585729"/>
    <hyperlink ref="X253" r:id="rId884" display="https://twitter.com/#!/cdltruckjobs/status/1120808747394306049"/>
    <hyperlink ref="X254" r:id="rId885" display="https://twitter.com/#!/cdltruckjobs/status/1120809998202867713"/>
    <hyperlink ref="X255" r:id="rId886" display="https://twitter.com/#!/cdltruckjobs/status/1120815996955131904"/>
    <hyperlink ref="X256" r:id="rId887" display="https://twitter.com/#!/cdltruckjobs/status/1120816942099718144"/>
    <hyperlink ref="X257" r:id="rId888" display="https://twitter.com/#!/cdltruckjobs/status/1120817852360155138"/>
    <hyperlink ref="X258" r:id="rId889" display="https://twitter.com/#!/cdltruckjobs/status/1120818431215980549"/>
    <hyperlink ref="X259" r:id="rId890" display="https://twitter.com/#!/cdltruckjobs/status/1120819112433864704"/>
    <hyperlink ref="X260" r:id="rId891" display="https://twitter.com/#!/cdltruckjobs/status/1120819691130425348"/>
    <hyperlink ref="X261" r:id="rId892" display="https://twitter.com/#!/cdltruckjobs/status/1120820389268029446"/>
    <hyperlink ref="X262" r:id="rId893" display="https://twitter.com/#!/cdltruckjobs/status/1120822996090986498"/>
    <hyperlink ref="X263" r:id="rId894" display="https://twitter.com/#!/cdltruckjobs/status/1120823749182410752"/>
    <hyperlink ref="X264" r:id="rId895" display="https://twitter.com/#!/cdltruckjobs/status/1120824233301561344"/>
    <hyperlink ref="X265" r:id="rId896" display="https://twitter.com/#!/barnsley_jobs/status/1120844824683302912"/>
    <hyperlink ref="X266" r:id="rId897" display="https://twitter.com/#!/cdlatruckingjob/status/1119638689280344064"/>
    <hyperlink ref="X267" r:id="rId898" display="https://twitter.com/#!/cdlatruckingjob/status/1120722769887547394"/>
    <hyperlink ref="X268" r:id="rId899" display="https://twitter.com/#!/cdlatruckingjob/status/1120820223714656257"/>
    <hyperlink ref="X269" r:id="rId900" display="https://twitter.com/#!/cdlatruckingjob/status/1120820827732238336"/>
    <hyperlink ref="X270" r:id="rId901" display="https://twitter.com/#!/cdlatruckingjob/status/1120822381814194176"/>
    <hyperlink ref="X271" r:id="rId902" display="https://twitter.com/#!/cdlatruckingjob/status/1120825103766433793"/>
    <hyperlink ref="X272" r:id="rId903" display="https://twitter.com/#!/cdlatruckingjob/status/1120910810145021952"/>
    <hyperlink ref="X273" r:id="rId904" display="https://twitter.com/#!/jobs4_com/status/1120927972171579393"/>
    <hyperlink ref="X274" r:id="rId905" display="https://twitter.com/#!/smoothmove79/status/1120734334296690694"/>
    <hyperlink ref="X275" r:id="rId906" display="https://twitter.com/#!/horsfordwindow/status/1120964835565604864"/>
    <hyperlink ref="X276" r:id="rId907" display="https://twitter.com/#!/ageukmedway/status/1118063698847903744"/>
    <hyperlink ref="X277" r:id="rId908" display="https://twitter.com/#!/ageukmedway/status/1118063863080083456"/>
    <hyperlink ref="X278" r:id="rId909" display="https://twitter.com/#!/ageukmedway/status/1118420733481357312"/>
    <hyperlink ref="X279" r:id="rId910" display="https://twitter.com/#!/ageukmedway/status/1120620113558896641"/>
    <hyperlink ref="X280" r:id="rId911" display="https://twitter.com/#!/ageukmedway/status/1120973790517833728"/>
    <hyperlink ref="X281" r:id="rId912" display="https://twitter.com/#!/trimble2k/status/1120974944043712513"/>
    <hyperlink ref="X282" r:id="rId913" display="https://twitter.com/#!/hgrecruitment/status/1120975811367055360"/>
    <hyperlink ref="X283" r:id="rId914" display="https://twitter.com/#!/acorn_driving/status/1120669291429416960"/>
    <hyperlink ref="X284" r:id="rId915" display="https://twitter.com/#!/acorn_driving/status/1120982435053830144"/>
    <hyperlink ref="X285" r:id="rId916" display="https://twitter.com/#!/acorn_jobssw/status/1120985989743353862"/>
    <hyperlink ref="X286" r:id="rId917" display="https://twitter.com/#!/amazincareers/status/1120989333354373125"/>
    <hyperlink ref="X287" r:id="rId918" display="https://twitter.com/#!/morestaffltd/status/1119191409515302912"/>
    <hyperlink ref="X288" r:id="rId919" display="https://twitter.com/#!/morestaffltd/status/1120997151780352000"/>
    <hyperlink ref="X289" r:id="rId920" display="https://twitter.com/#!/morestaffltd/status/1120998028893138946"/>
    <hyperlink ref="X290" r:id="rId921" display="https://twitter.com/#!/toraafrica/status/1115548326835965952"/>
    <hyperlink ref="X291" r:id="rId922" display="https://twitter.com/#!/wendsss_/status/1120999489937002501"/>
    <hyperlink ref="X292" r:id="rId923" display="https://twitter.com/#!/auxillis/status/1121006268771119104"/>
    <hyperlink ref="X293" r:id="rId924" display="https://twitter.com/#!/job_northampton/status/1121008277184237568"/>
    <hyperlink ref="X294" r:id="rId925" display="https://twitter.com/#!/jcpinnorfolk/status/1117767078629597185"/>
    <hyperlink ref="X295" r:id="rId926" display="https://twitter.com/#!/mytimberwolf/status/1120747920955985920"/>
    <hyperlink ref="X296" r:id="rId927" display="https://twitter.com/#!/jcpinnorfolk/status/1121013467358613505"/>
    <hyperlink ref="X297" r:id="rId928" display="https://twitter.com/#!/response_direct/status/1121034084510240768"/>
    <hyperlink ref="X298" r:id="rId929" display="https://twitter.com/#!/rosedaletrain/status/1118118831971606533"/>
    <hyperlink ref="X299" r:id="rId930" display="https://twitter.com/#!/rosedaletrain/status/1121035039054209025"/>
    <hyperlink ref="X300" r:id="rId931" display="https://twitter.com/#!/jobsaurora1/status/1121042747324940289"/>
    <hyperlink ref="X301" r:id="rId932" display="https://twitter.com/#!/clwyd_jobs_uk/status/1121060616318271489"/>
    <hyperlink ref="X302" r:id="rId933" display="https://twitter.com/#!/coretransllc/status/1117796929927352328"/>
    <hyperlink ref="X303" r:id="rId934" display="https://twitter.com/#!/coretransllc/status/1118154114976890880"/>
    <hyperlink ref="X304" r:id="rId935" display="https://twitter.com/#!/coretransllc/status/1118523001790717952"/>
    <hyperlink ref="X305" r:id="rId936" display="https://twitter.com/#!/coretransllc/status/1118861394831654912"/>
    <hyperlink ref="X306" r:id="rId937" display="https://twitter.com/#!/coretransllc/status/1119248575576379392"/>
    <hyperlink ref="X307" r:id="rId938" display="https://twitter.com/#!/coretransllc/status/1120316773167980545"/>
    <hyperlink ref="X308" r:id="rId939" display="https://twitter.com/#!/coretransllc/status/1120670247344836608"/>
    <hyperlink ref="X309" r:id="rId940" display="https://twitter.com/#!/coretransllc/status/1121073862404399104"/>
    <hyperlink ref="X310" r:id="rId941" display="https://twitter.com/#!/coretransllc/status/1117796929927352328"/>
    <hyperlink ref="X311" r:id="rId942" display="https://twitter.com/#!/coretransllc/status/1118154114976890880"/>
    <hyperlink ref="X312" r:id="rId943" display="https://twitter.com/#!/coretransllc/status/1118523001790717952"/>
    <hyperlink ref="X313" r:id="rId944" display="https://twitter.com/#!/coretransllc/status/1118861394831654912"/>
    <hyperlink ref="X314" r:id="rId945" display="https://twitter.com/#!/coretransllc/status/1119248575576379392"/>
    <hyperlink ref="X315" r:id="rId946" display="https://twitter.com/#!/coretransllc/status/1120316773167980545"/>
    <hyperlink ref="X316" r:id="rId947" display="https://twitter.com/#!/coretransllc/status/1120670247344836608"/>
    <hyperlink ref="X317" r:id="rId948" display="https://twitter.com/#!/coretransllc/status/1121073862404399104"/>
    <hyperlink ref="X318" r:id="rId949" display="https://twitter.com/#!/stagecoachescot/status/1118092054847008768"/>
    <hyperlink ref="X319" r:id="rId950" display="https://twitter.com/#!/stagecoachescot/status/1121081885654945792"/>
    <hyperlink ref="X320" r:id="rId951" display="https://twitter.com/#!/jlpjobs/status/1120974113898676225"/>
    <hyperlink ref="X321" r:id="rId952" display="https://twitter.com/#!/bolclarke69/status/1121082666051428352"/>
    <hyperlink ref="X322" r:id="rId953" display="https://twitter.com/#!/harlowsservices/status/1121082813300842496"/>
    <hyperlink ref="X323" r:id="rId954" display="https://twitter.com/#!/burnley_jobs/status/1121086533648261120"/>
    <hyperlink ref="X324" r:id="rId955" display="https://twitter.com/#!/tmj_apa_hr/status/1121098708056043520"/>
    <hyperlink ref="X325" r:id="rId956" display="https://twitter.com/#!/emmacharlottel/status/1120661056722960384"/>
    <hyperlink ref="X326" r:id="rId957" display="https://twitter.com/#!/cornerstonenor1/status/1121104814480470016"/>
    <hyperlink ref="X327" r:id="rId958" display="https://twitter.com/#!/emmacharlottel/status/1120661056722960384"/>
    <hyperlink ref="X328" r:id="rId959" display="https://twitter.com/#!/cornerstonenor1/status/1121104814480470016"/>
    <hyperlink ref="X329" r:id="rId960" display="https://twitter.com/#!/rozgar_india/status/1121106025619312640"/>
    <hyperlink ref="X330" r:id="rId961" display="https://twitter.com/#!/rugby_jobs/status/1121107048060481536"/>
    <hyperlink ref="X331" r:id="rId962" display="https://twitter.com/#!/trabajolondres/status/1121115225342627840"/>
    <hyperlink ref="X332" r:id="rId963" display="https://twitter.com/#!/trabajolondres/status/1121115226915532800"/>
    <hyperlink ref="X333" r:id="rId964" display="https://twitter.com/#!/momentumwines/status/1121027234293256193"/>
    <hyperlink ref="X334" r:id="rId965" display="https://twitter.com/#!/momentumwines/status/1121111857371152386"/>
    <hyperlink ref="X335" r:id="rId966" display="https://twitter.com/#!/momentumwines/status/1121126666636595200"/>
    <hyperlink ref="X336" r:id="rId967" display="https://twitter.com/#!/coretransllc/status/1118522966067875850"/>
    <hyperlink ref="X337" r:id="rId968" display="https://twitter.com/#!/brianbwhitaker/status/1117880455011790851"/>
    <hyperlink ref="X338" r:id="rId969" display="https://twitter.com/#!/brianbwhitaker/status/1118200255290519552"/>
    <hyperlink ref="X339" r:id="rId970" display="https://twitter.com/#!/brianbwhitaker/status/1120000099369795584"/>
    <hyperlink ref="X340" r:id="rId971" display="https://twitter.com/#!/brianbwhitaker/status/1120000112837693441"/>
    <hyperlink ref="X341" r:id="rId972" display="https://twitter.com/#!/brianbwhitaker/status/1120000205443747841"/>
    <hyperlink ref="X342" r:id="rId973" display="https://twitter.com/#!/brianbwhitaker/status/1120482985994792961"/>
    <hyperlink ref="X343" r:id="rId974" display="https://twitter.com/#!/brianbwhitaker/status/1120789412198133760"/>
    <hyperlink ref="X344" r:id="rId975" display="https://twitter.com/#!/brianbwhitaker/status/1121186555471781890"/>
    <hyperlink ref="AZ72" r:id="rId976" display="https://api.twitter.com/1.1/geo/id/6057f1e35bcc6c20.json"/>
    <hyperlink ref="AZ307" r:id="rId977" display="https://api.twitter.com/1.1/geo/id/0c610ec760ff6a57.json"/>
    <hyperlink ref="AZ315" r:id="rId978" display="https://api.twitter.com/1.1/geo/id/0c610ec760ff6a57.json"/>
  </hyperlinks>
  <printOptions/>
  <pageMargins left="0.7" right="0.7" top="0.75" bottom="0.75" header="0.3" footer="0.3"/>
  <pageSetup horizontalDpi="600" verticalDpi="600" orientation="portrait" r:id="rId982"/>
  <legacyDrawing r:id="rId980"/>
  <tableParts>
    <tablePart r:id="rId981"/>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12"/>
  <sheetViews>
    <sheetView workbookViewId="0" topLeftCell="A1"/>
  </sheetViews>
  <sheetFormatPr defaultColWidth="9.140625" defaultRowHeight="15"/>
  <cols>
    <col min="1" max="1" width="8.00390625" style="0" bestFit="1" customWidth="1"/>
    <col min="2" max="2" width="8.421875" style="0" bestFit="1" customWidth="1"/>
    <col min="3" max="3" width="10.57421875" style="0" bestFit="1" customWidth="1"/>
    <col min="4" max="4" width="8.57421875" style="0" bestFit="1" customWidth="1"/>
    <col min="5" max="5" width="35.140625" style="0" bestFit="1" customWidth="1"/>
    <col min="6" max="6" width="36.140625" style="0" bestFit="1" customWidth="1"/>
    <col min="7" max="7" width="40.8515625" style="0" bestFit="1" customWidth="1"/>
  </cols>
  <sheetData>
    <row r="1" spans="1:7" ht="15" customHeight="1">
      <c r="A1" s="13" t="s">
        <v>4337</v>
      </c>
      <c r="B1" s="13" t="s">
        <v>4931</v>
      </c>
      <c r="C1" s="13" t="s">
        <v>4932</v>
      </c>
      <c r="D1" s="13" t="s">
        <v>144</v>
      </c>
      <c r="E1" s="13" t="s">
        <v>4934</v>
      </c>
      <c r="F1" s="13" t="s">
        <v>4935</v>
      </c>
      <c r="G1" s="13" t="s">
        <v>4936</v>
      </c>
    </row>
    <row r="2" spans="1:7" ht="15">
      <c r="A2" s="78" t="s">
        <v>3619</v>
      </c>
      <c r="B2" s="78">
        <v>229</v>
      </c>
      <c r="C2" s="122">
        <v>0.02661862141113565</v>
      </c>
      <c r="D2" s="78" t="s">
        <v>4933</v>
      </c>
      <c r="E2" s="78"/>
      <c r="F2" s="78"/>
      <c r="G2" s="78"/>
    </row>
    <row r="3" spans="1:7" ht="15">
      <c r="A3" s="78" t="s">
        <v>3620</v>
      </c>
      <c r="B3" s="78">
        <v>13</v>
      </c>
      <c r="C3" s="122">
        <v>0.0015111007787980938</v>
      </c>
      <c r="D3" s="78" t="s">
        <v>4933</v>
      </c>
      <c r="E3" s="78"/>
      <c r="F3" s="78"/>
      <c r="G3" s="78"/>
    </row>
    <row r="4" spans="1:7" ht="15">
      <c r="A4" s="78" t="s">
        <v>3621</v>
      </c>
      <c r="B4" s="78">
        <v>1</v>
      </c>
      <c r="C4" s="122">
        <v>0.0001162385214460072</v>
      </c>
      <c r="D4" s="78" t="s">
        <v>4933</v>
      </c>
      <c r="E4" s="78"/>
      <c r="F4" s="78"/>
      <c r="G4" s="78"/>
    </row>
    <row r="5" spans="1:7" ht="15">
      <c r="A5" s="78" t="s">
        <v>3622</v>
      </c>
      <c r="B5" s="78">
        <v>8361</v>
      </c>
      <c r="C5" s="122">
        <v>0.9718702778100662</v>
      </c>
      <c r="D5" s="78" t="s">
        <v>4933</v>
      </c>
      <c r="E5" s="78"/>
      <c r="F5" s="78"/>
      <c r="G5" s="78"/>
    </row>
    <row r="6" spans="1:7" ht="15">
      <c r="A6" s="78" t="s">
        <v>3623</v>
      </c>
      <c r="B6" s="78">
        <v>8603</v>
      </c>
      <c r="C6" s="122">
        <v>1</v>
      </c>
      <c r="D6" s="78" t="s">
        <v>4933</v>
      </c>
      <c r="E6" s="78"/>
      <c r="F6" s="78"/>
      <c r="G6" s="78"/>
    </row>
    <row r="7" spans="1:7" ht="15">
      <c r="A7" s="84" t="s">
        <v>3582</v>
      </c>
      <c r="B7" s="84">
        <v>307</v>
      </c>
      <c r="C7" s="123">
        <v>0.005701527311882363</v>
      </c>
      <c r="D7" s="84" t="s">
        <v>4933</v>
      </c>
      <c r="E7" s="84" t="b">
        <v>0</v>
      </c>
      <c r="F7" s="84" t="b">
        <v>0</v>
      </c>
      <c r="G7" s="84" t="b">
        <v>0</v>
      </c>
    </row>
    <row r="8" spans="1:7" ht="15">
      <c r="A8" s="84" t="s">
        <v>3583</v>
      </c>
      <c r="B8" s="84">
        <v>203</v>
      </c>
      <c r="C8" s="123">
        <v>0.006380015256545932</v>
      </c>
      <c r="D8" s="84" t="s">
        <v>4933</v>
      </c>
      <c r="E8" s="84" t="b">
        <v>0</v>
      </c>
      <c r="F8" s="84" t="b">
        <v>0</v>
      </c>
      <c r="G8" s="84" t="b">
        <v>0</v>
      </c>
    </row>
    <row r="9" spans="1:7" ht="15">
      <c r="A9" s="84" t="s">
        <v>3624</v>
      </c>
      <c r="B9" s="84">
        <v>127</v>
      </c>
      <c r="C9" s="123">
        <v>0.009955848485289711</v>
      </c>
      <c r="D9" s="84" t="s">
        <v>4933</v>
      </c>
      <c r="E9" s="84" t="b">
        <v>0</v>
      </c>
      <c r="F9" s="84" t="b">
        <v>0</v>
      </c>
      <c r="G9" s="84" t="b">
        <v>0</v>
      </c>
    </row>
    <row r="10" spans="1:7" ht="15">
      <c r="A10" s="84" t="s">
        <v>3625</v>
      </c>
      <c r="B10" s="84">
        <v>113</v>
      </c>
      <c r="C10" s="123">
        <v>0.016878944313260588</v>
      </c>
      <c r="D10" s="84" t="s">
        <v>4933</v>
      </c>
      <c r="E10" s="84" t="b">
        <v>0</v>
      </c>
      <c r="F10" s="84" t="b">
        <v>0</v>
      </c>
      <c r="G10" s="84" t="b">
        <v>0</v>
      </c>
    </row>
    <row r="11" spans="1:7" ht="15">
      <c r="A11" s="84" t="s">
        <v>974</v>
      </c>
      <c r="B11" s="84">
        <v>80</v>
      </c>
      <c r="C11" s="123">
        <v>0.010767255529073606</v>
      </c>
      <c r="D11" s="84" t="s">
        <v>4933</v>
      </c>
      <c r="E11" s="84" t="b">
        <v>0</v>
      </c>
      <c r="F11" s="84" t="b">
        <v>0</v>
      </c>
      <c r="G11" s="84" t="b">
        <v>0</v>
      </c>
    </row>
    <row r="12" spans="1:7" ht="15">
      <c r="A12" s="84" t="s">
        <v>4338</v>
      </c>
      <c r="B12" s="84">
        <v>78</v>
      </c>
      <c r="C12" s="123">
        <v>0.007857107384577539</v>
      </c>
      <c r="D12" s="84" t="s">
        <v>4933</v>
      </c>
      <c r="E12" s="84" t="b">
        <v>0</v>
      </c>
      <c r="F12" s="84" t="b">
        <v>0</v>
      </c>
      <c r="G12" s="84" t="b">
        <v>0</v>
      </c>
    </row>
    <row r="13" spans="1:7" ht="15">
      <c r="A13" s="84" t="s">
        <v>4339</v>
      </c>
      <c r="B13" s="84">
        <v>69</v>
      </c>
      <c r="C13" s="123">
        <v>0.007566640882438566</v>
      </c>
      <c r="D13" s="84" t="s">
        <v>4933</v>
      </c>
      <c r="E13" s="84" t="b">
        <v>0</v>
      </c>
      <c r="F13" s="84" t="b">
        <v>0</v>
      </c>
      <c r="G13" s="84" t="b">
        <v>0</v>
      </c>
    </row>
    <row r="14" spans="1:7" ht="15">
      <c r="A14" s="84" t="s">
        <v>4340</v>
      </c>
      <c r="B14" s="84">
        <v>69</v>
      </c>
      <c r="C14" s="123">
        <v>0.007566640882438566</v>
      </c>
      <c r="D14" s="84" t="s">
        <v>4933</v>
      </c>
      <c r="E14" s="84" t="b">
        <v>0</v>
      </c>
      <c r="F14" s="84" t="b">
        <v>0</v>
      </c>
      <c r="G14" s="84" t="b">
        <v>0</v>
      </c>
    </row>
    <row r="15" spans="1:7" ht="15">
      <c r="A15" s="84" t="s">
        <v>3584</v>
      </c>
      <c r="B15" s="84">
        <v>65</v>
      </c>
      <c r="C15" s="123">
        <v>0.008116250801834885</v>
      </c>
      <c r="D15" s="84" t="s">
        <v>4933</v>
      </c>
      <c r="E15" s="84" t="b">
        <v>0</v>
      </c>
      <c r="F15" s="84" t="b">
        <v>0</v>
      </c>
      <c r="G15" s="84" t="b">
        <v>0</v>
      </c>
    </row>
    <row r="16" spans="1:7" ht="15">
      <c r="A16" s="84" t="s">
        <v>3627</v>
      </c>
      <c r="B16" s="84">
        <v>65</v>
      </c>
      <c r="C16" s="123">
        <v>0.007634406417802774</v>
      </c>
      <c r="D16" s="84" t="s">
        <v>4933</v>
      </c>
      <c r="E16" s="84" t="b">
        <v>0</v>
      </c>
      <c r="F16" s="84" t="b">
        <v>0</v>
      </c>
      <c r="G16" s="84" t="b">
        <v>0</v>
      </c>
    </row>
    <row r="17" spans="1:7" ht="15">
      <c r="A17" s="84" t="s">
        <v>4341</v>
      </c>
      <c r="B17" s="84">
        <v>54</v>
      </c>
      <c r="C17" s="123">
        <v>0.006885761860977516</v>
      </c>
      <c r="D17" s="84" t="s">
        <v>4933</v>
      </c>
      <c r="E17" s="84" t="b">
        <v>0</v>
      </c>
      <c r="F17" s="84" t="b">
        <v>0</v>
      </c>
      <c r="G17" s="84" t="b">
        <v>0</v>
      </c>
    </row>
    <row r="18" spans="1:7" ht="15">
      <c r="A18" s="84" t="s">
        <v>3629</v>
      </c>
      <c r="B18" s="84">
        <v>51</v>
      </c>
      <c r="C18" s="123">
        <v>0.0067155292402102905</v>
      </c>
      <c r="D18" s="84" t="s">
        <v>4933</v>
      </c>
      <c r="E18" s="84" t="b">
        <v>0</v>
      </c>
      <c r="F18" s="84" t="b">
        <v>0</v>
      </c>
      <c r="G18" s="84" t="b">
        <v>0</v>
      </c>
    </row>
    <row r="19" spans="1:7" ht="15">
      <c r="A19" s="84" t="s">
        <v>4342</v>
      </c>
      <c r="B19" s="84">
        <v>49</v>
      </c>
      <c r="C19" s="123">
        <v>0.006979050463607556</v>
      </c>
      <c r="D19" s="84" t="s">
        <v>4933</v>
      </c>
      <c r="E19" s="84" t="b">
        <v>0</v>
      </c>
      <c r="F19" s="84" t="b">
        <v>0</v>
      </c>
      <c r="G19" s="84" t="b">
        <v>0</v>
      </c>
    </row>
    <row r="20" spans="1:7" ht="15">
      <c r="A20" s="84" t="s">
        <v>4343</v>
      </c>
      <c r="B20" s="84">
        <v>48</v>
      </c>
      <c r="C20" s="123">
        <v>0.007636631317201908</v>
      </c>
      <c r="D20" s="84" t="s">
        <v>4933</v>
      </c>
      <c r="E20" s="84" t="b">
        <v>0</v>
      </c>
      <c r="F20" s="84" t="b">
        <v>0</v>
      </c>
      <c r="G20" s="84" t="b">
        <v>0</v>
      </c>
    </row>
    <row r="21" spans="1:7" ht="15">
      <c r="A21" s="84" t="s">
        <v>4344</v>
      </c>
      <c r="B21" s="84">
        <v>43</v>
      </c>
      <c r="C21" s="123">
        <v>0.006196470423986549</v>
      </c>
      <c r="D21" s="84" t="s">
        <v>4933</v>
      </c>
      <c r="E21" s="84" t="b">
        <v>0</v>
      </c>
      <c r="F21" s="84" t="b">
        <v>0</v>
      </c>
      <c r="G21" s="84" t="b">
        <v>0</v>
      </c>
    </row>
    <row r="22" spans="1:7" ht="15">
      <c r="A22" s="84" t="s">
        <v>3628</v>
      </c>
      <c r="B22" s="84">
        <v>42</v>
      </c>
      <c r="C22" s="123">
        <v>0.006124344481371014</v>
      </c>
      <c r="D22" s="84" t="s">
        <v>4933</v>
      </c>
      <c r="E22" s="84" t="b">
        <v>0</v>
      </c>
      <c r="F22" s="84" t="b">
        <v>0</v>
      </c>
      <c r="G22" s="84" t="b">
        <v>0</v>
      </c>
    </row>
    <row r="23" spans="1:7" ht="15">
      <c r="A23" s="84" t="s">
        <v>4345</v>
      </c>
      <c r="B23" s="84">
        <v>40</v>
      </c>
      <c r="C23" s="123">
        <v>0.005974847544517022</v>
      </c>
      <c r="D23" s="84" t="s">
        <v>4933</v>
      </c>
      <c r="E23" s="84" t="b">
        <v>0</v>
      </c>
      <c r="F23" s="84" t="b">
        <v>0</v>
      </c>
      <c r="G23" s="84" t="b">
        <v>0</v>
      </c>
    </row>
    <row r="24" spans="1:7" ht="15">
      <c r="A24" s="84" t="s">
        <v>4346</v>
      </c>
      <c r="B24" s="84">
        <v>39</v>
      </c>
      <c r="C24" s="123">
        <v>0.007397328453355784</v>
      </c>
      <c r="D24" s="84" t="s">
        <v>4933</v>
      </c>
      <c r="E24" s="84" t="b">
        <v>0</v>
      </c>
      <c r="F24" s="84" t="b">
        <v>0</v>
      </c>
      <c r="G24" s="84" t="b">
        <v>0</v>
      </c>
    </row>
    <row r="25" spans="1:7" ht="15">
      <c r="A25" s="84" t="s">
        <v>3639</v>
      </c>
      <c r="B25" s="84">
        <v>36</v>
      </c>
      <c r="C25" s="123">
        <v>0.0057274734879014305</v>
      </c>
      <c r="D25" s="84" t="s">
        <v>4933</v>
      </c>
      <c r="E25" s="84" t="b">
        <v>0</v>
      </c>
      <c r="F25" s="84" t="b">
        <v>0</v>
      </c>
      <c r="G25" s="84" t="b">
        <v>0</v>
      </c>
    </row>
    <row r="26" spans="1:7" ht="15">
      <c r="A26" s="84" t="s">
        <v>4347</v>
      </c>
      <c r="B26" s="84">
        <v>36</v>
      </c>
      <c r="C26" s="123">
        <v>0.005653611265695758</v>
      </c>
      <c r="D26" s="84" t="s">
        <v>4933</v>
      </c>
      <c r="E26" s="84" t="b">
        <v>0</v>
      </c>
      <c r="F26" s="84" t="b">
        <v>0</v>
      </c>
      <c r="G26" s="84" t="b">
        <v>0</v>
      </c>
    </row>
    <row r="27" spans="1:7" ht="15">
      <c r="A27" s="84" t="s">
        <v>3630</v>
      </c>
      <c r="B27" s="84">
        <v>35</v>
      </c>
      <c r="C27" s="123">
        <v>0.00556837700212639</v>
      </c>
      <c r="D27" s="84" t="s">
        <v>4933</v>
      </c>
      <c r="E27" s="84" t="b">
        <v>0</v>
      </c>
      <c r="F27" s="84" t="b">
        <v>0</v>
      </c>
      <c r="G27" s="84" t="b">
        <v>0</v>
      </c>
    </row>
    <row r="28" spans="1:7" ht="15">
      <c r="A28" s="84" t="s">
        <v>4348</v>
      </c>
      <c r="B28" s="84">
        <v>32</v>
      </c>
      <c r="C28" s="123">
        <v>0.005299938477716219</v>
      </c>
      <c r="D28" s="84" t="s">
        <v>4933</v>
      </c>
      <c r="E28" s="84" t="b">
        <v>0</v>
      </c>
      <c r="F28" s="84" t="b">
        <v>0</v>
      </c>
      <c r="G28" s="84" t="b">
        <v>0</v>
      </c>
    </row>
    <row r="29" spans="1:7" ht="15">
      <c r="A29" s="84" t="s">
        <v>3588</v>
      </c>
      <c r="B29" s="84">
        <v>31</v>
      </c>
      <c r="C29" s="123">
        <v>0.005205996906082427</v>
      </c>
      <c r="D29" s="84" t="s">
        <v>4933</v>
      </c>
      <c r="E29" s="84" t="b">
        <v>0</v>
      </c>
      <c r="F29" s="84" t="b">
        <v>0</v>
      </c>
      <c r="G29" s="84" t="b">
        <v>0</v>
      </c>
    </row>
    <row r="30" spans="1:7" ht="15">
      <c r="A30" s="84" t="s">
        <v>4349</v>
      </c>
      <c r="B30" s="84">
        <v>29</v>
      </c>
      <c r="C30" s="123">
        <v>0.005010985970603481</v>
      </c>
      <c r="D30" s="84" t="s">
        <v>4933</v>
      </c>
      <c r="E30" s="84" t="b">
        <v>0</v>
      </c>
      <c r="F30" s="84" t="b">
        <v>0</v>
      </c>
      <c r="G30" s="84" t="b">
        <v>0</v>
      </c>
    </row>
    <row r="31" spans="1:7" ht="15">
      <c r="A31" s="84" t="s">
        <v>3687</v>
      </c>
      <c r="B31" s="84">
        <v>28</v>
      </c>
      <c r="C31" s="123">
        <v>0.004909754488540888</v>
      </c>
      <c r="D31" s="84" t="s">
        <v>4933</v>
      </c>
      <c r="E31" s="84" t="b">
        <v>0</v>
      </c>
      <c r="F31" s="84" t="b">
        <v>0</v>
      </c>
      <c r="G31" s="84" t="b">
        <v>0</v>
      </c>
    </row>
    <row r="32" spans="1:7" ht="15">
      <c r="A32" s="84" t="s">
        <v>4350</v>
      </c>
      <c r="B32" s="84">
        <v>28</v>
      </c>
      <c r="C32" s="123">
        <v>0.0052241113742791355</v>
      </c>
      <c r="D32" s="84" t="s">
        <v>4933</v>
      </c>
      <c r="E32" s="84" t="b">
        <v>1</v>
      </c>
      <c r="F32" s="84" t="b">
        <v>0</v>
      </c>
      <c r="G32" s="84" t="b">
        <v>0</v>
      </c>
    </row>
    <row r="33" spans="1:7" ht="15">
      <c r="A33" s="84" t="s">
        <v>3682</v>
      </c>
      <c r="B33" s="84">
        <v>27</v>
      </c>
      <c r="C33" s="123">
        <v>0.004880135855863245</v>
      </c>
      <c r="D33" s="84" t="s">
        <v>4933</v>
      </c>
      <c r="E33" s="84" t="b">
        <v>0</v>
      </c>
      <c r="F33" s="84" t="b">
        <v>0</v>
      </c>
      <c r="G33" s="84" t="b">
        <v>0</v>
      </c>
    </row>
    <row r="34" spans="1:7" ht="15">
      <c r="A34" s="84" t="s">
        <v>3641</v>
      </c>
      <c r="B34" s="84">
        <v>27</v>
      </c>
      <c r="C34" s="123">
        <v>0.00503753596805488</v>
      </c>
      <c r="D34" s="84" t="s">
        <v>4933</v>
      </c>
      <c r="E34" s="84" t="b">
        <v>0</v>
      </c>
      <c r="F34" s="84" t="b">
        <v>0</v>
      </c>
      <c r="G34" s="84" t="b">
        <v>0</v>
      </c>
    </row>
    <row r="35" spans="1:7" ht="15">
      <c r="A35" s="84" t="s">
        <v>4351</v>
      </c>
      <c r="B35" s="84">
        <v>27</v>
      </c>
      <c r="C35" s="123">
        <v>0.004957261490789802</v>
      </c>
      <c r="D35" s="84" t="s">
        <v>4933</v>
      </c>
      <c r="E35" s="84" t="b">
        <v>0</v>
      </c>
      <c r="F35" s="84" t="b">
        <v>0</v>
      </c>
      <c r="G35" s="84" t="b">
        <v>0</v>
      </c>
    </row>
    <row r="36" spans="1:7" ht="15">
      <c r="A36" s="84" t="s">
        <v>4352</v>
      </c>
      <c r="B36" s="84">
        <v>27</v>
      </c>
      <c r="C36" s="123">
        <v>0.004880135855863245</v>
      </c>
      <c r="D36" s="84" t="s">
        <v>4933</v>
      </c>
      <c r="E36" s="84" t="b">
        <v>0</v>
      </c>
      <c r="F36" s="84" t="b">
        <v>0</v>
      </c>
      <c r="G36" s="84" t="b">
        <v>0</v>
      </c>
    </row>
    <row r="37" spans="1:7" ht="15">
      <c r="A37" s="84" t="s">
        <v>3681</v>
      </c>
      <c r="B37" s="84">
        <v>25</v>
      </c>
      <c r="C37" s="123">
        <v>0.0045900569359164835</v>
      </c>
      <c r="D37" s="84" t="s">
        <v>4933</v>
      </c>
      <c r="E37" s="84" t="b">
        <v>1</v>
      </c>
      <c r="F37" s="84" t="b">
        <v>0</v>
      </c>
      <c r="G37" s="84" t="b">
        <v>0</v>
      </c>
    </row>
    <row r="38" spans="1:7" ht="15">
      <c r="A38" s="84" t="s">
        <v>966</v>
      </c>
      <c r="B38" s="84">
        <v>24</v>
      </c>
      <c r="C38" s="123">
        <v>0.004980665640477068</v>
      </c>
      <c r="D38" s="84" t="s">
        <v>4933</v>
      </c>
      <c r="E38" s="84" t="b">
        <v>0</v>
      </c>
      <c r="F38" s="84" t="b">
        <v>0</v>
      </c>
      <c r="G38" s="84" t="b">
        <v>0</v>
      </c>
    </row>
    <row r="39" spans="1:7" ht="15">
      <c r="A39" s="84" t="s">
        <v>4353</v>
      </c>
      <c r="B39" s="84">
        <v>23</v>
      </c>
      <c r="C39" s="123">
        <v>0.005318261251812849</v>
      </c>
      <c r="D39" s="84" t="s">
        <v>4933</v>
      </c>
      <c r="E39" s="84" t="b">
        <v>0</v>
      </c>
      <c r="F39" s="84" t="b">
        <v>0</v>
      </c>
      <c r="G39" s="84" t="b">
        <v>0</v>
      </c>
    </row>
    <row r="40" spans="1:7" ht="15">
      <c r="A40" s="84" t="s">
        <v>4354</v>
      </c>
      <c r="B40" s="84">
        <v>22</v>
      </c>
      <c r="C40" s="123">
        <v>0.004478978590915343</v>
      </c>
      <c r="D40" s="84" t="s">
        <v>4933</v>
      </c>
      <c r="E40" s="84" t="b">
        <v>0</v>
      </c>
      <c r="F40" s="84" t="b">
        <v>0</v>
      </c>
      <c r="G40" s="84" t="b">
        <v>0</v>
      </c>
    </row>
    <row r="41" spans="1:7" ht="15">
      <c r="A41" s="84" t="s">
        <v>3596</v>
      </c>
      <c r="B41" s="84">
        <v>21</v>
      </c>
      <c r="C41" s="123">
        <v>0.005111306688116865</v>
      </c>
      <c r="D41" s="84" t="s">
        <v>4933</v>
      </c>
      <c r="E41" s="84" t="b">
        <v>0</v>
      </c>
      <c r="F41" s="84" t="b">
        <v>0</v>
      </c>
      <c r="G41" s="84" t="b">
        <v>0</v>
      </c>
    </row>
    <row r="42" spans="1:7" ht="15">
      <c r="A42" s="84" t="s">
        <v>4355</v>
      </c>
      <c r="B42" s="84">
        <v>20</v>
      </c>
      <c r="C42" s="123">
        <v>0.004071798719013948</v>
      </c>
      <c r="D42" s="84" t="s">
        <v>4933</v>
      </c>
      <c r="E42" s="84" t="b">
        <v>0</v>
      </c>
      <c r="F42" s="84" t="b">
        <v>0</v>
      </c>
      <c r="G42" s="84" t="b">
        <v>0</v>
      </c>
    </row>
    <row r="43" spans="1:7" ht="15">
      <c r="A43" s="84" t="s">
        <v>3677</v>
      </c>
      <c r="B43" s="84">
        <v>20</v>
      </c>
      <c r="C43" s="123">
        <v>0.003997083325047312</v>
      </c>
      <c r="D43" s="84" t="s">
        <v>4933</v>
      </c>
      <c r="E43" s="84" t="b">
        <v>0</v>
      </c>
      <c r="F43" s="84" t="b">
        <v>0</v>
      </c>
      <c r="G43" s="84" t="b">
        <v>0</v>
      </c>
    </row>
    <row r="44" spans="1:7" ht="15">
      <c r="A44" s="84" t="s">
        <v>944</v>
      </c>
      <c r="B44" s="84">
        <v>20</v>
      </c>
      <c r="C44" s="123">
        <v>0.004416129900959773</v>
      </c>
      <c r="D44" s="84" t="s">
        <v>4933</v>
      </c>
      <c r="E44" s="84" t="b">
        <v>0</v>
      </c>
      <c r="F44" s="84" t="b">
        <v>0</v>
      </c>
      <c r="G44" s="84" t="b">
        <v>0</v>
      </c>
    </row>
    <row r="45" spans="1:7" ht="15">
      <c r="A45" s="84" t="s">
        <v>3683</v>
      </c>
      <c r="B45" s="84">
        <v>19</v>
      </c>
      <c r="C45" s="123">
        <v>0.0038682087830632507</v>
      </c>
      <c r="D45" s="84" t="s">
        <v>4933</v>
      </c>
      <c r="E45" s="84" t="b">
        <v>0</v>
      </c>
      <c r="F45" s="84" t="b">
        <v>0</v>
      </c>
      <c r="G45" s="84" t="b">
        <v>0</v>
      </c>
    </row>
    <row r="46" spans="1:7" ht="15">
      <c r="A46" s="84" t="s">
        <v>3692</v>
      </c>
      <c r="B46" s="84">
        <v>19</v>
      </c>
      <c r="C46" s="123">
        <v>0.004022122737770033</v>
      </c>
      <c r="D46" s="84" t="s">
        <v>4933</v>
      </c>
      <c r="E46" s="84" t="b">
        <v>0</v>
      </c>
      <c r="F46" s="84" t="b">
        <v>0</v>
      </c>
      <c r="G46" s="84" t="b">
        <v>0</v>
      </c>
    </row>
    <row r="47" spans="1:7" ht="15">
      <c r="A47" s="84" t="s">
        <v>3651</v>
      </c>
      <c r="B47" s="84">
        <v>19</v>
      </c>
      <c r="C47" s="123">
        <v>0.004022122737770033</v>
      </c>
      <c r="D47" s="84" t="s">
        <v>4933</v>
      </c>
      <c r="E47" s="84" t="b">
        <v>0</v>
      </c>
      <c r="F47" s="84" t="b">
        <v>0</v>
      </c>
      <c r="G47" s="84" t="b">
        <v>0</v>
      </c>
    </row>
    <row r="48" spans="1:7" ht="15">
      <c r="A48" s="84" t="s">
        <v>3675</v>
      </c>
      <c r="B48" s="84">
        <v>19</v>
      </c>
      <c r="C48" s="123">
        <v>0.0038682087830632507</v>
      </c>
      <c r="D48" s="84" t="s">
        <v>4933</v>
      </c>
      <c r="E48" s="84" t="b">
        <v>0</v>
      </c>
      <c r="F48" s="84" t="b">
        <v>0</v>
      </c>
      <c r="G48" s="84" t="b">
        <v>0</v>
      </c>
    </row>
    <row r="49" spans="1:7" ht="15">
      <c r="A49" s="84" t="s">
        <v>4356</v>
      </c>
      <c r="B49" s="84">
        <v>19</v>
      </c>
      <c r="C49" s="123">
        <v>0.004195323405911784</v>
      </c>
      <c r="D49" s="84" t="s">
        <v>4933</v>
      </c>
      <c r="E49" s="84" t="b">
        <v>0</v>
      </c>
      <c r="F49" s="84" t="b">
        <v>0</v>
      </c>
      <c r="G49" s="84" t="b">
        <v>0</v>
      </c>
    </row>
    <row r="50" spans="1:7" ht="15">
      <c r="A50" s="84" t="s">
        <v>4357</v>
      </c>
      <c r="B50" s="84">
        <v>19</v>
      </c>
      <c r="C50" s="123">
        <v>0.0038682087830632507</v>
      </c>
      <c r="D50" s="84" t="s">
        <v>4933</v>
      </c>
      <c r="E50" s="84" t="b">
        <v>0</v>
      </c>
      <c r="F50" s="84" t="b">
        <v>0</v>
      </c>
      <c r="G50" s="84" t="b">
        <v>0</v>
      </c>
    </row>
    <row r="51" spans="1:7" ht="15">
      <c r="A51" s="84" t="s">
        <v>3636</v>
      </c>
      <c r="B51" s="84">
        <v>19</v>
      </c>
      <c r="C51" s="123">
        <v>0.004022122737770033</v>
      </c>
      <c r="D51" s="84" t="s">
        <v>4933</v>
      </c>
      <c r="E51" s="84" t="b">
        <v>0</v>
      </c>
      <c r="F51" s="84" t="b">
        <v>0</v>
      </c>
      <c r="G51" s="84" t="b">
        <v>0</v>
      </c>
    </row>
    <row r="52" spans="1:7" ht="15">
      <c r="A52" s="84" t="s">
        <v>4358</v>
      </c>
      <c r="B52" s="84">
        <v>19</v>
      </c>
      <c r="C52" s="123">
        <v>0.0052499722675228965</v>
      </c>
      <c r="D52" s="84" t="s">
        <v>4933</v>
      </c>
      <c r="E52" s="84" t="b">
        <v>0</v>
      </c>
      <c r="F52" s="84" t="b">
        <v>0</v>
      </c>
      <c r="G52" s="84" t="b">
        <v>0</v>
      </c>
    </row>
    <row r="53" spans="1:7" ht="15">
      <c r="A53" s="84" t="s">
        <v>4359</v>
      </c>
      <c r="B53" s="84">
        <v>19</v>
      </c>
      <c r="C53" s="123">
        <v>0.0038682087830632507</v>
      </c>
      <c r="D53" s="84" t="s">
        <v>4933</v>
      </c>
      <c r="E53" s="84" t="b">
        <v>0</v>
      </c>
      <c r="F53" s="84" t="b">
        <v>0</v>
      </c>
      <c r="G53" s="84" t="b">
        <v>0</v>
      </c>
    </row>
    <row r="54" spans="1:7" ht="15">
      <c r="A54" s="84" t="s">
        <v>3684</v>
      </c>
      <c r="B54" s="84">
        <v>18</v>
      </c>
      <c r="C54" s="123">
        <v>0.0037354992303578007</v>
      </c>
      <c r="D54" s="84" t="s">
        <v>4933</v>
      </c>
      <c r="E54" s="84" t="b">
        <v>1</v>
      </c>
      <c r="F54" s="84" t="b">
        <v>0</v>
      </c>
      <c r="G54" s="84" t="b">
        <v>0</v>
      </c>
    </row>
    <row r="55" spans="1:7" ht="15">
      <c r="A55" s="84" t="s">
        <v>4360</v>
      </c>
      <c r="B55" s="84">
        <v>18</v>
      </c>
      <c r="C55" s="123">
        <v>0.004381120018385884</v>
      </c>
      <c r="D55" s="84" t="s">
        <v>4933</v>
      </c>
      <c r="E55" s="84" t="b">
        <v>0</v>
      </c>
      <c r="F55" s="84" t="b">
        <v>0</v>
      </c>
      <c r="G55" s="84" t="b">
        <v>0</v>
      </c>
    </row>
    <row r="56" spans="1:7" ht="15">
      <c r="A56" s="84" t="s">
        <v>3680</v>
      </c>
      <c r="B56" s="84">
        <v>17</v>
      </c>
      <c r="C56" s="123">
        <v>0.0035987413969521347</v>
      </c>
      <c r="D56" s="84" t="s">
        <v>4933</v>
      </c>
      <c r="E56" s="84" t="b">
        <v>0</v>
      </c>
      <c r="F56" s="84" t="b">
        <v>0</v>
      </c>
      <c r="G56" s="84" t="b">
        <v>0</v>
      </c>
    </row>
    <row r="57" spans="1:7" ht="15">
      <c r="A57" s="84" t="s">
        <v>4361</v>
      </c>
      <c r="B57" s="84">
        <v>17</v>
      </c>
      <c r="C57" s="123">
        <v>0.0035987413969521347</v>
      </c>
      <c r="D57" s="84" t="s">
        <v>4933</v>
      </c>
      <c r="E57" s="84" t="b">
        <v>0</v>
      </c>
      <c r="F57" s="84" t="b">
        <v>0</v>
      </c>
      <c r="G57" s="84" t="b">
        <v>0</v>
      </c>
    </row>
    <row r="58" spans="1:7" ht="15">
      <c r="A58" s="84" t="s">
        <v>3642</v>
      </c>
      <c r="B58" s="84">
        <v>17</v>
      </c>
      <c r="C58" s="123">
        <v>0.0035987413969521347</v>
      </c>
      <c r="D58" s="84" t="s">
        <v>4933</v>
      </c>
      <c r="E58" s="84" t="b">
        <v>0</v>
      </c>
      <c r="F58" s="84" t="b">
        <v>0</v>
      </c>
      <c r="G58" s="84" t="b">
        <v>0</v>
      </c>
    </row>
    <row r="59" spans="1:7" ht="15">
      <c r="A59" s="84" t="s">
        <v>4362</v>
      </c>
      <c r="B59" s="84">
        <v>17</v>
      </c>
      <c r="C59" s="123">
        <v>0.0035987413969521347</v>
      </c>
      <c r="D59" s="84" t="s">
        <v>4933</v>
      </c>
      <c r="E59" s="84" t="b">
        <v>0</v>
      </c>
      <c r="F59" s="84" t="b">
        <v>0</v>
      </c>
      <c r="G59" s="84" t="b">
        <v>0</v>
      </c>
    </row>
    <row r="60" spans="1:7" ht="15">
      <c r="A60" s="84" t="s">
        <v>4363</v>
      </c>
      <c r="B60" s="84">
        <v>17</v>
      </c>
      <c r="C60" s="123">
        <v>0.0035987413969521347</v>
      </c>
      <c r="D60" s="84" t="s">
        <v>4933</v>
      </c>
      <c r="E60" s="84" t="b">
        <v>1</v>
      </c>
      <c r="F60" s="84" t="b">
        <v>0</v>
      </c>
      <c r="G60" s="84" t="b">
        <v>0</v>
      </c>
    </row>
    <row r="61" spans="1:7" ht="15">
      <c r="A61" s="84" t="s">
        <v>4364</v>
      </c>
      <c r="B61" s="84">
        <v>17</v>
      </c>
      <c r="C61" s="123">
        <v>0.004386182115208404</v>
      </c>
      <c r="D61" s="84" t="s">
        <v>4933</v>
      </c>
      <c r="E61" s="84" t="b">
        <v>0</v>
      </c>
      <c r="F61" s="84" t="b">
        <v>0</v>
      </c>
      <c r="G61" s="84" t="b">
        <v>0</v>
      </c>
    </row>
    <row r="62" spans="1:7" ht="15">
      <c r="A62" s="84" t="s">
        <v>3685</v>
      </c>
      <c r="B62" s="84">
        <v>16</v>
      </c>
      <c r="C62" s="123">
        <v>0.0034576968810891505</v>
      </c>
      <c r="D62" s="84" t="s">
        <v>4933</v>
      </c>
      <c r="E62" s="84" t="b">
        <v>0</v>
      </c>
      <c r="F62" s="84" t="b">
        <v>0</v>
      </c>
      <c r="G62" s="84" t="b">
        <v>0</v>
      </c>
    </row>
    <row r="63" spans="1:7" ht="15">
      <c r="A63" s="84" t="s">
        <v>3686</v>
      </c>
      <c r="B63" s="84">
        <v>16</v>
      </c>
      <c r="C63" s="123">
        <v>0.0034576968810891505</v>
      </c>
      <c r="D63" s="84" t="s">
        <v>4933</v>
      </c>
      <c r="E63" s="84" t="b">
        <v>0</v>
      </c>
      <c r="F63" s="84" t="b">
        <v>0</v>
      </c>
      <c r="G63" s="84" t="b">
        <v>0</v>
      </c>
    </row>
    <row r="64" spans="1:7" ht="15">
      <c r="A64" s="84" t="s">
        <v>3688</v>
      </c>
      <c r="B64" s="84">
        <v>16</v>
      </c>
      <c r="C64" s="123">
        <v>0.0034576968810891505</v>
      </c>
      <c r="D64" s="84" t="s">
        <v>4933</v>
      </c>
      <c r="E64" s="84" t="b">
        <v>1</v>
      </c>
      <c r="F64" s="84" t="b">
        <v>0</v>
      </c>
      <c r="G64" s="84" t="b">
        <v>0</v>
      </c>
    </row>
    <row r="65" spans="1:7" ht="15">
      <c r="A65" s="84" t="s">
        <v>4365</v>
      </c>
      <c r="B65" s="84">
        <v>16</v>
      </c>
      <c r="C65" s="123">
        <v>0.0034576968810891505</v>
      </c>
      <c r="D65" s="84" t="s">
        <v>4933</v>
      </c>
      <c r="E65" s="84" t="b">
        <v>0</v>
      </c>
      <c r="F65" s="84" t="b">
        <v>0</v>
      </c>
      <c r="G65" s="84" t="b">
        <v>0</v>
      </c>
    </row>
    <row r="66" spans="1:7" ht="15">
      <c r="A66" s="84" t="s">
        <v>4366</v>
      </c>
      <c r="B66" s="84">
        <v>16</v>
      </c>
      <c r="C66" s="123">
        <v>0.0034576968810891505</v>
      </c>
      <c r="D66" s="84" t="s">
        <v>4933</v>
      </c>
      <c r="E66" s="84" t="b">
        <v>0</v>
      </c>
      <c r="F66" s="84" t="b">
        <v>0</v>
      </c>
      <c r="G66" s="84" t="b">
        <v>0</v>
      </c>
    </row>
    <row r="67" spans="1:7" ht="15">
      <c r="A67" s="84" t="s">
        <v>4367</v>
      </c>
      <c r="B67" s="84">
        <v>16</v>
      </c>
      <c r="C67" s="123">
        <v>0.004005394302268892</v>
      </c>
      <c r="D67" s="84" t="s">
        <v>4933</v>
      </c>
      <c r="E67" s="84" t="b">
        <v>0</v>
      </c>
      <c r="F67" s="84" t="b">
        <v>0</v>
      </c>
      <c r="G67" s="84" t="b">
        <v>0</v>
      </c>
    </row>
    <row r="68" spans="1:7" ht="15">
      <c r="A68" s="84" t="s">
        <v>4368</v>
      </c>
      <c r="B68" s="84">
        <v>16</v>
      </c>
      <c r="C68" s="123">
        <v>0.0037929341418191185</v>
      </c>
      <c r="D68" s="84" t="s">
        <v>4933</v>
      </c>
      <c r="E68" s="84" t="b">
        <v>0</v>
      </c>
      <c r="F68" s="84" t="b">
        <v>0</v>
      </c>
      <c r="G68" s="84" t="b">
        <v>0</v>
      </c>
    </row>
    <row r="69" spans="1:7" ht="15">
      <c r="A69" s="84" t="s">
        <v>4369</v>
      </c>
      <c r="B69" s="84">
        <v>16</v>
      </c>
      <c r="C69" s="123">
        <v>0.0034576968810891505</v>
      </c>
      <c r="D69" s="84" t="s">
        <v>4933</v>
      </c>
      <c r="E69" s="84" t="b">
        <v>0</v>
      </c>
      <c r="F69" s="84" t="b">
        <v>0</v>
      </c>
      <c r="G69" s="84" t="b">
        <v>0</v>
      </c>
    </row>
    <row r="70" spans="1:7" ht="15">
      <c r="A70" s="84" t="s">
        <v>4370</v>
      </c>
      <c r="B70" s="84">
        <v>15</v>
      </c>
      <c r="C70" s="123">
        <v>0.003870160689889769</v>
      </c>
      <c r="D70" s="84" t="s">
        <v>4933</v>
      </c>
      <c r="E70" s="84" t="b">
        <v>0</v>
      </c>
      <c r="F70" s="84" t="b">
        <v>0</v>
      </c>
      <c r="G70" s="84" t="b">
        <v>0</v>
      </c>
    </row>
    <row r="71" spans="1:7" ht="15">
      <c r="A71" s="84" t="s">
        <v>4371</v>
      </c>
      <c r="B71" s="84">
        <v>15</v>
      </c>
      <c r="C71" s="123">
        <v>0.00331209742571983</v>
      </c>
      <c r="D71" s="84" t="s">
        <v>4933</v>
      </c>
      <c r="E71" s="84" t="b">
        <v>0</v>
      </c>
      <c r="F71" s="84" t="b">
        <v>0</v>
      </c>
      <c r="G71" s="84" t="b">
        <v>0</v>
      </c>
    </row>
    <row r="72" spans="1:7" ht="15">
      <c r="A72" s="84" t="s">
        <v>4372</v>
      </c>
      <c r="B72" s="84">
        <v>15</v>
      </c>
      <c r="C72" s="123">
        <v>0.00331209742571983</v>
      </c>
      <c r="D72" s="84" t="s">
        <v>4933</v>
      </c>
      <c r="E72" s="84" t="b">
        <v>0</v>
      </c>
      <c r="F72" s="84" t="b">
        <v>0</v>
      </c>
      <c r="G72" s="84" t="b">
        <v>0</v>
      </c>
    </row>
    <row r="73" spans="1:7" ht="15">
      <c r="A73" s="84" t="s">
        <v>3579</v>
      </c>
      <c r="B73" s="84">
        <v>15</v>
      </c>
      <c r="C73" s="123">
        <v>0.003468431251182293</v>
      </c>
      <c r="D73" s="84" t="s">
        <v>4933</v>
      </c>
      <c r="E73" s="84" t="b">
        <v>0</v>
      </c>
      <c r="F73" s="84" t="b">
        <v>0</v>
      </c>
      <c r="G73" s="84" t="b">
        <v>0</v>
      </c>
    </row>
    <row r="74" spans="1:7" ht="15">
      <c r="A74" s="84" t="s">
        <v>4373</v>
      </c>
      <c r="B74" s="84">
        <v>15</v>
      </c>
      <c r="C74" s="123">
        <v>0.0033874702834527913</v>
      </c>
      <c r="D74" s="84" t="s">
        <v>4933</v>
      </c>
      <c r="E74" s="84" t="b">
        <v>0</v>
      </c>
      <c r="F74" s="84" t="b">
        <v>0</v>
      </c>
      <c r="G74" s="84" t="b">
        <v>0</v>
      </c>
    </row>
    <row r="75" spans="1:7" ht="15">
      <c r="A75" s="84" t="s">
        <v>4374</v>
      </c>
      <c r="B75" s="84">
        <v>14</v>
      </c>
      <c r="C75" s="123">
        <v>0.003161638931222605</v>
      </c>
      <c r="D75" s="84" t="s">
        <v>4933</v>
      </c>
      <c r="E75" s="84" t="b">
        <v>0</v>
      </c>
      <c r="F75" s="84" t="b">
        <v>0</v>
      </c>
      <c r="G75" s="84" t="b">
        <v>0</v>
      </c>
    </row>
    <row r="76" spans="1:7" ht="15">
      <c r="A76" s="84" t="s">
        <v>4375</v>
      </c>
      <c r="B76" s="84">
        <v>14</v>
      </c>
      <c r="C76" s="123">
        <v>0.0038684006181747663</v>
      </c>
      <c r="D76" s="84" t="s">
        <v>4933</v>
      </c>
      <c r="E76" s="84" t="b">
        <v>0</v>
      </c>
      <c r="F76" s="84" t="b">
        <v>0</v>
      </c>
      <c r="G76" s="84" t="b">
        <v>0</v>
      </c>
    </row>
    <row r="77" spans="1:7" ht="15">
      <c r="A77" s="84" t="s">
        <v>4376</v>
      </c>
      <c r="B77" s="84">
        <v>14</v>
      </c>
      <c r="C77" s="123">
        <v>0.003161638931222605</v>
      </c>
      <c r="D77" s="84" t="s">
        <v>4933</v>
      </c>
      <c r="E77" s="84" t="b">
        <v>0</v>
      </c>
      <c r="F77" s="84" t="b">
        <v>0</v>
      </c>
      <c r="G77" s="84" t="b">
        <v>0</v>
      </c>
    </row>
    <row r="78" spans="1:7" ht="15">
      <c r="A78" s="84" t="s">
        <v>4377</v>
      </c>
      <c r="B78" s="84">
        <v>14</v>
      </c>
      <c r="C78" s="123">
        <v>0.0032372025011034736</v>
      </c>
      <c r="D78" s="84" t="s">
        <v>4933</v>
      </c>
      <c r="E78" s="84" t="b">
        <v>0</v>
      </c>
      <c r="F78" s="84" t="b">
        <v>0</v>
      </c>
      <c r="G78" s="84" t="b">
        <v>0</v>
      </c>
    </row>
    <row r="79" spans="1:7" ht="15">
      <c r="A79" s="84" t="s">
        <v>3665</v>
      </c>
      <c r="B79" s="84">
        <v>14</v>
      </c>
      <c r="C79" s="123">
        <v>0.003161638931222605</v>
      </c>
      <c r="D79" s="84" t="s">
        <v>4933</v>
      </c>
      <c r="E79" s="84" t="b">
        <v>0</v>
      </c>
      <c r="F79" s="84" t="b">
        <v>0</v>
      </c>
      <c r="G79" s="84" t="b">
        <v>0</v>
      </c>
    </row>
    <row r="80" spans="1:7" ht="15">
      <c r="A80" s="84" t="s">
        <v>3660</v>
      </c>
      <c r="B80" s="84">
        <v>14</v>
      </c>
      <c r="C80" s="123">
        <v>0.00340753779207791</v>
      </c>
      <c r="D80" s="84" t="s">
        <v>4933</v>
      </c>
      <c r="E80" s="84" t="b">
        <v>0</v>
      </c>
      <c r="F80" s="84" t="b">
        <v>0</v>
      </c>
      <c r="G80" s="84" t="b">
        <v>0</v>
      </c>
    </row>
    <row r="81" spans="1:7" ht="15">
      <c r="A81" s="84" t="s">
        <v>3691</v>
      </c>
      <c r="B81" s="84">
        <v>13</v>
      </c>
      <c r="C81" s="123">
        <v>0.003354139264571133</v>
      </c>
      <c r="D81" s="84" t="s">
        <v>4933</v>
      </c>
      <c r="E81" s="84" t="b">
        <v>0</v>
      </c>
      <c r="F81" s="84" t="b">
        <v>0</v>
      </c>
      <c r="G81" s="84" t="b">
        <v>0</v>
      </c>
    </row>
    <row r="82" spans="1:7" ht="15">
      <c r="A82" s="84" t="s">
        <v>4378</v>
      </c>
      <c r="B82" s="84">
        <v>13</v>
      </c>
      <c r="C82" s="123">
        <v>0.004121936134510377</v>
      </c>
      <c r="D82" s="84" t="s">
        <v>4933</v>
      </c>
      <c r="E82" s="84" t="b">
        <v>0</v>
      </c>
      <c r="F82" s="84" t="b">
        <v>0</v>
      </c>
      <c r="G82" s="84" t="b">
        <v>0</v>
      </c>
    </row>
    <row r="83" spans="1:7" ht="15">
      <c r="A83" s="84" t="s">
        <v>4379</v>
      </c>
      <c r="B83" s="84">
        <v>12</v>
      </c>
      <c r="C83" s="123">
        <v>0.003096128551911815</v>
      </c>
      <c r="D83" s="84" t="s">
        <v>4933</v>
      </c>
      <c r="E83" s="84" t="b">
        <v>0</v>
      </c>
      <c r="F83" s="84" t="b">
        <v>0</v>
      </c>
      <c r="G83" s="84" t="b">
        <v>0</v>
      </c>
    </row>
    <row r="84" spans="1:7" ht="15">
      <c r="A84" s="84" t="s">
        <v>3648</v>
      </c>
      <c r="B84" s="84">
        <v>12</v>
      </c>
      <c r="C84" s="123">
        <v>0.002844700606364339</v>
      </c>
      <c r="D84" s="84" t="s">
        <v>4933</v>
      </c>
      <c r="E84" s="84" t="b">
        <v>0</v>
      </c>
      <c r="F84" s="84" t="b">
        <v>0</v>
      </c>
      <c r="G84" s="84" t="b">
        <v>0</v>
      </c>
    </row>
    <row r="85" spans="1:7" ht="15">
      <c r="A85" s="84" t="s">
        <v>4380</v>
      </c>
      <c r="B85" s="84">
        <v>12</v>
      </c>
      <c r="C85" s="123">
        <v>0.002844700606364339</v>
      </c>
      <c r="D85" s="84" t="s">
        <v>4933</v>
      </c>
      <c r="E85" s="84" t="b">
        <v>0</v>
      </c>
      <c r="F85" s="84" t="b">
        <v>0</v>
      </c>
      <c r="G85" s="84" t="b">
        <v>0</v>
      </c>
    </row>
    <row r="86" spans="1:7" ht="15">
      <c r="A86" s="84" t="s">
        <v>4381</v>
      </c>
      <c r="B86" s="84">
        <v>12</v>
      </c>
      <c r="C86" s="123">
        <v>0.002844700606364339</v>
      </c>
      <c r="D86" s="84" t="s">
        <v>4933</v>
      </c>
      <c r="E86" s="84" t="b">
        <v>0</v>
      </c>
      <c r="F86" s="84" t="b">
        <v>0</v>
      </c>
      <c r="G86" s="84" t="b">
        <v>0</v>
      </c>
    </row>
    <row r="87" spans="1:7" ht="15">
      <c r="A87" s="84" t="s">
        <v>4382</v>
      </c>
      <c r="B87" s="84">
        <v>12</v>
      </c>
      <c r="C87" s="123">
        <v>0.002844700606364339</v>
      </c>
      <c r="D87" s="84" t="s">
        <v>4933</v>
      </c>
      <c r="E87" s="84" t="b">
        <v>0</v>
      </c>
      <c r="F87" s="84" t="b">
        <v>0</v>
      </c>
      <c r="G87" s="84" t="b">
        <v>0</v>
      </c>
    </row>
    <row r="88" spans="1:7" ht="15">
      <c r="A88" s="84" t="s">
        <v>4383</v>
      </c>
      <c r="B88" s="84">
        <v>12</v>
      </c>
      <c r="C88" s="123">
        <v>0.002844700606364339</v>
      </c>
      <c r="D88" s="84" t="s">
        <v>4933</v>
      </c>
      <c r="E88" s="84" t="b">
        <v>0</v>
      </c>
      <c r="F88" s="84" t="b">
        <v>0</v>
      </c>
      <c r="G88" s="84" t="b">
        <v>0</v>
      </c>
    </row>
    <row r="89" spans="1:7" ht="15">
      <c r="A89" s="84" t="s">
        <v>3643</v>
      </c>
      <c r="B89" s="84">
        <v>12</v>
      </c>
      <c r="C89" s="123">
        <v>0.002844700606364339</v>
      </c>
      <c r="D89" s="84" t="s">
        <v>4933</v>
      </c>
      <c r="E89" s="84" t="b">
        <v>0</v>
      </c>
      <c r="F89" s="84" t="b">
        <v>0</v>
      </c>
      <c r="G89" s="84" t="b">
        <v>0</v>
      </c>
    </row>
    <row r="90" spans="1:7" ht="15">
      <c r="A90" s="84" t="s">
        <v>4384</v>
      </c>
      <c r="B90" s="84">
        <v>12</v>
      </c>
      <c r="C90" s="123">
        <v>0.003804864124163425</v>
      </c>
      <c r="D90" s="84" t="s">
        <v>4933</v>
      </c>
      <c r="E90" s="84" t="b">
        <v>0</v>
      </c>
      <c r="F90" s="84" t="b">
        <v>0</v>
      </c>
      <c r="G90" s="84" t="b">
        <v>0</v>
      </c>
    </row>
    <row r="91" spans="1:7" ht="15">
      <c r="A91" s="84" t="s">
        <v>4385</v>
      </c>
      <c r="B91" s="84">
        <v>11</v>
      </c>
      <c r="C91" s="123">
        <v>0.002753708582809863</v>
      </c>
      <c r="D91" s="84" t="s">
        <v>4933</v>
      </c>
      <c r="E91" s="84" t="b">
        <v>0</v>
      </c>
      <c r="F91" s="84" t="b">
        <v>0</v>
      </c>
      <c r="G91" s="84" t="b">
        <v>0</v>
      </c>
    </row>
    <row r="92" spans="1:7" ht="15">
      <c r="A92" s="84" t="s">
        <v>4386</v>
      </c>
      <c r="B92" s="84">
        <v>11</v>
      </c>
      <c r="C92" s="123">
        <v>0.002677351122346929</v>
      </c>
      <c r="D92" s="84" t="s">
        <v>4933</v>
      </c>
      <c r="E92" s="84" t="b">
        <v>0</v>
      </c>
      <c r="F92" s="84" t="b">
        <v>0</v>
      </c>
      <c r="G92" s="84" t="b">
        <v>0</v>
      </c>
    </row>
    <row r="93" spans="1:7" ht="15">
      <c r="A93" s="84" t="s">
        <v>4387</v>
      </c>
      <c r="B93" s="84">
        <v>11</v>
      </c>
      <c r="C93" s="123">
        <v>0.002753708582809863</v>
      </c>
      <c r="D93" s="84" t="s">
        <v>4933</v>
      </c>
      <c r="E93" s="84" t="b">
        <v>0</v>
      </c>
      <c r="F93" s="84" t="b">
        <v>0</v>
      </c>
      <c r="G93" s="84" t="b">
        <v>0</v>
      </c>
    </row>
    <row r="94" spans="1:7" ht="15">
      <c r="A94" s="84" t="s">
        <v>4388</v>
      </c>
      <c r="B94" s="84">
        <v>11</v>
      </c>
      <c r="C94" s="123">
        <v>0.002677351122346929</v>
      </c>
      <c r="D94" s="84" t="s">
        <v>4933</v>
      </c>
      <c r="E94" s="84" t="b">
        <v>0</v>
      </c>
      <c r="F94" s="84" t="b">
        <v>0</v>
      </c>
      <c r="G94" s="84" t="b">
        <v>0</v>
      </c>
    </row>
    <row r="95" spans="1:7" ht="15">
      <c r="A95" s="84" t="s">
        <v>4389</v>
      </c>
      <c r="B95" s="84">
        <v>11</v>
      </c>
      <c r="C95" s="123">
        <v>0.002677351122346929</v>
      </c>
      <c r="D95" s="84" t="s">
        <v>4933</v>
      </c>
      <c r="E95" s="84" t="b">
        <v>0</v>
      </c>
      <c r="F95" s="84" t="b">
        <v>0</v>
      </c>
      <c r="G95" s="84" t="b">
        <v>0</v>
      </c>
    </row>
    <row r="96" spans="1:7" ht="15">
      <c r="A96" s="84" t="s">
        <v>4390</v>
      </c>
      <c r="B96" s="84">
        <v>11</v>
      </c>
      <c r="C96" s="123">
        <v>0.002677351122346929</v>
      </c>
      <c r="D96" s="84" t="s">
        <v>4933</v>
      </c>
      <c r="E96" s="84" t="b">
        <v>0</v>
      </c>
      <c r="F96" s="84" t="b">
        <v>0</v>
      </c>
      <c r="G96" s="84" t="b">
        <v>0</v>
      </c>
    </row>
    <row r="97" spans="1:7" ht="15">
      <c r="A97" s="84" t="s">
        <v>4391</v>
      </c>
      <c r="B97" s="84">
        <v>11</v>
      </c>
      <c r="C97" s="123">
        <v>0.002677351122346929</v>
      </c>
      <c r="D97" s="84" t="s">
        <v>4933</v>
      </c>
      <c r="E97" s="84" t="b">
        <v>0</v>
      </c>
      <c r="F97" s="84" t="b">
        <v>0</v>
      </c>
      <c r="G97" s="84" t="b">
        <v>0</v>
      </c>
    </row>
    <row r="98" spans="1:7" ht="15">
      <c r="A98" s="84" t="s">
        <v>3668</v>
      </c>
      <c r="B98" s="84">
        <v>11</v>
      </c>
      <c r="C98" s="123">
        <v>0.002753708582809863</v>
      </c>
      <c r="D98" s="84" t="s">
        <v>4933</v>
      </c>
      <c r="E98" s="84" t="b">
        <v>0</v>
      </c>
      <c r="F98" s="84" t="b">
        <v>0</v>
      </c>
      <c r="G98" s="84" t="b">
        <v>0</v>
      </c>
    </row>
    <row r="99" spans="1:7" ht="15">
      <c r="A99" s="84" t="s">
        <v>4392</v>
      </c>
      <c r="B99" s="84">
        <v>11</v>
      </c>
      <c r="C99" s="123">
        <v>0.0031629549765344847</v>
      </c>
      <c r="D99" s="84" t="s">
        <v>4933</v>
      </c>
      <c r="E99" s="84" t="b">
        <v>0</v>
      </c>
      <c r="F99" s="84" t="b">
        <v>0</v>
      </c>
      <c r="G99" s="84" t="b">
        <v>0</v>
      </c>
    </row>
    <row r="100" spans="1:7" ht="15">
      <c r="A100" s="84" t="s">
        <v>4393</v>
      </c>
      <c r="B100" s="84">
        <v>10</v>
      </c>
      <c r="C100" s="123">
        <v>0.002580107126593179</v>
      </c>
      <c r="D100" s="84" t="s">
        <v>4933</v>
      </c>
      <c r="E100" s="84" t="b">
        <v>0</v>
      </c>
      <c r="F100" s="84" t="b">
        <v>0</v>
      </c>
      <c r="G100" s="84" t="b">
        <v>0</v>
      </c>
    </row>
    <row r="101" spans="1:7" ht="15">
      <c r="A101" s="84" t="s">
        <v>4394</v>
      </c>
      <c r="B101" s="84">
        <v>10</v>
      </c>
      <c r="C101" s="123">
        <v>0.002580107126593179</v>
      </c>
      <c r="D101" s="84" t="s">
        <v>4933</v>
      </c>
      <c r="E101" s="84" t="b">
        <v>0</v>
      </c>
      <c r="F101" s="84" t="b">
        <v>0</v>
      </c>
      <c r="G101" s="84" t="b">
        <v>0</v>
      </c>
    </row>
    <row r="102" spans="1:7" ht="15">
      <c r="A102" s="84" t="s">
        <v>4395</v>
      </c>
      <c r="B102" s="84">
        <v>10</v>
      </c>
      <c r="C102" s="123">
        <v>0.002580107126593179</v>
      </c>
      <c r="D102" s="84" t="s">
        <v>4933</v>
      </c>
      <c r="E102" s="84" t="b">
        <v>0</v>
      </c>
      <c r="F102" s="84" t="b">
        <v>0</v>
      </c>
      <c r="G102" s="84" t="b">
        <v>0</v>
      </c>
    </row>
    <row r="103" spans="1:7" ht="15">
      <c r="A103" s="84" t="s">
        <v>4396</v>
      </c>
      <c r="B103" s="84">
        <v>10</v>
      </c>
      <c r="C103" s="123">
        <v>0.002503371438918057</v>
      </c>
      <c r="D103" s="84" t="s">
        <v>4933</v>
      </c>
      <c r="E103" s="84" t="b">
        <v>1</v>
      </c>
      <c r="F103" s="84" t="b">
        <v>0</v>
      </c>
      <c r="G103" s="84" t="b">
        <v>0</v>
      </c>
    </row>
    <row r="104" spans="1:7" ht="15">
      <c r="A104" s="84" t="s">
        <v>4397</v>
      </c>
      <c r="B104" s="84">
        <v>10</v>
      </c>
      <c r="C104" s="123">
        <v>0.002503371438918057</v>
      </c>
      <c r="D104" s="84" t="s">
        <v>4933</v>
      </c>
      <c r="E104" s="84" t="b">
        <v>0</v>
      </c>
      <c r="F104" s="84" t="b">
        <v>0</v>
      </c>
      <c r="G104" s="84" t="b">
        <v>0</v>
      </c>
    </row>
    <row r="105" spans="1:7" ht="15">
      <c r="A105" s="84" t="s">
        <v>4398</v>
      </c>
      <c r="B105" s="84">
        <v>10</v>
      </c>
      <c r="C105" s="123">
        <v>0.002503371438918057</v>
      </c>
      <c r="D105" s="84" t="s">
        <v>4933</v>
      </c>
      <c r="E105" s="84" t="b">
        <v>0</v>
      </c>
      <c r="F105" s="84" t="b">
        <v>0</v>
      </c>
      <c r="G105" s="84" t="b">
        <v>0</v>
      </c>
    </row>
    <row r="106" spans="1:7" ht="15">
      <c r="A106" s="84" t="s">
        <v>4399</v>
      </c>
      <c r="B106" s="84">
        <v>10</v>
      </c>
      <c r="C106" s="123">
        <v>0.0027631432986962618</v>
      </c>
      <c r="D106" s="84" t="s">
        <v>4933</v>
      </c>
      <c r="E106" s="84" t="b">
        <v>0</v>
      </c>
      <c r="F106" s="84" t="b">
        <v>0</v>
      </c>
      <c r="G106" s="84" t="b">
        <v>0</v>
      </c>
    </row>
    <row r="107" spans="1:7" ht="15">
      <c r="A107" s="84" t="s">
        <v>4400</v>
      </c>
      <c r="B107" s="84">
        <v>10</v>
      </c>
      <c r="C107" s="123">
        <v>0.0030082012153124582</v>
      </c>
      <c r="D107" s="84" t="s">
        <v>4933</v>
      </c>
      <c r="E107" s="84" t="b">
        <v>0</v>
      </c>
      <c r="F107" s="84" t="b">
        <v>0</v>
      </c>
      <c r="G107" s="84" t="b">
        <v>0</v>
      </c>
    </row>
    <row r="108" spans="1:7" ht="15">
      <c r="A108" s="84" t="s">
        <v>4401</v>
      </c>
      <c r="B108" s="84">
        <v>10</v>
      </c>
      <c r="C108" s="123">
        <v>0.002503371438918057</v>
      </c>
      <c r="D108" s="84" t="s">
        <v>4933</v>
      </c>
      <c r="E108" s="84" t="b">
        <v>0</v>
      </c>
      <c r="F108" s="84" t="b">
        <v>0</v>
      </c>
      <c r="G108" s="84" t="b">
        <v>0</v>
      </c>
    </row>
    <row r="109" spans="1:7" ht="15">
      <c r="A109" s="84" t="s">
        <v>3632</v>
      </c>
      <c r="B109" s="84">
        <v>10</v>
      </c>
      <c r="C109" s="123">
        <v>0.002503371438918057</v>
      </c>
      <c r="D109" s="84" t="s">
        <v>4933</v>
      </c>
      <c r="E109" s="84" t="b">
        <v>0</v>
      </c>
      <c r="F109" s="84" t="b">
        <v>0</v>
      </c>
      <c r="G109" s="84" t="b">
        <v>0</v>
      </c>
    </row>
    <row r="110" spans="1:7" ht="15">
      <c r="A110" s="84" t="s">
        <v>3637</v>
      </c>
      <c r="B110" s="84">
        <v>10</v>
      </c>
      <c r="C110" s="123">
        <v>0.002503371438918057</v>
      </c>
      <c r="D110" s="84" t="s">
        <v>4933</v>
      </c>
      <c r="E110" s="84" t="b">
        <v>0</v>
      </c>
      <c r="F110" s="84" t="b">
        <v>0</v>
      </c>
      <c r="G110" s="84" t="b">
        <v>0</v>
      </c>
    </row>
    <row r="111" spans="1:7" ht="15">
      <c r="A111" s="84" t="s">
        <v>3645</v>
      </c>
      <c r="B111" s="84">
        <v>10</v>
      </c>
      <c r="C111" s="123">
        <v>0.002580107126593179</v>
      </c>
      <c r="D111" s="84" t="s">
        <v>4933</v>
      </c>
      <c r="E111" s="84" t="b">
        <v>0</v>
      </c>
      <c r="F111" s="84" t="b">
        <v>0</v>
      </c>
      <c r="G111" s="84" t="b">
        <v>0</v>
      </c>
    </row>
    <row r="112" spans="1:7" ht="15">
      <c r="A112" s="84" t="s">
        <v>4402</v>
      </c>
      <c r="B112" s="84">
        <v>9</v>
      </c>
      <c r="C112" s="123">
        <v>0.002322096413933861</v>
      </c>
      <c r="D112" s="84" t="s">
        <v>4933</v>
      </c>
      <c r="E112" s="84" t="b">
        <v>0</v>
      </c>
      <c r="F112" s="84" t="b">
        <v>0</v>
      </c>
      <c r="G112" s="84" t="b">
        <v>0</v>
      </c>
    </row>
    <row r="113" spans="1:7" ht="15">
      <c r="A113" s="84" t="s">
        <v>4403</v>
      </c>
      <c r="B113" s="84">
        <v>9</v>
      </c>
      <c r="C113" s="123">
        <v>0.002322096413933861</v>
      </c>
      <c r="D113" s="84" t="s">
        <v>4933</v>
      </c>
      <c r="E113" s="84" t="b">
        <v>0</v>
      </c>
      <c r="F113" s="84" t="b">
        <v>0</v>
      </c>
      <c r="G113" s="84" t="b">
        <v>0</v>
      </c>
    </row>
    <row r="114" spans="1:7" ht="15">
      <c r="A114" s="84" t="s">
        <v>4404</v>
      </c>
      <c r="B114" s="84">
        <v>9</v>
      </c>
      <c r="C114" s="123">
        <v>0.002322096413933861</v>
      </c>
      <c r="D114" s="84" t="s">
        <v>4933</v>
      </c>
      <c r="E114" s="84" t="b">
        <v>0</v>
      </c>
      <c r="F114" s="84" t="b">
        <v>0</v>
      </c>
      <c r="G114" s="84" t="b">
        <v>0</v>
      </c>
    </row>
    <row r="115" spans="1:7" ht="15">
      <c r="A115" s="84" t="s">
        <v>3673</v>
      </c>
      <c r="B115" s="84">
        <v>9</v>
      </c>
      <c r="C115" s="123">
        <v>0.002322096413933861</v>
      </c>
      <c r="D115" s="84" t="s">
        <v>4933</v>
      </c>
      <c r="E115" s="84" t="b">
        <v>0</v>
      </c>
      <c r="F115" s="84" t="b">
        <v>0</v>
      </c>
      <c r="G115" s="84" t="b">
        <v>0</v>
      </c>
    </row>
    <row r="116" spans="1:7" ht="15">
      <c r="A116" s="84" t="s">
        <v>4405</v>
      </c>
      <c r="B116" s="84">
        <v>9</v>
      </c>
      <c r="C116" s="123">
        <v>0.002322096413933861</v>
      </c>
      <c r="D116" s="84" t="s">
        <v>4933</v>
      </c>
      <c r="E116" s="84" t="b">
        <v>0</v>
      </c>
      <c r="F116" s="84" t="b">
        <v>0</v>
      </c>
      <c r="G116" s="84" t="b">
        <v>0</v>
      </c>
    </row>
    <row r="117" spans="1:7" ht="15">
      <c r="A117" s="84" t="s">
        <v>4406</v>
      </c>
      <c r="B117" s="84">
        <v>9</v>
      </c>
      <c r="C117" s="123">
        <v>0.002322096413933861</v>
      </c>
      <c r="D117" s="84" t="s">
        <v>4933</v>
      </c>
      <c r="E117" s="84" t="b">
        <v>0</v>
      </c>
      <c r="F117" s="84" t="b">
        <v>0</v>
      </c>
      <c r="G117" s="84" t="b">
        <v>0</v>
      </c>
    </row>
    <row r="118" spans="1:7" ht="15">
      <c r="A118" s="84" t="s">
        <v>4407</v>
      </c>
      <c r="B118" s="84">
        <v>9</v>
      </c>
      <c r="C118" s="123">
        <v>0.002322096413933861</v>
      </c>
      <c r="D118" s="84" t="s">
        <v>4933</v>
      </c>
      <c r="E118" s="84" t="b">
        <v>0</v>
      </c>
      <c r="F118" s="84" t="b">
        <v>0</v>
      </c>
      <c r="G118" s="84" t="b">
        <v>0</v>
      </c>
    </row>
    <row r="119" spans="1:7" ht="15">
      <c r="A119" s="84" t="s">
        <v>984</v>
      </c>
      <c r="B119" s="84">
        <v>9</v>
      </c>
      <c r="C119" s="123">
        <v>0.002399301294367608</v>
      </c>
      <c r="D119" s="84" t="s">
        <v>4933</v>
      </c>
      <c r="E119" s="84" t="b">
        <v>0</v>
      </c>
      <c r="F119" s="84" t="b">
        <v>0</v>
      </c>
      <c r="G119" s="84" t="b">
        <v>0</v>
      </c>
    </row>
    <row r="120" spans="1:7" ht="15">
      <c r="A120" s="84" t="s">
        <v>4408</v>
      </c>
      <c r="B120" s="84">
        <v>9</v>
      </c>
      <c r="C120" s="123">
        <v>0.002322096413933861</v>
      </c>
      <c r="D120" s="84" t="s">
        <v>4933</v>
      </c>
      <c r="E120" s="84" t="b">
        <v>0</v>
      </c>
      <c r="F120" s="84" t="b">
        <v>0</v>
      </c>
      <c r="G120" s="84" t="b">
        <v>0</v>
      </c>
    </row>
    <row r="121" spans="1:7" ht="15">
      <c r="A121" s="84" t="s">
        <v>3693</v>
      </c>
      <c r="B121" s="84">
        <v>9</v>
      </c>
      <c r="C121" s="123">
        <v>0.002399301294367608</v>
      </c>
      <c r="D121" s="84" t="s">
        <v>4933</v>
      </c>
      <c r="E121" s="84" t="b">
        <v>0</v>
      </c>
      <c r="F121" s="84" t="b">
        <v>0</v>
      </c>
      <c r="G121" s="84" t="b">
        <v>0</v>
      </c>
    </row>
    <row r="122" spans="1:7" ht="15">
      <c r="A122" s="84" t="s">
        <v>4409</v>
      </c>
      <c r="B122" s="84">
        <v>9</v>
      </c>
      <c r="C122" s="123">
        <v>0.0028536480931225685</v>
      </c>
      <c r="D122" s="84" t="s">
        <v>4933</v>
      </c>
      <c r="E122" s="84" t="b">
        <v>0</v>
      </c>
      <c r="F122" s="84" t="b">
        <v>0</v>
      </c>
      <c r="G122" s="84" t="b">
        <v>0</v>
      </c>
    </row>
    <row r="123" spans="1:7" ht="15">
      <c r="A123" s="84" t="s">
        <v>3659</v>
      </c>
      <c r="B123" s="84">
        <v>9</v>
      </c>
      <c r="C123" s="123">
        <v>0.002322096413933861</v>
      </c>
      <c r="D123" s="84" t="s">
        <v>4933</v>
      </c>
      <c r="E123" s="84" t="b">
        <v>0</v>
      </c>
      <c r="F123" s="84" t="b">
        <v>0</v>
      </c>
      <c r="G123" s="84" t="b">
        <v>0</v>
      </c>
    </row>
    <row r="124" spans="1:7" ht="15">
      <c r="A124" s="84" t="s">
        <v>4410</v>
      </c>
      <c r="B124" s="84">
        <v>9</v>
      </c>
      <c r="C124" s="123">
        <v>0.002322096413933861</v>
      </c>
      <c r="D124" s="84" t="s">
        <v>4933</v>
      </c>
      <c r="E124" s="84" t="b">
        <v>0</v>
      </c>
      <c r="F124" s="84" t="b">
        <v>0</v>
      </c>
      <c r="G124" s="84" t="b">
        <v>0</v>
      </c>
    </row>
    <row r="125" spans="1:7" ht="15">
      <c r="A125" s="84" t="s">
        <v>4411</v>
      </c>
      <c r="B125" s="84">
        <v>9</v>
      </c>
      <c r="C125" s="123">
        <v>0.002322096413933861</v>
      </c>
      <c r="D125" s="84" t="s">
        <v>4933</v>
      </c>
      <c r="E125" s="84" t="b">
        <v>0</v>
      </c>
      <c r="F125" s="84" t="b">
        <v>0</v>
      </c>
      <c r="G125" s="84" t="b">
        <v>0</v>
      </c>
    </row>
    <row r="126" spans="1:7" ht="15">
      <c r="A126" s="84" t="s">
        <v>4412</v>
      </c>
      <c r="B126" s="84">
        <v>9</v>
      </c>
      <c r="C126" s="123">
        <v>0.0028536480931225685</v>
      </c>
      <c r="D126" s="84" t="s">
        <v>4933</v>
      </c>
      <c r="E126" s="84" t="b">
        <v>0</v>
      </c>
      <c r="F126" s="84" t="b">
        <v>0</v>
      </c>
      <c r="G126" s="84" t="b">
        <v>0</v>
      </c>
    </row>
    <row r="127" spans="1:7" ht="15">
      <c r="A127" s="84" t="s">
        <v>4413</v>
      </c>
      <c r="B127" s="84">
        <v>9</v>
      </c>
      <c r="C127" s="123">
        <v>0.002322096413933861</v>
      </c>
      <c r="D127" s="84" t="s">
        <v>4933</v>
      </c>
      <c r="E127" s="84" t="b">
        <v>0</v>
      </c>
      <c r="F127" s="84" t="b">
        <v>0</v>
      </c>
      <c r="G127" s="84" t="b">
        <v>0</v>
      </c>
    </row>
    <row r="128" spans="1:7" ht="15">
      <c r="A128" s="84" t="s">
        <v>391</v>
      </c>
      <c r="B128" s="84">
        <v>8</v>
      </c>
      <c r="C128" s="123">
        <v>0.002132712261660096</v>
      </c>
      <c r="D128" s="84" t="s">
        <v>4933</v>
      </c>
      <c r="E128" s="84" t="b">
        <v>0</v>
      </c>
      <c r="F128" s="84" t="b">
        <v>0</v>
      </c>
      <c r="G128" s="84" t="b">
        <v>0</v>
      </c>
    </row>
    <row r="129" spans="1:7" ht="15">
      <c r="A129" s="84" t="s">
        <v>4414</v>
      </c>
      <c r="B129" s="84">
        <v>8</v>
      </c>
      <c r="C129" s="123">
        <v>0.002132712261660096</v>
      </c>
      <c r="D129" s="84" t="s">
        <v>4933</v>
      </c>
      <c r="E129" s="84" t="b">
        <v>0</v>
      </c>
      <c r="F129" s="84" t="b">
        <v>0</v>
      </c>
      <c r="G129" s="84" t="b">
        <v>0</v>
      </c>
    </row>
    <row r="130" spans="1:7" ht="15">
      <c r="A130" s="84" t="s">
        <v>4415</v>
      </c>
      <c r="B130" s="84">
        <v>8</v>
      </c>
      <c r="C130" s="123">
        <v>0.002132712261660096</v>
      </c>
      <c r="D130" s="84" t="s">
        <v>4933</v>
      </c>
      <c r="E130" s="84" t="b">
        <v>0</v>
      </c>
      <c r="F130" s="84" t="b">
        <v>0</v>
      </c>
      <c r="G130" s="84" t="b">
        <v>0</v>
      </c>
    </row>
    <row r="131" spans="1:7" ht="15">
      <c r="A131" s="84" t="s">
        <v>4416</v>
      </c>
      <c r="B131" s="84">
        <v>8</v>
      </c>
      <c r="C131" s="123">
        <v>0.002132712261660096</v>
      </c>
      <c r="D131" s="84" t="s">
        <v>4933</v>
      </c>
      <c r="E131" s="84" t="b">
        <v>0</v>
      </c>
      <c r="F131" s="84" t="b">
        <v>0</v>
      </c>
      <c r="G131" s="84" t="b">
        <v>0</v>
      </c>
    </row>
    <row r="132" spans="1:7" ht="15">
      <c r="A132" s="84" t="s">
        <v>4417</v>
      </c>
      <c r="B132" s="84">
        <v>8</v>
      </c>
      <c r="C132" s="123">
        <v>0.002132712261660096</v>
      </c>
      <c r="D132" s="84" t="s">
        <v>4933</v>
      </c>
      <c r="E132" s="84" t="b">
        <v>0</v>
      </c>
      <c r="F132" s="84" t="b">
        <v>0</v>
      </c>
      <c r="G132" s="84" t="b">
        <v>0</v>
      </c>
    </row>
    <row r="133" spans="1:7" ht="15">
      <c r="A133" s="84" t="s">
        <v>4418</v>
      </c>
      <c r="B133" s="84">
        <v>8</v>
      </c>
      <c r="C133" s="123">
        <v>0.002132712261660096</v>
      </c>
      <c r="D133" s="84" t="s">
        <v>4933</v>
      </c>
      <c r="E133" s="84" t="b">
        <v>0</v>
      </c>
      <c r="F133" s="84" t="b">
        <v>0</v>
      </c>
      <c r="G133" s="84" t="b">
        <v>0</v>
      </c>
    </row>
    <row r="134" spans="1:7" ht="15">
      <c r="A134" s="84" t="s">
        <v>4419</v>
      </c>
      <c r="B134" s="84">
        <v>8</v>
      </c>
      <c r="C134" s="123">
        <v>0.002132712261660096</v>
      </c>
      <c r="D134" s="84" t="s">
        <v>4933</v>
      </c>
      <c r="E134" s="84" t="b">
        <v>0</v>
      </c>
      <c r="F134" s="84" t="b">
        <v>0</v>
      </c>
      <c r="G134" s="84" t="b">
        <v>0</v>
      </c>
    </row>
    <row r="135" spans="1:7" ht="15">
      <c r="A135" s="84" t="s">
        <v>4420</v>
      </c>
      <c r="B135" s="84">
        <v>8</v>
      </c>
      <c r="C135" s="123">
        <v>0.002132712261660096</v>
      </c>
      <c r="D135" s="84" t="s">
        <v>4933</v>
      </c>
      <c r="E135" s="84" t="b">
        <v>0</v>
      </c>
      <c r="F135" s="84" t="b">
        <v>0</v>
      </c>
      <c r="G135" s="84" t="b">
        <v>0</v>
      </c>
    </row>
    <row r="136" spans="1:7" ht="15">
      <c r="A136" s="84" t="s">
        <v>4421</v>
      </c>
      <c r="B136" s="84">
        <v>8</v>
      </c>
      <c r="C136" s="123">
        <v>0.002132712261660096</v>
      </c>
      <c r="D136" s="84" t="s">
        <v>4933</v>
      </c>
      <c r="E136" s="84" t="b">
        <v>0</v>
      </c>
      <c r="F136" s="84" t="b">
        <v>0</v>
      </c>
      <c r="G136" s="84" t="b">
        <v>0</v>
      </c>
    </row>
    <row r="137" spans="1:7" ht="15">
      <c r="A137" s="84" t="s">
        <v>4422</v>
      </c>
      <c r="B137" s="84">
        <v>8</v>
      </c>
      <c r="C137" s="123">
        <v>0.002132712261660096</v>
      </c>
      <c r="D137" s="84" t="s">
        <v>4933</v>
      </c>
      <c r="E137" s="84" t="b">
        <v>0</v>
      </c>
      <c r="F137" s="84" t="b">
        <v>0</v>
      </c>
      <c r="G137" s="84" t="b">
        <v>0</v>
      </c>
    </row>
    <row r="138" spans="1:7" ht="15">
      <c r="A138" s="84" t="s">
        <v>4423</v>
      </c>
      <c r="B138" s="84">
        <v>8</v>
      </c>
      <c r="C138" s="123">
        <v>0.002132712261660096</v>
      </c>
      <c r="D138" s="84" t="s">
        <v>4933</v>
      </c>
      <c r="E138" s="84" t="b">
        <v>0</v>
      </c>
      <c r="F138" s="84" t="b">
        <v>0</v>
      </c>
      <c r="G138" s="84" t="b">
        <v>0</v>
      </c>
    </row>
    <row r="139" spans="1:7" ht="15">
      <c r="A139" s="84" t="s">
        <v>4424</v>
      </c>
      <c r="B139" s="84">
        <v>8</v>
      </c>
      <c r="C139" s="123">
        <v>0.002132712261660096</v>
      </c>
      <c r="D139" s="84" t="s">
        <v>4933</v>
      </c>
      <c r="E139" s="84" t="b">
        <v>0</v>
      </c>
      <c r="F139" s="84" t="b">
        <v>0</v>
      </c>
      <c r="G139" s="84" t="b">
        <v>0</v>
      </c>
    </row>
    <row r="140" spans="1:7" ht="15">
      <c r="A140" s="84" t="s">
        <v>4425</v>
      </c>
      <c r="B140" s="84">
        <v>8</v>
      </c>
      <c r="C140" s="123">
        <v>0.002132712261660096</v>
      </c>
      <c r="D140" s="84" t="s">
        <v>4933</v>
      </c>
      <c r="E140" s="84" t="b">
        <v>0</v>
      </c>
      <c r="F140" s="84" t="b">
        <v>0</v>
      </c>
      <c r="G140" s="84" t="b">
        <v>0</v>
      </c>
    </row>
    <row r="141" spans="1:7" ht="15">
      <c r="A141" s="84" t="s">
        <v>430</v>
      </c>
      <c r="B141" s="84">
        <v>8</v>
      </c>
      <c r="C141" s="123">
        <v>0.002132712261660096</v>
      </c>
      <c r="D141" s="84" t="s">
        <v>4933</v>
      </c>
      <c r="E141" s="84" t="b">
        <v>0</v>
      </c>
      <c r="F141" s="84" t="b">
        <v>0</v>
      </c>
      <c r="G141" s="84" t="b">
        <v>0</v>
      </c>
    </row>
    <row r="142" spans="1:7" ht="15">
      <c r="A142" s="84" t="s">
        <v>429</v>
      </c>
      <c r="B142" s="84">
        <v>8</v>
      </c>
      <c r="C142" s="123">
        <v>0.002132712261660096</v>
      </c>
      <c r="D142" s="84" t="s">
        <v>4933</v>
      </c>
      <c r="E142" s="84" t="b">
        <v>0</v>
      </c>
      <c r="F142" s="84" t="b">
        <v>0</v>
      </c>
      <c r="G142" s="84" t="b">
        <v>0</v>
      </c>
    </row>
    <row r="143" spans="1:7" ht="15">
      <c r="A143" s="84" t="s">
        <v>4426</v>
      </c>
      <c r="B143" s="84">
        <v>8</v>
      </c>
      <c r="C143" s="123">
        <v>0.002132712261660096</v>
      </c>
      <c r="D143" s="84" t="s">
        <v>4933</v>
      </c>
      <c r="E143" s="84" t="b">
        <v>0</v>
      </c>
      <c r="F143" s="84" t="b">
        <v>0</v>
      </c>
      <c r="G143" s="84" t="b">
        <v>0</v>
      </c>
    </row>
    <row r="144" spans="1:7" ht="15">
      <c r="A144" s="84" t="s">
        <v>4427</v>
      </c>
      <c r="B144" s="84">
        <v>8</v>
      </c>
      <c r="C144" s="123">
        <v>0.002132712261660096</v>
      </c>
      <c r="D144" s="84" t="s">
        <v>4933</v>
      </c>
      <c r="E144" s="84" t="b">
        <v>0</v>
      </c>
      <c r="F144" s="84" t="b">
        <v>0</v>
      </c>
      <c r="G144" s="84" t="b">
        <v>0</v>
      </c>
    </row>
    <row r="145" spans="1:7" ht="15">
      <c r="A145" s="84" t="s">
        <v>4428</v>
      </c>
      <c r="B145" s="84">
        <v>8</v>
      </c>
      <c r="C145" s="123">
        <v>0.002132712261660096</v>
      </c>
      <c r="D145" s="84" t="s">
        <v>4933</v>
      </c>
      <c r="E145" s="84" t="b">
        <v>0</v>
      </c>
      <c r="F145" s="84" t="b">
        <v>0</v>
      </c>
      <c r="G145" s="84" t="b">
        <v>0</v>
      </c>
    </row>
    <row r="146" spans="1:7" ht="15">
      <c r="A146" s="84" t="s">
        <v>4429</v>
      </c>
      <c r="B146" s="84">
        <v>8</v>
      </c>
      <c r="C146" s="123">
        <v>0.002132712261660096</v>
      </c>
      <c r="D146" s="84" t="s">
        <v>4933</v>
      </c>
      <c r="E146" s="84" t="b">
        <v>0</v>
      </c>
      <c r="F146" s="84" t="b">
        <v>0</v>
      </c>
      <c r="G146" s="84" t="b">
        <v>0</v>
      </c>
    </row>
    <row r="147" spans="1:7" ht="15">
      <c r="A147" s="84" t="s">
        <v>3690</v>
      </c>
      <c r="B147" s="84">
        <v>8</v>
      </c>
      <c r="C147" s="123">
        <v>0.0022105146389570095</v>
      </c>
      <c r="D147" s="84" t="s">
        <v>4933</v>
      </c>
      <c r="E147" s="84" t="b">
        <v>0</v>
      </c>
      <c r="F147" s="84" t="b">
        <v>0</v>
      </c>
      <c r="G147" s="84" t="b">
        <v>0</v>
      </c>
    </row>
    <row r="148" spans="1:7" ht="15">
      <c r="A148" s="84" t="s">
        <v>4430</v>
      </c>
      <c r="B148" s="84">
        <v>8</v>
      </c>
      <c r="C148" s="123">
        <v>0.002132712261660096</v>
      </c>
      <c r="D148" s="84" t="s">
        <v>4933</v>
      </c>
      <c r="E148" s="84" t="b">
        <v>0</v>
      </c>
      <c r="F148" s="84" t="b">
        <v>0</v>
      </c>
      <c r="G148" s="84" t="b">
        <v>0</v>
      </c>
    </row>
    <row r="149" spans="1:7" ht="15">
      <c r="A149" s="84" t="s">
        <v>4431</v>
      </c>
      <c r="B149" s="84">
        <v>8</v>
      </c>
      <c r="C149" s="123">
        <v>0.0022105146389570095</v>
      </c>
      <c r="D149" s="84" t="s">
        <v>4933</v>
      </c>
      <c r="E149" s="84" t="b">
        <v>0</v>
      </c>
      <c r="F149" s="84" t="b">
        <v>0</v>
      </c>
      <c r="G149" s="84" t="b">
        <v>0</v>
      </c>
    </row>
    <row r="150" spans="1:7" ht="15">
      <c r="A150" s="84" t="s">
        <v>4432</v>
      </c>
      <c r="B150" s="84">
        <v>8</v>
      </c>
      <c r="C150" s="123">
        <v>0.0027041947131406004</v>
      </c>
      <c r="D150" s="84" t="s">
        <v>4933</v>
      </c>
      <c r="E150" s="84" t="b">
        <v>0</v>
      </c>
      <c r="F150" s="84" t="b">
        <v>0</v>
      </c>
      <c r="G150" s="84" t="b">
        <v>0</v>
      </c>
    </row>
    <row r="151" spans="1:7" ht="15">
      <c r="A151" s="84" t="s">
        <v>3666</v>
      </c>
      <c r="B151" s="84">
        <v>8</v>
      </c>
      <c r="C151" s="123">
        <v>0.002132712261660096</v>
      </c>
      <c r="D151" s="84" t="s">
        <v>4933</v>
      </c>
      <c r="E151" s="84" t="b">
        <v>0</v>
      </c>
      <c r="F151" s="84" t="b">
        <v>0</v>
      </c>
      <c r="G151" s="84" t="b">
        <v>0</v>
      </c>
    </row>
    <row r="152" spans="1:7" ht="15">
      <c r="A152" s="84" t="s">
        <v>4433</v>
      </c>
      <c r="B152" s="84">
        <v>8</v>
      </c>
      <c r="C152" s="123">
        <v>0.002132712261660096</v>
      </c>
      <c r="D152" s="84" t="s">
        <v>4933</v>
      </c>
      <c r="E152" s="84" t="b">
        <v>0</v>
      </c>
      <c r="F152" s="84" t="b">
        <v>0</v>
      </c>
      <c r="G152" s="84" t="b">
        <v>0</v>
      </c>
    </row>
    <row r="153" spans="1:7" ht="15">
      <c r="A153" s="84" t="s">
        <v>3644</v>
      </c>
      <c r="B153" s="84">
        <v>8</v>
      </c>
      <c r="C153" s="123">
        <v>0.002132712261660096</v>
      </c>
      <c r="D153" s="84" t="s">
        <v>4933</v>
      </c>
      <c r="E153" s="84" t="b">
        <v>0</v>
      </c>
      <c r="F153" s="84" t="b">
        <v>0</v>
      </c>
      <c r="G153" s="84" t="b">
        <v>0</v>
      </c>
    </row>
    <row r="154" spans="1:7" ht="15">
      <c r="A154" s="84" t="s">
        <v>3646</v>
      </c>
      <c r="B154" s="84">
        <v>8</v>
      </c>
      <c r="C154" s="123">
        <v>0.002132712261660096</v>
      </c>
      <c r="D154" s="84" t="s">
        <v>4933</v>
      </c>
      <c r="E154" s="84" t="b">
        <v>0</v>
      </c>
      <c r="F154" s="84" t="b">
        <v>0</v>
      </c>
      <c r="G154" s="84" t="b">
        <v>0</v>
      </c>
    </row>
    <row r="155" spans="1:7" ht="15">
      <c r="A155" s="84" t="s">
        <v>3647</v>
      </c>
      <c r="B155" s="84">
        <v>8</v>
      </c>
      <c r="C155" s="123">
        <v>0.002132712261660096</v>
      </c>
      <c r="D155" s="84" t="s">
        <v>4933</v>
      </c>
      <c r="E155" s="84" t="b">
        <v>0</v>
      </c>
      <c r="F155" s="84" t="b">
        <v>0</v>
      </c>
      <c r="G155" s="84" t="b">
        <v>0</v>
      </c>
    </row>
    <row r="156" spans="1:7" ht="15">
      <c r="A156" s="84" t="s">
        <v>3649</v>
      </c>
      <c r="B156" s="84">
        <v>8</v>
      </c>
      <c r="C156" s="123">
        <v>0.002132712261660096</v>
      </c>
      <c r="D156" s="84" t="s">
        <v>4933</v>
      </c>
      <c r="E156" s="84" t="b">
        <v>0</v>
      </c>
      <c r="F156" s="84" t="b">
        <v>0</v>
      </c>
      <c r="G156" s="84" t="b">
        <v>0</v>
      </c>
    </row>
    <row r="157" spans="1:7" ht="15">
      <c r="A157" s="84" t="s">
        <v>4434</v>
      </c>
      <c r="B157" s="84">
        <v>8</v>
      </c>
      <c r="C157" s="123">
        <v>0.0025365760827756167</v>
      </c>
      <c r="D157" s="84" t="s">
        <v>4933</v>
      </c>
      <c r="E157" s="84" t="b">
        <v>0</v>
      </c>
      <c r="F157" s="84" t="b">
        <v>0</v>
      </c>
      <c r="G157" s="84" t="b">
        <v>0</v>
      </c>
    </row>
    <row r="158" spans="1:7" ht="15">
      <c r="A158" s="84" t="s">
        <v>4435</v>
      </c>
      <c r="B158" s="84">
        <v>8</v>
      </c>
      <c r="C158" s="123">
        <v>0.0025365760827756167</v>
      </c>
      <c r="D158" s="84" t="s">
        <v>4933</v>
      </c>
      <c r="E158" s="84" t="b">
        <v>0</v>
      </c>
      <c r="F158" s="84" t="b">
        <v>0</v>
      </c>
      <c r="G158" s="84" t="b">
        <v>0</v>
      </c>
    </row>
    <row r="159" spans="1:7" ht="15">
      <c r="A159" s="84" t="s">
        <v>4436</v>
      </c>
      <c r="B159" s="84">
        <v>8</v>
      </c>
      <c r="C159" s="123">
        <v>0.0025365760827756167</v>
      </c>
      <c r="D159" s="84" t="s">
        <v>4933</v>
      </c>
      <c r="E159" s="84" t="b">
        <v>0</v>
      </c>
      <c r="F159" s="84" t="b">
        <v>0</v>
      </c>
      <c r="G159" s="84" t="b">
        <v>0</v>
      </c>
    </row>
    <row r="160" spans="1:7" ht="15">
      <c r="A160" s="84" t="s">
        <v>4437</v>
      </c>
      <c r="B160" s="84">
        <v>7</v>
      </c>
      <c r="C160" s="123">
        <v>0.0019342003090873831</v>
      </c>
      <c r="D160" s="84" t="s">
        <v>4933</v>
      </c>
      <c r="E160" s="84" t="b">
        <v>0</v>
      </c>
      <c r="F160" s="84" t="b">
        <v>0</v>
      </c>
      <c r="G160" s="84" t="b">
        <v>0</v>
      </c>
    </row>
    <row r="161" spans="1:7" ht="15">
      <c r="A161" s="84" t="s">
        <v>4438</v>
      </c>
      <c r="B161" s="84">
        <v>7</v>
      </c>
      <c r="C161" s="123">
        <v>0.002219504072428665</v>
      </c>
      <c r="D161" s="84" t="s">
        <v>4933</v>
      </c>
      <c r="E161" s="84" t="b">
        <v>0</v>
      </c>
      <c r="F161" s="84" t="b">
        <v>0</v>
      </c>
      <c r="G161" s="84" t="b">
        <v>0</v>
      </c>
    </row>
    <row r="162" spans="1:7" ht="15">
      <c r="A162" s="84" t="s">
        <v>4439</v>
      </c>
      <c r="B162" s="84">
        <v>7</v>
      </c>
      <c r="C162" s="123">
        <v>0.002012789530521945</v>
      </c>
      <c r="D162" s="84" t="s">
        <v>4933</v>
      </c>
      <c r="E162" s="84" t="b">
        <v>0</v>
      </c>
      <c r="F162" s="84" t="b">
        <v>0</v>
      </c>
      <c r="G162" s="84" t="b">
        <v>0</v>
      </c>
    </row>
    <row r="163" spans="1:7" ht="15">
      <c r="A163" s="84" t="s">
        <v>3653</v>
      </c>
      <c r="B163" s="84">
        <v>7</v>
      </c>
      <c r="C163" s="123">
        <v>0.0019342003090873831</v>
      </c>
      <c r="D163" s="84" t="s">
        <v>4933</v>
      </c>
      <c r="E163" s="84" t="b">
        <v>1</v>
      </c>
      <c r="F163" s="84" t="b">
        <v>0</v>
      </c>
      <c r="G163" s="84" t="b">
        <v>0</v>
      </c>
    </row>
    <row r="164" spans="1:7" ht="15">
      <c r="A164" s="84" t="s">
        <v>4440</v>
      </c>
      <c r="B164" s="84">
        <v>7</v>
      </c>
      <c r="C164" s="123">
        <v>0.0019342003090873831</v>
      </c>
      <c r="D164" s="84" t="s">
        <v>4933</v>
      </c>
      <c r="E164" s="84" t="b">
        <v>0</v>
      </c>
      <c r="F164" s="84" t="b">
        <v>0</v>
      </c>
      <c r="G164" s="84" t="b">
        <v>0</v>
      </c>
    </row>
    <row r="165" spans="1:7" ht="15">
      <c r="A165" s="84" t="s">
        <v>4441</v>
      </c>
      <c r="B165" s="84">
        <v>7</v>
      </c>
      <c r="C165" s="123">
        <v>0.0019342003090873831</v>
      </c>
      <c r="D165" s="84" t="s">
        <v>4933</v>
      </c>
      <c r="E165" s="84" t="b">
        <v>0</v>
      </c>
      <c r="F165" s="84" t="b">
        <v>0</v>
      </c>
      <c r="G165" s="84" t="b">
        <v>0</v>
      </c>
    </row>
    <row r="166" spans="1:7" ht="15">
      <c r="A166" s="84" t="s">
        <v>4442</v>
      </c>
      <c r="B166" s="84">
        <v>7</v>
      </c>
      <c r="C166" s="123">
        <v>0.0019342003090873831</v>
      </c>
      <c r="D166" s="84" t="s">
        <v>4933</v>
      </c>
      <c r="E166" s="84" t="b">
        <v>0</v>
      </c>
      <c r="F166" s="84" t="b">
        <v>0</v>
      </c>
      <c r="G166" s="84" t="b">
        <v>0</v>
      </c>
    </row>
    <row r="167" spans="1:7" ht="15">
      <c r="A167" s="84" t="s">
        <v>4443</v>
      </c>
      <c r="B167" s="84">
        <v>7</v>
      </c>
      <c r="C167" s="123">
        <v>0.0019342003090873831</v>
      </c>
      <c r="D167" s="84" t="s">
        <v>4933</v>
      </c>
      <c r="E167" s="84" t="b">
        <v>0</v>
      </c>
      <c r="F167" s="84" t="b">
        <v>0</v>
      </c>
      <c r="G167" s="84" t="b">
        <v>0</v>
      </c>
    </row>
    <row r="168" spans="1:7" ht="15">
      <c r="A168" s="84" t="s">
        <v>4444</v>
      </c>
      <c r="B168" s="84">
        <v>7</v>
      </c>
      <c r="C168" s="123">
        <v>0.0019342003090873831</v>
      </c>
      <c r="D168" s="84" t="s">
        <v>4933</v>
      </c>
      <c r="E168" s="84" t="b">
        <v>0</v>
      </c>
      <c r="F168" s="84" t="b">
        <v>0</v>
      </c>
      <c r="G168" s="84" t="b">
        <v>0</v>
      </c>
    </row>
    <row r="169" spans="1:7" ht="15">
      <c r="A169" s="84" t="s">
        <v>4445</v>
      </c>
      <c r="B169" s="84">
        <v>7</v>
      </c>
      <c r="C169" s="123">
        <v>0.0019342003090873831</v>
      </c>
      <c r="D169" s="84" t="s">
        <v>4933</v>
      </c>
      <c r="E169" s="84" t="b">
        <v>0</v>
      </c>
      <c r="F169" s="84" t="b">
        <v>0</v>
      </c>
      <c r="G169" s="84" t="b">
        <v>0</v>
      </c>
    </row>
    <row r="170" spans="1:7" ht="15">
      <c r="A170" s="84" t="s">
        <v>4446</v>
      </c>
      <c r="B170" s="84">
        <v>7</v>
      </c>
      <c r="C170" s="123">
        <v>0.0019342003090873831</v>
      </c>
      <c r="D170" s="84" t="s">
        <v>4933</v>
      </c>
      <c r="E170" s="84" t="b">
        <v>0</v>
      </c>
      <c r="F170" s="84" t="b">
        <v>0</v>
      </c>
      <c r="G170" s="84" t="b">
        <v>0</v>
      </c>
    </row>
    <row r="171" spans="1:7" ht="15">
      <c r="A171" s="84" t="s">
        <v>4447</v>
      </c>
      <c r="B171" s="84">
        <v>7</v>
      </c>
      <c r="C171" s="123">
        <v>0.002012789530521945</v>
      </c>
      <c r="D171" s="84" t="s">
        <v>4933</v>
      </c>
      <c r="E171" s="84" t="b">
        <v>0</v>
      </c>
      <c r="F171" s="84" t="b">
        <v>0</v>
      </c>
      <c r="G171" s="84" t="b">
        <v>0</v>
      </c>
    </row>
    <row r="172" spans="1:7" ht="15">
      <c r="A172" s="84" t="s">
        <v>4448</v>
      </c>
      <c r="B172" s="84">
        <v>7</v>
      </c>
      <c r="C172" s="123">
        <v>0.002012789530521945</v>
      </c>
      <c r="D172" s="84" t="s">
        <v>4933</v>
      </c>
      <c r="E172" s="84" t="b">
        <v>0</v>
      </c>
      <c r="F172" s="84" t="b">
        <v>0</v>
      </c>
      <c r="G172" s="84" t="b">
        <v>0</v>
      </c>
    </row>
    <row r="173" spans="1:7" ht="15">
      <c r="A173" s="84" t="s">
        <v>4449</v>
      </c>
      <c r="B173" s="84">
        <v>7</v>
      </c>
      <c r="C173" s="123">
        <v>0.0019342003090873831</v>
      </c>
      <c r="D173" s="84" t="s">
        <v>4933</v>
      </c>
      <c r="E173" s="84" t="b">
        <v>0</v>
      </c>
      <c r="F173" s="84" t="b">
        <v>0</v>
      </c>
      <c r="G173" s="84" t="b">
        <v>0</v>
      </c>
    </row>
    <row r="174" spans="1:7" ht="15">
      <c r="A174" s="84" t="s">
        <v>3663</v>
      </c>
      <c r="B174" s="84">
        <v>7</v>
      </c>
      <c r="C174" s="123">
        <v>0.0019342003090873831</v>
      </c>
      <c r="D174" s="84" t="s">
        <v>4933</v>
      </c>
      <c r="E174" s="84" t="b">
        <v>0</v>
      </c>
      <c r="F174" s="84" t="b">
        <v>0</v>
      </c>
      <c r="G174" s="84" t="b">
        <v>0</v>
      </c>
    </row>
    <row r="175" spans="1:7" ht="15">
      <c r="A175" s="84" t="s">
        <v>3585</v>
      </c>
      <c r="B175" s="84">
        <v>7</v>
      </c>
      <c r="C175" s="123">
        <v>0.0019342003090873831</v>
      </c>
      <c r="D175" s="84" t="s">
        <v>4933</v>
      </c>
      <c r="E175" s="84" t="b">
        <v>0</v>
      </c>
      <c r="F175" s="84" t="b">
        <v>0</v>
      </c>
      <c r="G175" s="84" t="b">
        <v>0</v>
      </c>
    </row>
    <row r="176" spans="1:7" ht="15">
      <c r="A176" s="84" t="s">
        <v>4450</v>
      </c>
      <c r="B176" s="84">
        <v>7</v>
      </c>
      <c r="C176" s="123">
        <v>0.0019342003090873831</v>
      </c>
      <c r="D176" s="84" t="s">
        <v>4933</v>
      </c>
      <c r="E176" s="84" t="b">
        <v>0</v>
      </c>
      <c r="F176" s="84" t="b">
        <v>0</v>
      </c>
      <c r="G176" s="84" t="b">
        <v>0</v>
      </c>
    </row>
    <row r="177" spans="1:7" ht="15">
      <c r="A177" s="84" t="s">
        <v>3633</v>
      </c>
      <c r="B177" s="84">
        <v>7</v>
      </c>
      <c r="C177" s="123">
        <v>0.0019342003090873831</v>
      </c>
      <c r="D177" s="84" t="s">
        <v>4933</v>
      </c>
      <c r="E177" s="84" t="b">
        <v>0</v>
      </c>
      <c r="F177" s="84" t="b">
        <v>0</v>
      </c>
      <c r="G177" s="84" t="b">
        <v>0</v>
      </c>
    </row>
    <row r="178" spans="1:7" ht="15">
      <c r="A178" s="84" t="s">
        <v>3634</v>
      </c>
      <c r="B178" s="84">
        <v>7</v>
      </c>
      <c r="C178" s="123">
        <v>0.0019342003090873831</v>
      </c>
      <c r="D178" s="84" t="s">
        <v>4933</v>
      </c>
      <c r="E178" s="84" t="b">
        <v>0</v>
      </c>
      <c r="F178" s="84" t="b">
        <v>0</v>
      </c>
      <c r="G178" s="84" t="b">
        <v>0</v>
      </c>
    </row>
    <row r="179" spans="1:7" ht="15">
      <c r="A179" s="84" t="s">
        <v>3635</v>
      </c>
      <c r="B179" s="84">
        <v>7</v>
      </c>
      <c r="C179" s="123">
        <v>0.0019342003090873831</v>
      </c>
      <c r="D179" s="84" t="s">
        <v>4933</v>
      </c>
      <c r="E179" s="84" t="b">
        <v>0</v>
      </c>
      <c r="F179" s="84" t="b">
        <v>0</v>
      </c>
      <c r="G179" s="84" t="b">
        <v>0</v>
      </c>
    </row>
    <row r="180" spans="1:7" ht="15">
      <c r="A180" s="84" t="s">
        <v>3638</v>
      </c>
      <c r="B180" s="84">
        <v>7</v>
      </c>
      <c r="C180" s="123">
        <v>0.0019342003090873831</v>
      </c>
      <c r="D180" s="84" t="s">
        <v>4933</v>
      </c>
      <c r="E180" s="84" t="b">
        <v>0</v>
      </c>
      <c r="F180" s="84" t="b">
        <v>0</v>
      </c>
      <c r="G180" s="84" t="b">
        <v>0</v>
      </c>
    </row>
    <row r="181" spans="1:7" ht="15">
      <c r="A181" s="84" t="s">
        <v>4451</v>
      </c>
      <c r="B181" s="84">
        <v>7</v>
      </c>
      <c r="C181" s="123">
        <v>0.0019342003090873831</v>
      </c>
      <c r="D181" s="84" t="s">
        <v>4933</v>
      </c>
      <c r="E181" s="84" t="b">
        <v>0</v>
      </c>
      <c r="F181" s="84" t="b">
        <v>0</v>
      </c>
      <c r="G181" s="84" t="b">
        <v>0</v>
      </c>
    </row>
    <row r="182" spans="1:7" ht="15">
      <c r="A182" s="84" t="s">
        <v>4452</v>
      </c>
      <c r="B182" s="84">
        <v>7</v>
      </c>
      <c r="C182" s="123">
        <v>0.0019342003090873831</v>
      </c>
      <c r="D182" s="84" t="s">
        <v>4933</v>
      </c>
      <c r="E182" s="84" t="b">
        <v>0</v>
      </c>
      <c r="F182" s="84" t="b">
        <v>0</v>
      </c>
      <c r="G182" s="84" t="b">
        <v>0</v>
      </c>
    </row>
    <row r="183" spans="1:7" ht="15">
      <c r="A183" s="84" t="s">
        <v>248</v>
      </c>
      <c r="B183" s="84">
        <v>7</v>
      </c>
      <c r="C183" s="123">
        <v>0.0019342003090873831</v>
      </c>
      <c r="D183" s="84" t="s">
        <v>4933</v>
      </c>
      <c r="E183" s="84" t="b">
        <v>0</v>
      </c>
      <c r="F183" s="84" t="b">
        <v>0</v>
      </c>
      <c r="G183" s="84" t="b">
        <v>0</v>
      </c>
    </row>
    <row r="184" spans="1:7" ht="15">
      <c r="A184" s="84" t="s">
        <v>4453</v>
      </c>
      <c r="B184" s="84">
        <v>6</v>
      </c>
      <c r="C184" s="123">
        <v>0.00172524816901881</v>
      </c>
      <c r="D184" s="84" t="s">
        <v>4933</v>
      </c>
      <c r="E184" s="84" t="b">
        <v>0</v>
      </c>
      <c r="F184" s="84" t="b">
        <v>0</v>
      </c>
      <c r="G184" s="84" t="b">
        <v>0</v>
      </c>
    </row>
    <row r="185" spans="1:7" ht="15">
      <c r="A185" s="84" t="s">
        <v>4454</v>
      </c>
      <c r="B185" s="84">
        <v>6</v>
      </c>
      <c r="C185" s="123">
        <v>0.00172524816901881</v>
      </c>
      <c r="D185" s="84" t="s">
        <v>4933</v>
      </c>
      <c r="E185" s="84" t="b">
        <v>0</v>
      </c>
      <c r="F185" s="84" t="b">
        <v>0</v>
      </c>
      <c r="G185" s="84" t="b">
        <v>0</v>
      </c>
    </row>
    <row r="186" spans="1:7" ht="15">
      <c r="A186" s="84" t="s">
        <v>4455</v>
      </c>
      <c r="B186" s="84">
        <v>6</v>
      </c>
      <c r="C186" s="123">
        <v>0.00172524816901881</v>
      </c>
      <c r="D186" s="84" t="s">
        <v>4933</v>
      </c>
      <c r="E186" s="84" t="b">
        <v>0</v>
      </c>
      <c r="F186" s="84" t="b">
        <v>0</v>
      </c>
      <c r="G186" s="84" t="b">
        <v>0</v>
      </c>
    </row>
    <row r="187" spans="1:7" ht="15">
      <c r="A187" s="84" t="s">
        <v>4456</v>
      </c>
      <c r="B187" s="84">
        <v>6</v>
      </c>
      <c r="C187" s="123">
        <v>0.00172524816901881</v>
      </c>
      <c r="D187" s="84" t="s">
        <v>4933</v>
      </c>
      <c r="E187" s="84" t="b">
        <v>0</v>
      </c>
      <c r="F187" s="84" t="b">
        <v>0</v>
      </c>
      <c r="G187" s="84" t="b">
        <v>0</v>
      </c>
    </row>
    <row r="188" spans="1:7" ht="15">
      <c r="A188" s="84" t="s">
        <v>4457</v>
      </c>
      <c r="B188" s="84">
        <v>6</v>
      </c>
      <c r="C188" s="123">
        <v>0.00172524816901881</v>
      </c>
      <c r="D188" s="84" t="s">
        <v>4933</v>
      </c>
      <c r="E188" s="84" t="b">
        <v>0</v>
      </c>
      <c r="F188" s="84" t="b">
        <v>0</v>
      </c>
      <c r="G188" s="84" t="b">
        <v>0</v>
      </c>
    </row>
    <row r="189" spans="1:7" ht="15">
      <c r="A189" s="84" t="s">
        <v>4458</v>
      </c>
      <c r="B189" s="84">
        <v>6</v>
      </c>
      <c r="C189" s="123">
        <v>0.00172524816901881</v>
      </c>
      <c r="D189" s="84" t="s">
        <v>4933</v>
      </c>
      <c r="E189" s="84" t="b">
        <v>0</v>
      </c>
      <c r="F189" s="84" t="b">
        <v>0</v>
      </c>
      <c r="G189" s="84" t="b">
        <v>0</v>
      </c>
    </row>
    <row r="190" spans="1:7" ht="15">
      <c r="A190" s="84" t="s">
        <v>4459</v>
      </c>
      <c r="B190" s="84">
        <v>6</v>
      </c>
      <c r="C190" s="123">
        <v>0.00172524816901881</v>
      </c>
      <c r="D190" s="84" t="s">
        <v>4933</v>
      </c>
      <c r="E190" s="84" t="b">
        <v>0</v>
      </c>
      <c r="F190" s="84" t="b">
        <v>0</v>
      </c>
      <c r="G190" s="84" t="b">
        <v>0</v>
      </c>
    </row>
    <row r="191" spans="1:7" ht="15">
      <c r="A191" s="84" t="s">
        <v>4460</v>
      </c>
      <c r="B191" s="84">
        <v>6</v>
      </c>
      <c r="C191" s="123">
        <v>0.00172524816901881</v>
      </c>
      <c r="D191" s="84" t="s">
        <v>4933</v>
      </c>
      <c r="E191" s="84" t="b">
        <v>0</v>
      </c>
      <c r="F191" s="84" t="b">
        <v>0</v>
      </c>
      <c r="G191" s="84" t="b">
        <v>0</v>
      </c>
    </row>
    <row r="192" spans="1:7" ht="15">
      <c r="A192" s="84" t="s">
        <v>4461</v>
      </c>
      <c r="B192" s="84">
        <v>6</v>
      </c>
      <c r="C192" s="123">
        <v>0.00172524816901881</v>
      </c>
      <c r="D192" s="84" t="s">
        <v>4933</v>
      </c>
      <c r="E192" s="84" t="b">
        <v>0</v>
      </c>
      <c r="F192" s="84" t="b">
        <v>0</v>
      </c>
      <c r="G192" s="84" t="b">
        <v>0</v>
      </c>
    </row>
    <row r="193" spans="1:7" ht="15">
      <c r="A193" s="84" t="s">
        <v>4462</v>
      </c>
      <c r="B193" s="84">
        <v>6</v>
      </c>
      <c r="C193" s="123">
        <v>0.0020281460348554503</v>
      </c>
      <c r="D193" s="84" t="s">
        <v>4933</v>
      </c>
      <c r="E193" s="84" t="b">
        <v>0</v>
      </c>
      <c r="F193" s="84" t="b">
        <v>0</v>
      </c>
      <c r="G193" s="84" t="b">
        <v>0</v>
      </c>
    </row>
    <row r="194" spans="1:7" ht="15">
      <c r="A194" s="84" t="s">
        <v>4463</v>
      </c>
      <c r="B194" s="84">
        <v>6</v>
      </c>
      <c r="C194" s="123">
        <v>0.0022053299279183526</v>
      </c>
      <c r="D194" s="84" t="s">
        <v>4933</v>
      </c>
      <c r="E194" s="84" t="b">
        <v>0</v>
      </c>
      <c r="F194" s="84" t="b">
        <v>0</v>
      </c>
      <c r="G194" s="84" t="b">
        <v>0</v>
      </c>
    </row>
    <row r="195" spans="1:7" ht="15">
      <c r="A195" s="84" t="s">
        <v>4464</v>
      </c>
      <c r="B195" s="84">
        <v>6</v>
      </c>
      <c r="C195" s="123">
        <v>0.00172524816901881</v>
      </c>
      <c r="D195" s="84" t="s">
        <v>4933</v>
      </c>
      <c r="E195" s="84" t="b">
        <v>0</v>
      </c>
      <c r="F195" s="84" t="b">
        <v>0</v>
      </c>
      <c r="G195" s="84" t="b">
        <v>0</v>
      </c>
    </row>
    <row r="196" spans="1:7" ht="15">
      <c r="A196" s="84" t="s">
        <v>4465</v>
      </c>
      <c r="B196" s="84">
        <v>6</v>
      </c>
      <c r="C196" s="123">
        <v>0.00172524816901881</v>
      </c>
      <c r="D196" s="84" t="s">
        <v>4933</v>
      </c>
      <c r="E196" s="84" t="b">
        <v>0</v>
      </c>
      <c r="F196" s="84" t="b">
        <v>0</v>
      </c>
      <c r="G196" s="84" t="b">
        <v>0</v>
      </c>
    </row>
    <row r="197" spans="1:7" ht="15">
      <c r="A197" s="84" t="s">
        <v>4466</v>
      </c>
      <c r="B197" s="84">
        <v>6</v>
      </c>
      <c r="C197" s="123">
        <v>0.00172524816901881</v>
      </c>
      <c r="D197" s="84" t="s">
        <v>4933</v>
      </c>
      <c r="E197" s="84" t="b">
        <v>0</v>
      </c>
      <c r="F197" s="84" t="b">
        <v>0</v>
      </c>
      <c r="G197" s="84" t="b">
        <v>0</v>
      </c>
    </row>
    <row r="198" spans="1:7" ht="15">
      <c r="A198" s="84" t="s">
        <v>4467</v>
      </c>
      <c r="B198" s="84">
        <v>6</v>
      </c>
      <c r="C198" s="123">
        <v>0.00172524816901881</v>
      </c>
      <c r="D198" s="84" t="s">
        <v>4933</v>
      </c>
      <c r="E198" s="84" t="b">
        <v>0</v>
      </c>
      <c r="F198" s="84" t="b">
        <v>0</v>
      </c>
      <c r="G198" s="84" t="b">
        <v>0</v>
      </c>
    </row>
    <row r="199" spans="1:7" ht="15">
      <c r="A199" s="84" t="s">
        <v>4468</v>
      </c>
      <c r="B199" s="84">
        <v>6</v>
      </c>
      <c r="C199" s="123">
        <v>0.00172524816901881</v>
      </c>
      <c r="D199" s="84" t="s">
        <v>4933</v>
      </c>
      <c r="E199" s="84" t="b">
        <v>0</v>
      </c>
      <c r="F199" s="84" t="b">
        <v>0</v>
      </c>
      <c r="G199" s="84" t="b">
        <v>0</v>
      </c>
    </row>
    <row r="200" spans="1:7" ht="15">
      <c r="A200" s="84" t="s">
        <v>3661</v>
      </c>
      <c r="B200" s="84">
        <v>6</v>
      </c>
      <c r="C200" s="123">
        <v>0.00172524816901881</v>
      </c>
      <c r="D200" s="84" t="s">
        <v>4933</v>
      </c>
      <c r="E200" s="84" t="b">
        <v>0</v>
      </c>
      <c r="F200" s="84" t="b">
        <v>0</v>
      </c>
      <c r="G200" s="84" t="b">
        <v>0</v>
      </c>
    </row>
    <row r="201" spans="1:7" ht="15">
      <c r="A201" s="84" t="s">
        <v>3662</v>
      </c>
      <c r="B201" s="84">
        <v>6</v>
      </c>
      <c r="C201" s="123">
        <v>0.00172524816901881</v>
      </c>
      <c r="D201" s="84" t="s">
        <v>4933</v>
      </c>
      <c r="E201" s="84" t="b">
        <v>0</v>
      </c>
      <c r="F201" s="84" t="b">
        <v>0</v>
      </c>
      <c r="G201" s="84" t="b">
        <v>0</v>
      </c>
    </row>
    <row r="202" spans="1:7" ht="15">
      <c r="A202" s="84" t="s">
        <v>3664</v>
      </c>
      <c r="B202" s="84">
        <v>6</v>
      </c>
      <c r="C202" s="123">
        <v>0.00172524816901881</v>
      </c>
      <c r="D202" s="84" t="s">
        <v>4933</v>
      </c>
      <c r="E202" s="84" t="b">
        <v>0</v>
      </c>
      <c r="F202" s="84" t="b">
        <v>0</v>
      </c>
      <c r="G202" s="84" t="b">
        <v>0</v>
      </c>
    </row>
    <row r="203" spans="1:7" ht="15">
      <c r="A203" s="84" t="s">
        <v>3667</v>
      </c>
      <c r="B203" s="84">
        <v>6</v>
      </c>
      <c r="C203" s="123">
        <v>0.00172524816901881</v>
      </c>
      <c r="D203" s="84" t="s">
        <v>4933</v>
      </c>
      <c r="E203" s="84" t="b">
        <v>0</v>
      </c>
      <c r="F203" s="84" t="b">
        <v>0</v>
      </c>
      <c r="G203" s="84" t="b">
        <v>0</v>
      </c>
    </row>
    <row r="204" spans="1:7" ht="15">
      <c r="A204" s="84" t="s">
        <v>4469</v>
      </c>
      <c r="B204" s="84">
        <v>6</v>
      </c>
      <c r="C204" s="123">
        <v>0.00172524816901881</v>
      </c>
      <c r="D204" s="84" t="s">
        <v>4933</v>
      </c>
      <c r="E204" s="84" t="b">
        <v>0</v>
      </c>
      <c r="F204" s="84" t="b">
        <v>0</v>
      </c>
      <c r="G204" s="84" t="b">
        <v>0</v>
      </c>
    </row>
    <row r="205" spans="1:7" ht="15">
      <c r="A205" s="84" t="s">
        <v>4470</v>
      </c>
      <c r="B205" s="84">
        <v>6</v>
      </c>
      <c r="C205" s="123">
        <v>0.00172524816901881</v>
      </c>
      <c r="D205" s="84" t="s">
        <v>4933</v>
      </c>
      <c r="E205" s="84" t="b">
        <v>0</v>
      </c>
      <c r="F205" s="84" t="b">
        <v>0</v>
      </c>
      <c r="G205" s="84" t="b">
        <v>0</v>
      </c>
    </row>
    <row r="206" spans="1:7" ht="15">
      <c r="A206" s="84" t="s">
        <v>4471</v>
      </c>
      <c r="B206" s="84">
        <v>6</v>
      </c>
      <c r="C206" s="123">
        <v>0.00172524816901881</v>
      </c>
      <c r="D206" s="84" t="s">
        <v>4933</v>
      </c>
      <c r="E206" s="84" t="b">
        <v>0</v>
      </c>
      <c r="F206" s="84" t="b">
        <v>0</v>
      </c>
      <c r="G206" s="84" t="b">
        <v>0</v>
      </c>
    </row>
    <row r="207" spans="1:7" ht="15">
      <c r="A207" s="84" t="s">
        <v>4472</v>
      </c>
      <c r="B207" s="84">
        <v>6</v>
      </c>
      <c r="C207" s="123">
        <v>0.00172524816901881</v>
      </c>
      <c r="D207" s="84" t="s">
        <v>4933</v>
      </c>
      <c r="E207" s="84" t="b">
        <v>0</v>
      </c>
      <c r="F207" s="84" t="b">
        <v>0</v>
      </c>
      <c r="G207" s="84" t="b">
        <v>0</v>
      </c>
    </row>
    <row r="208" spans="1:7" ht="15">
      <c r="A208" s="84" t="s">
        <v>4473</v>
      </c>
      <c r="B208" s="84">
        <v>6</v>
      </c>
      <c r="C208" s="123">
        <v>0.00172524816901881</v>
      </c>
      <c r="D208" s="84" t="s">
        <v>4933</v>
      </c>
      <c r="E208" s="84" t="b">
        <v>0</v>
      </c>
      <c r="F208" s="84" t="b">
        <v>0</v>
      </c>
      <c r="G208" s="84" t="b">
        <v>0</v>
      </c>
    </row>
    <row r="209" spans="1:7" ht="15">
      <c r="A209" s="84" t="s">
        <v>3672</v>
      </c>
      <c r="B209" s="84">
        <v>6</v>
      </c>
      <c r="C209" s="123">
        <v>0.00172524816901881</v>
      </c>
      <c r="D209" s="84" t="s">
        <v>4933</v>
      </c>
      <c r="E209" s="84" t="b">
        <v>0</v>
      </c>
      <c r="F209" s="84" t="b">
        <v>0</v>
      </c>
      <c r="G209" s="84" t="b">
        <v>0</v>
      </c>
    </row>
    <row r="210" spans="1:7" ht="15">
      <c r="A210" s="84" t="s">
        <v>301</v>
      </c>
      <c r="B210" s="84">
        <v>6</v>
      </c>
      <c r="C210" s="123">
        <v>0.00172524816901881</v>
      </c>
      <c r="D210" s="84" t="s">
        <v>4933</v>
      </c>
      <c r="E210" s="84" t="b">
        <v>0</v>
      </c>
      <c r="F210" s="84" t="b">
        <v>0</v>
      </c>
      <c r="G210" s="84" t="b">
        <v>0</v>
      </c>
    </row>
    <row r="211" spans="1:7" ht="15">
      <c r="A211" s="84" t="s">
        <v>4474</v>
      </c>
      <c r="B211" s="84">
        <v>6</v>
      </c>
      <c r="C211" s="123">
        <v>0.00172524816901881</v>
      </c>
      <c r="D211" s="84" t="s">
        <v>4933</v>
      </c>
      <c r="E211" s="84" t="b">
        <v>0</v>
      </c>
      <c r="F211" s="84" t="b">
        <v>0</v>
      </c>
      <c r="G211" s="84" t="b">
        <v>0</v>
      </c>
    </row>
    <row r="212" spans="1:7" ht="15">
      <c r="A212" s="84" t="s">
        <v>4475</v>
      </c>
      <c r="B212" s="84">
        <v>6</v>
      </c>
      <c r="C212" s="123">
        <v>0.00172524816901881</v>
      </c>
      <c r="D212" s="84" t="s">
        <v>4933</v>
      </c>
      <c r="E212" s="84" t="b">
        <v>1</v>
      </c>
      <c r="F212" s="84" t="b">
        <v>0</v>
      </c>
      <c r="G212" s="84" t="b">
        <v>0</v>
      </c>
    </row>
    <row r="213" spans="1:7" ht="15">
      <c r="A213" s="84" t="s">
        <v>4476</v>
      </c>
      <c r="B213" s="84">
        <v>6</v>
      </c>
      <c r="C213" s="123">
        <v>0.00172524816901881</v>
      </c>
      <c r="D213" s="84" t="s">
        <v>4933</v>
      </c>
      <c r="E213" s="84" t="b">
        <v>0</v>
      </c>
      <c r="F213" s="84" t="b">
        <v>0</v>
      </c>
      <c r="G213" s="84" t="b">
        <v>0</v>
      </c>
    </row>
    <row r="214" spans="1:7" ht="15">
      <c r="A214" s="84" t="s">
        <v>3656</v>
      </c>
      <c r="B214" s="84">
        <v>6</v>
      </c>
      <c r="C214" s="123">
        <v>0.00172524816901881</v>
      </c>
      <c r="D214" s="84" t="s">
        <v>4933</v>
      </c>
      <c r="E214" s="84" t="b">
        <v>1</v>
      </c>
      <c r="F214" s="84" t="b">
        <v>0</v>
      </c>
      <c r="G214" s="84" t="b">
        <v>0</v>
      </c>
    </row>
    <row r="215" spans="1:7" ht="15">
      <c r="A215" s="84" t="s">
        <v>4477</v>
      </c>
      <c r="B215" s="84">
        <v>6</v>
      </c>
      <c r="C215" s="123">
        <v>0.00172524816901881</v>
      </c>
      <c r="D215" s="84" t="s">
        <v>4933</v>
      </c>
      <c r="E215" s="84" t="b">
        <v>0</v>
      </c>
      <c r="F215" s="84" t="b">
        <v>0</v>
      </c>
      <c r="G215" s="84" t="b">
        <v>0</v>
      </c>
    </row>
    <row r="216" spans="1:7" ht="15">
      <c r="A216" s="84" t="s">
        <v>4478</v>
      </c>
      <c r="B216" s="84">
        <v>6</v>
      </c>
      <c r="C216" s="123">
        <v>0.00172524816901881</v>
      </c>
      <c r="D216" s="84" t="s">
        <v>4933</v>
      </c>
      <c r="E216" s="84" t="b">
        <v>0</v>
      </c>
      <c r="F216" s="84" t="b">
        <v>0</v>
      </c>
      <c r="G216" s="84" t="b">
        <v>0</v>
      </c>
    </row>
    <row r="217" spans="1:7" ht="15">
      <c r="A217" s="84" t="s">
        <v>3652</v>
      </c>
      <c r="B217" s="84">
        <v>6</v>
      </c>
      <c r="C217" s="123">
        <v>0.00172524816901881</v>
      </c>
      <c r="D217" s="84" t="s">
        <v>4933</v>
      </c>
      <c r="E217" s="84" t="b">
        <v>0</v>
      </c>
      <c r="F217" s="84" t="b">
        <v>0</v>
      </c>
      <c r="G217" s="84" t="b">
        <v>0</v>
      </c>
    </row>
    <row r="218" spans="1:7" ht="15">
      <c r="A218" s="84" t="s">
        <v>404</v>
      </c>
      <c r="B218" s="84">
        <v>6</v>
      </c>
      <c r="C218" s="123">
        <v>0.00172524816901881</v>
      </c>
      <c r="D218" s="84" t="s">
        <v>4933</v>
      </c>
      <c r="E218" s="84" t="b">
        <v>0</v>
      </c>
      <c r="F218" s="84" t="b">
        <v>0</v>
      </c>
      <c r="G218" s="84" t="b">
        <v>0</v>
      </c>
    </row>
    <row r="219" spans="1:7" ht="15">
      <c r="A219" s="84" t="s">
        <v>4479</v>
      </c>
      <c r="B219" s="84">
        <v>5</v>
      </c>
      <c r="C219" s="123">
        <v>0.0015041006076562291</v>
      </c>
      <c r="D219" s="84" t="s">
        <v>4933</v>
      </c>
      <c r="E219" s="84" t="b">
        <v>0</v>
      </c>
      <c r="F219" s="84" t="b">
        <v>0</v>
      </c>
      <c r="G219" s="84" t="b">
        <v>0</v>
      </c>
    </row>
    <row r="220" spans="1:7" ht="15">
      <c r="A220" s="84" t="s">
        <v>4480</v>
      </c>
      <c r="B220" s="84">
        <v>5</v>
      </c>
      <c r="C220" s="123">
        <v>0.0015041006076562291</v>
      </c>
      <c r="D220" s="84" t="s">
        <v>4933</v>
      </c>
      <c r="E220" s="84" t="b">
        <v>0</v>
      </c>
      <c r="F220" s="84" t="b">
        <v>0</v>
      </c>
      <c r="G220" s="84" t="b">
        <v>0</v>
      </c>
    </row>
    <row r="221" spans="1:7" ht="15">
      <c r="A221" s="84" t="s">
        <v>4481</v>
      </c>
      <c r="B221" s="84">
        <v>5</v>
      </c>
      <c r="C221" s="123">
        <v>0.0015041006076562291</v>
      </c>
      <c r="D221" s="84" t="s">
        <v>4933</v>
      </c>
      <c r="E221" s="84" t="b">
        <v>0</v>
      </c>
      <c r="F221" s="84" t="b">
        <v>0</v>
      </c>
      <c r="G221" s="84" t="b">
        <v>0</v>
      </c>
    </row>
    <row r="222" spans="1:7" ht="15">
      <c r="A222" s="84" t="s">
        <v>4482</v>
      </c>
      <c r="B222" s="84">
        <v>5</v>
      </c>
      <c r="C222" s="123">
        <v>0.0015041006076562291</v>
      </c>
      <c r="D222" s="84" t="s">
        <v>4933</v>
      </c>
      <c r="E222" s="84" t="b">
        <v>0</v>
      </c>
      <c r="F222" s="84" t="b">
        <v>0</v>
      </c>
      <c r="G222" s="84" t="b">
        <v>0</v>
      </c>
    </row>
    <row r="223" spans="1:7" ht="15">
      <c r="A223" s="84" t="s">
        <v>4483</v>
      </c>
      <c r="B223" s="84">
        <v>5</v>
      </c>
      <c r="C223" s="123">
        <v>0.001690121695712875</v>
      </c>
      <c r="D223" s="84" t="s">
        <v>4933</v>
      </c>
      <c r="E223" s="84" t="b">
        <v>0</v>
      </c>
      <c r="F223" s="84" t="b">
        <v>0</v>
      </c>
      <c r="G223" s="84" t="b">
        <v>0</v>
      </c>
    </row>
    <row r="224" spans="1:7" ht="15">
      <c r="A224" s="84" t="s">
        <v>4484</v>
      </c>
      <c r="B224" s="84">
        <v>5</v>
      </c>
      <c r="C224" s="123">
        <v>0.0015041006076562291</v>
      </c>
      <c r="D224" s="84" t="s">
        <v>4933</v>
      </c>
      <c r="E224" s="84" t="b">
        <v>1</v>
      </c>
      <c r="F224" s="84" t="b">
        <v>0</v>
      </c>
      <c r="G224" s="84" t="b">
        <v>0</v>
      </c>
    </row>
    <row r="225" spans="1:7" ht="15">
      <c r="A225" s="84" t="s">
        <v>4485</v>
      </c>
      <c r="B225" s="84">
        <v>5</v>
      </c>
      <c r="C225" s="123">
        <v>0.0015041006076562291</v>
      </c>
      <c r="D225" s="84" t="s">
        <v>4933</v>
      </c>
      <c r="E225" s="84" t="b">
        <v>0</v>
      </c>
      <c r="F225" s="84" t="b">
        <v>0</v>
      </c>
      <c r="G225" s="84" t="b">
        <v>0</v>
      </c>
    </row>
    <row r="226" spans="1:7" ht="15">
      <c r="A226" s="84" t="s">
        <v>4486</v>
      </c>
      <c r="B226" s="84">
        <v>5</v>
      </c>
      <c r="C226" s="123">
        <v>0.0015041006076562291</v>
      </c>
      <c r="D226" s="84" t="s">
        <v>4933</v>
      </c>
      <c r="E226" s="84" t="b">
        <v>0</v>
      </c>
      <c r="F226" s="84" t="b">
        <v>0</v>
      </c>
      <c r="G226" s="84" t="b">
        <v>0</v>
      </c>
    </row>
    <row r="227" spans="1:7" ht="15">
      <c r="A227" s="84" t="s">
        <v>4487</v>
      </c>
      <c r="B227" s="84">
        <v>5</v>
      </c>
      <c r="C227" s="123">
        <v>0.0015041006076562291</v>
      </c>
      <c r="D227" s="84" t="s">
        <v>4933</v>
      </c>
      <c r="E227" s="84" t="b">
        <v>0</v>
      </c>
      <c r="F227" s="84" t="b">
        <v>0</v>
      </c>
      <c r="G227" s="84" t="b">
        <v>0</v>
      </c>
    </row>
    <row r="228" spans="1:7" ht="15">
      <c r="A228" s="84" t="s">
        <v>4488</v>
      </c>
      <c r="B228" s="84">
        <v>5</v>
      </c>
      <c r="C228" s="123">
        <v>0.0015041006076562291</v>
      </c>
      <c r="D228" s="84" t="s">
        <v>4933</v>
      </c>
      <c r="E228" s="84" t="b">
        <v>1</v>
      </c>
      <c r="F228" s="84" t="b">
        <v>0</v>
      </c>
      <c r="G228" s="84" t="b">
        <v>0</v>
      </c>
    </row>
    <row r="229" spans="1:7" ht="15">
      <c r="A229" s="84" t="s">
        <v>4489</v>
      </c>
      <c r="B229" s="84">
        <v>5</v>
      </c>
      <c r="C229" s="123">
        <v>0.0015041006076562291</v>
      </c>
      <c r="D229" s="84" t="s">
        <v>4933</v>
      </c>
      <c r="E229" s="84" t="b">
        <v>0</v>
      </c>
      <c r="F229" s="84" t="b">
        <v>0</v>
      </c>
      <c r="G229" s="84" t="b">
        <v>0</v>
      </c>
    </row>
    <row r="230" spans="1:7" ht="15">
      <c r="A230" s="84" t="s">
        <v>4490</v>
      </c>
      <c r="B230" s="84">
        <v>5</v>
      </c>
      <c r="C230" s="123">
        <v>0.0018377749399319605</v>
      </c>
      <c r="D230" s="84" t="s">
        <v>4933</v>
      </c>
      <c r="E230" s="84" t="b">
        <v>0</v>
      </c>
      <c r="F230" s="84" t="b">
        <v>0</v>
      </c>
      <c r="G230" s="84" t="b">
        <v>0</v>
      </c>
    </row>
    <row r="231" spans="1:7" ht="15">
      <c r="A231" s="84" t="s">
        <v>4491</v>
      </c>
      <c r="B231" s="84">
        <v>5</v>
      </c>
      <c r="C231" s="123">
        <v>0.0015041006076562291</v>
      </c>
      <c r="D231" s="84" t="s">
        <v>4933</v>
      </c>
      <c r="E231" s="84" t="b">
        <v>0</v>
      </c>
      <c r="F231" s="84" t="b">
        <v>0</v>
      </c>
      <c r="G231" s="84" t="b">
        <v>0</v>
      </c>
    </row>
    <row r="232" spans="1:7" ht="15">
      <c r="A232" s="84" t="s">
        <v>4492</v>
      </c>
      <c r="B232" s="84">
        <v>5</v>
      </c>
      <c r="C232" s="123">
        <v>0.0015041006076562291</v>
      </c>
      <c r="D232" s="84" t="s">
        <v>4933</v>
      </c>
      <c r="E232" s="84" t="b">
        <v>0</v>
      </c>
      <c r="F232" s="84" t="b">
        <v>0</v>
      </c>
      <c r="G232" s="84" t="b">
        <v>0</v>
      </c>
    </row>
    <row r="233" spans="1:7" ht="15">
      <c r="A233" s="84" t="s">
        <v>4493</v>
      </c>
      <c r="B233" s="84">
        <v>5</v>
      </c>
      <c r="C233" s="123">
        <v>0.0015041006076562291</v>
      </c>
      <c r="D233" s="84" t="s">
        <v>4933</v>
      </c>
      <c r="E233" s="84" t="b">
        <v>0</v>
      </c>
      <c r="F233" s="84" t="b">
        <v>0</v>
      </c>
      <c r="G233" s="84" t="b">
        <v>0</v>
      </c>
    </row>
    <row r="234" spans="1:7" ht="15">
      <c r="A234" s="84" t="s">
        <v>4494</v>
      </c>
      <c r="B234" s="84">
        <v>5</v>
      </c>
      <c r="C234" s="123">
        <v>0.0015041006076562291</v>
      </c>
      <c r="D234" s="84" t="s">
        <v>4933</v>
      </c>
      <c r="E234" s="84" t="b">
        <v>0</v>
      </c>
      <c r="F234" s="84" t="b">
        <v>0</v>
      </c>
      <c r="G234" s="84" t="b">
        <v>0</v>
      </c>
    </row>
    <row r="235" spans="1:7" ht="15">
      <c r="A235" s="84" t="s">
        <v>4495</v>
      </c>
      <c r="B235" s="84">
        <v>5</v>
      </c>
      <c r="C235" s="123">
        <v>0.001690121695712875</v>
      </c>
      <c r="D235" s="84" t="s">
        <v>4933</v>
      </c>
      <c r="E235" s="84" t="b">
        <v>0</v>
      </c>
      <c r="F235" s="84" t="b">
        <v>0</v>
      </c>
      <c r="G235" s="84" t="b">
        <v>0</v>
      </c>
    </row>
    <row r="236" spans="1:7" ht="15">
      <c r="A236" s="84" t="s">
        <v>4496</v>
      </c>
      <c r="B236" s="84">
        <v>5</v>
      </c>
      <c r="C236" s="123">
        <v>0.0015041006076562291</v>
      </c>
      <c r="D236" s="84" t="s">
        <v>4933</v>
      </c>
      <c r="E236" s="84" t="b">
        <v>0</v>
      </c>
      <c r="F236" s="84" t="b">
        <v>0</v>
      </c>
      <c r="G236" s="84" t="b">
        <v>0</v>
      </c>
    </row>
    <row r="237" spans="1:7" ht="15">
      <c r="A237" s="84" t="s">
        <v>4497</v>
      </c>
      <c r="B237" s="84">
        <v>5</v>
      </c>
      <c r="C237" s="123">
        <v>0.0015041006076562291</v>
      </c>
      <c r="D237" s="84" t="s">
        <v>4933</v>
      </c>
      <c r="E237" s="84" t="b">
        <v>0</v>
      </c>
      <c r="F237" s="84" t="b">
        <v>0</v>
      </c>
      <c r="G237" s="84" t="b">
        <v>0</v>
      </c>
    </row>
    <row r="238" spans="1:7" ht="15">
      <c r="A238" s="84" t="s">
        <v>4498</v>
      </c>
      <c r="B238" s="84">
        <v>5</v>
      </c>
      <c r="C238" s="123">
        <v>0.0015041006076562291</v>
      </c>
      <c r="D238" s="84" t="s">
        <v>4933</v>
      </c>
      <c r="E238" s="84" t="b">
        <v>0</v>
      </c>
      <c r="F238" s="84" t="b">
        <v>0</v>
      </c>
      <c r="G238" s="84" t="b">
        <v>0</v>
      </c>
    </row>
    <row r="239" spans="1:7" ht="15">
      <c r="A239" s="84" t="s">
        <v>4499</v>
      </c>
      <c r="B239" s="84">
        <v>5</v>
      </c>
      <c r="C239" s="123">
        <v>0.0015041006076562291</v>
      </c>
      <c r="D239" s="84" t="s">
        <v>4933</v>
      </c>
      <c r="E239" s="84" t="b">
        <v>0</v>
      </c>
      <c r="F239" s="84" t="b">
        <v>0</v>
      </c>
      <c r="G239" s="84" t="b">
        <v>0</v>
      </c>
    </row>
    <row r="240" spans="1:7" ht="15">
      <c r="A240" s="84" t="s">
        <v>4500</v>
      </c>
      <c r="B240" s="84">
        <v>5</v>
      </c>
      <c r="C240" s="123">
        <v>0.0015041006076562291</v>
      </c>
      <c r="D240" s="84" t="s">
        <v>4933</v>
      </c>
      <c r="E240" s="84" t="b">
        <v>0</v>
      </c>
      <c r="F240" s="84" t="b">
        <v>0</v>
      </c>
      <c r="G240" s="84" t="b">
        <v>0</v>
      </c>
    </row>
    <row r="241" spans="1:7" ht="15">
      <c r="A241" s="84" t="s">
        <v>4501</v>
      </c>
      <c r="B241" s="84">
        <v>5</v>
      </c>
      <c r="C241" s="123">
        <v>0.0018377749399319605</v>
      </c>
      <c r="D241" s="84" t="s">
        <v>4933</v>
      </c>
      <c r="E241" s="84" t="b">
        <v>0</v>
      </c>
      <c r="F241" s="84" t="b">
        <v>0</v>
      </c>
      <c r="G241" s="84" t="b">
        <v>0</v>
      </c>
    </row>
    <row r="242" spans="1:7" ht="15">
      <c r="A242" s="84" t="s">
        <v>4502</v>
      </c>
      <c r="B242" s="84">
        <v>5</v>
      </c>
      <c r="C242" s="123">
        <v>0.001690121695712875</v>
      </c>
      <c r="D242" s="84" t="s">
        <v>4933</v>
      </c>
      <c r="E242" s="84" t="b">
        <v>0</v>
      </c>
      <c r="F242" s="84" t="b">
        <v>0</v>
      </c>
      <c r="G242" s="84" t="b">
        <v>0</v>
      </c>
    </row>
    <row r="243" spans="1:7" ht="15">
      <c r="A243" s="84" t="s">
        <v>4503</v>
      </c>
      <c r="B243" s="84">
        <v>5</v>
      </c>
      <c r="C243" s="123">
        <v>0.001690121695712875</v>
      </c>
      <c r="D243" s="84" t="s">
        <v>4933</v>
      </c>
      <c r="E243" s="84" t="b">
        <v>0</v>
      </c>
      <c r="F243" s="84" t="b">
        <v>0</v>
      </c>
      <c r="G243" s="84" t="b">
        <v>0</v>
      </c>
    </row>
    <row r="244" spans="1:7" ht="15">
      <c r="A244" s="84" t="s">
        <v>4504</v>
      </c>
      <c r="B244" s="84">
        <v>5</v>
      </c>
      <c r="C244" s="123">
        <v>0.0015041006076562291</v>
      </c>
      <c r="D244" s="84" t="s">
        <v>4933</v>
      </c>
      <c r="E244" s="84" t="b">
        <v>0</v>
      </c>
      <c r="F244" s="84" t="b">
        <v>0</v>
      </c>
      <c r="G244" s="84" t="b">
        <v>0</v>
      </c>
    </row>
    <row r="245" spans="1:7" ht="15">
      <c r="A245" s="84" t="s">
        <v>4505</v>
      </c>
      <c r="B245" s="84">
        <v>5</v>
      </c>
      <c r="C245" s="123">
        <v>0.001690121695712875</v>
      </c>
      <c r="D245" s="84" t="s">
        <v>4933</v>
      </c>
      <c r="E245" s="84" t="b">
        <v>0</v>
      </c>
      <c r="F245" s="84" t="b">
        <v>0</v>
      </c>
      <c r="G245" s="84" t="b">
        <v>0</v>
      </c>
    </row>
    <row r="246" spans="1:7" ht="15">
      <c r="A246" s="84" t="s">
        <v>4506</v>
      </c>
      <c r="B246" s="84">
        <v>5</v>
      </c>
      <c r="C246" s="123">
        <v>0.0015041006076562291</v>
      </c>
      <c r="D246" s="84" t="s">
        <v>4933</v>
      </c>
      <c r="E246" s="84" t="b">
        <v>0</v>
      </c>
      <c r="F246" s="84" t="b">
        <v>0</v>
      </c>
      <c r="G246" s="84" t="b">
        <v>0</v>
      </c>
    </row>
    <row r="247" spans="1:7" ht="15">
      <c r="A247" s="84" t="s">
        <v>4507</v>
      </c>
      <c r="B247" s="84">
        <v>5</v>
      </c>
      <c r="C247" s="123">
        <v>0.0015041006076562291</v>
      </c>
      <c r="D247" s="84" t="s">
        <v>4933</v>
      </c>
      <c r="E247" s="84" t="b">
        <v>0</v>
      </c>
      <c r="F247" s="84" t="b">
        <v>0</v>
      </c>
      <c r="G247" s="84" t="b">
        <v>0</v>
      </c>
    </row>
    <row r="248" spans="1:7" ht="15">
      <c r="A248" s="84" t="s">
        <v>4508</v>
      </c>
      <c r="B248" s="84">
        <v>5</v>
      </c>
      <c r="C248" s="123">
        <v>0.001690121695712875</v>
      </c>
      <c r="D248" s="84" t="s">
        <v>4933</v>
      </c>
      <c r="E248" s="84" t="b">
        <v>0</v>
      </c>
      <c r="F248" s="84" t="b">
        <v>0</v>
      </c>
      <c r="G248" s="84" t="b">
        <v>0</v>
      </c>
    </row>
    <row r="249" spans="1:7" ht="15">
      <c r="A249" s="84" t="s">
        <v>4509</v>
      </c>
      <c r="B249" s="84">
        <v>5</v>
      </c>
      <c r="C249" s="123">
        <v>0.001690121695712875</v>
      </c>
      <c r="D249" s="84" t="s">
        <v>4933</v>
      </c>
      <c r="E249" s="84" t="b">
        <v>0</v>
      </c>
      <c r="F249" s="84" t="b">
        <v>0</v>
      </c>
      <c r="G249" s="84" t="b">
        <v>0</v>
      </c>
    </row>
    <row r="250" spans="1:7" ht="15">
      <c r="A250" s="84" t="s">
        <v>4510</v>
      </c>
      <c r="B250" s="84">
        <v>5</v>
      </c>
      <c r="C250" s="123">
        <v>0.0015041006076562291</v>
      </c>
      <c r="D250" s="84" t="s">
        <v>4933</v>
      </c>
      <c r="E250" s="84" t="b">
        <v>0</v>
      </c>
      <c r="F250" s="84" t="b">
        <v>0</v>
      </c>
      <c r="G250" s="84" t="b">
        <v>0</v>
      </c>
    </row>
    <row r="251" spans="1:7" ht="15">
      <c r="A251" s="84" t="s">
        <v>4511</v>
      </c>
      <c r="B251" s="84">
        <v>5</v>
      </c>
      <c r="C251" s="123">
        <v>0.0015041006076562291</v>
      </c>
      <c r="D251" s="84" t="s">
        <v>4933</v>
      </c>
      <c r="E251" s="84" t="b">
        <v>0</v>
      </c>
      <c r="F251" s="84" t="b">
        <v>0</v>
      </c>
      <c r="G251" s="84" t="b">
        <v>0</v>
      </c>
    </row>
    <row r="252" spans="1:7" ht="15">
      <c r="A252" s="84" t="s">
        <v>4512</v>
      </c>
      <c r="B252" s="84">
        <v>5</v>
      </c>
      <c r="C252" s="123">
        <v>0.0015041006076562291</v>
      </c>
      <c r="D252" s="84" t="s">
        <v>4933</v>
      </c>
      <c r="E252" s="84" t="b">
        <v>0</v>
      </c>
      <c r="F252" s="84" t="b">
        <v>0</v>
      </c>
      <c r="G252" s="84" t="b">
        <v>0</v>
      </c>
    </row>
    <row r="253" spans="1:7" ht="15">
      <c r="A253" s="84" t="s">
        <v>4513</v>
      </c>
      <c r="B253" s="84">
        <v>5</v>
      </c>
      <c r="C253" s="123">
        <v>0.0015041006076562291</v>
      </c>
      <c r="D253" s="84" t="s">
        <v>4933</v>
      </c>
      <c r="E253" s="84" t="b">
        <v>0</v>
      </c>
      <c r="F253" s="84" t="b">
        <v>0</v>
      </c>
      <c r="G253" s="84" t="b">
        <v>0</v>
      </c>
    </row>
    <row r="254" spans="1:7" ht="15">
      <c r="A254" s="84" t="s">
        <v>4514</v>
      </c>
      <c r="B254" s="84">
        <v>5</v>
      </c>
      <c r="C254" s="123">
        <v>0.0015041006076562291</v>
      </c>
      <c r="D254" s="84" t="s">
        <v>4933</v>
      </c>
      <c r="E254" s="84" t="b">
        <v>0</v>
      </c>
      <c r="F254" s="84" t="b">
        <v>0</v>
      </c>
      <c r="G254" s="84" t="b">
        <v>0</v>
      </c>
    </row>
    <row r="255" spans="1:7" ht="15">
      <c r="A255" s="84" t="s">
        <v>4515</v>
      </c>
      <c r="B255" s="84">
        <v>5</v>
      </c>
      <c r="C255" s="123">
        <v>0.0015853600517347604</v>
      </c>
      <c r="D255" s="84" t="s">
        <v>4933</v>
      </c>
      <c r="E255" s="84" t="b">
        <v>0</v>
      </c>
      <c r="F255" s="84" t="b">
        <v>0</v>
      </c>
      <c r="G255" s="84" t="b">
        <v>0</v>
      </c>
    </row>
    <row r="256" spans="1:7" ht="15">
      <c r="A256" s="84" t="s">
        <v>4516</v>
      </c>
      <c r="B256" s="84">
        <v>5</v>
      </c>
      <c r="C256" s="123">
        <v>0.0015041006076562291</v>
      </c>
      <c r="D256" s="84" t="s">
        <v>4933</v>
      </c>
      <c r="E256" s="84" t="b">
        <v>0</v>
      </c>
      <c r="F256" s="84" t="b">
        <v>0</v>
      </c>
      <c r="G256" s="84" t="b">
        <v>0</v>
      </c>
    </row>
    <row r="257" spans="1:7" ht="15">
      <c r="A257" s="84" t="s">
        <v>4517</v>
      </c>
      <c r="B257" s="84">
        <v>5</v>
      </c>
      <c r="C257" s="123">
        <v>0.0015041006076562291</v>
      </c>
      <c r="D257" s="84" t="s">
        <v>4933</v>
      </c>
      <c r="E257" s="84" t="b">
        <v>0</v>
      </c>
      <c r="F257" s="84" t="b">
        <v>0</v>
      </c>
      <c r="G257" s="84" t="b">
        <v>0</v>
      </c>
    </row>
    <row r="258" spans="1:7" ht="15">
      <c r="A258" s="84" t="s">
        <v>4518</v>
      </c>
      <c r="B258" s="84">
        <v>5</v>
      </c>
      <c r="C258" s="123">
        <v>0.0015041006076562291</v>
      </c>
      <c r="D258" s="84" t="s">
        <v>4933</v>
      </c>
      <c r="E258" s="84" t="b">
        <v>0</v>
      </c>
      <c r="F258" s="84" t="b">
        <v>0</v>
      </c>
      <c r="G258" s="84" t="b">
        <v>0</v>
      </c>
    </row>
    <row r="259" spans="1:7" ht="15">
      <c r="A259" s="84" t="s">
        <v>324</v>
      </c>
      <c r="B259" s="84">
        <v>5</v>
      </c>
      <c r="C259" s="123">
        <v>0.0015041006076562291</v>
      </c>
      <c r="D259" s="84" t="s">
        <v>4933</v>
      </c>
      <c r="E259" s="84" t="b">
        <v>0</v>
      </c>
      <c r="F259" s="84" t="b">
        <v>0</v>
      </c>
      <c r="G259" s="84" t="b">
        <v>0</v>
      </c>
    </row>
    <row r="260" spans="1:7" ht="15">
      <c r="A260" s="84" t="s">
        <v>4519</v>
      </c>
      <c r="B260" s="84">
        <v>5</v>
      </c>
      <c r="C260" s="123">
        <v>0.0015041006076562291</v>
      </c>
      <c r="D260" s="84" t="s">
        <v>4933</v>
      </c>
      <c r="E260" s="84" t="b">
        <v>0</v>
      </c>
      <c r="F260" s="84" t="b">
        <v>0</v>
      </c>
      <c r="G260" s="84" t="b">
        <v>0</v>
      </c>
    </row>
    <row r="261" spans="1:7" ht="15">
      <c r="A261" s="84" t="s">
        <v>4520</v>
      </c>
      <c r="B261" s="84">
        <v>5</v>
      </c>
      <c r="C261" s="123">
        <v>0.0015041006076562291</v>
      </c>
      <c r="D261" s="84" t="s">
        <v>4933</v>
      </c>
      <c r="E261" s="84" t="b">
        <v>1</v>
      </c>
      <c r="F261" s="84" t="b">
        <v>0</v>
      </c>
      <c r="G261" s="84" t="b">
        <v>0</v>
      </c>
    </row>
    <row r="262" spans="1:7" ht="15">
      <c r="A262" s="84" t="s">
        <v>4521</v>
      </c>
      <c r="B262" s="84">
        <v>5</v>
      </c>
      <c r="C262" s="123">
        <v>0.0015041006076562291</v>
      </c>
      <c r="D262" s="84" t="s">
        <v>4933</v>
      </c>
      <c r="E262" s="84" t="b">
        <v>0</v>
      </c>
      <c r="F262" s="84" t="b">
        <v>0</v>
      </c>
      <c r="G262" s="84" t="b">
        <v>0</v>
      </c>
    </row>
    <row r="263" spans="1:7" ht="15">
      <c r="A263" s="84" t="s">
        <v>4522</v>
      </c>
      <c r="B263" s="84">
        <v>5</v>
      </c>
      <c r="C263" s="123">
        <v>0.0015853600517347604</v>
      </c>
      <c r="D263" s="84" t="s">
        <v>4933</v>
      </c>
      <c r="E263" s="84" t="b">
        <v>0</v>
      </c>
      <c r="F263" s="84" t="b">
        <v>0</v>
      </c>
      <c r="G263" s="84" t="b">
        <v>0</v>
      </c>
    </row>
    <row r="264" spans="1:7" ht="15">
      <c r="A264" s="84" t="s">
        <v>4523</v>
      </c>
      <c r="B264" s="84">
        <v>5</v>
      </c>
      <c r="C264" s="123">
        <v>0.0015041006076562291</v>
      </c>
      <c r="D264" s="84" t="s">
        <v>4933</v>
      </c>
      <c r="E264" s="84" t="b">
        <v>0</v>
      </c>
      <c r="F264" s="84" t="b">
        <v>0</v>
      </c>
      <c r="G264" s="84" t="b">
        <v>0</v>
      </c>
    </row>
    <row r="265" spans="1:7" ht="15">
      <c r="A265" s="84" t="s">
        <v>3670</v>
      </c>
      <c r="B265" s="84">
        <v>5</v>
      </c>
      <c r="C265" s="123">
        <v>0.0015041006076562291</v>
      </c>
      <c r="D265" s="84" t="s">
        <v>4933</v>
      </c>
      <c r="E265" s="84" t="b">
        <v>0</v>
      </c>
      <c r="F265" s="84" t="b">
        <v>0</v>
      </c>
      <c r="G265" s="84" t="b">
        <v>0</v>
      </c>
    </row>
    <row r="266" spans="1:7" ht="15">
      <c r="A266" s="84" t="s">
        <v>3671</v>
      </c>
      <c r="B266" s="84">
        <v>5</v>
      </c>
      <c r="C266" s="123">
        <v>0.0015041006076562291</v>
      </c>
      <c r="D266" s="84" t="s">
        <v>4933</v>
      </c>
      <c r="E266" s="84" t="b">
        <v>0</v>
      </c>
      <c r="F266" s="84" t="b">
        <v>0</v>
      </c>
      <c r="G266" s="84" t="b">
        <v>0</v>
      </c>
    </row>
    <row r="267" spans="1:7" ht="15">
      <c r="A267" s="84" t="s">
        <v>406</v>
      </c>
      <c r="B267" s="84">
        <v>5</v>
      </c>
      <c r="C267" s="123">
        <v>0.0015041006076562291</v>
      </c>
      <c r="D267" s="84" t="s">
        <v>4933</v>
      </c>
      <c r="E267" s="84" t="b">
        <v>0</v>
      </c>
      <c r="F267" s="84" t="b">
        <v>0</v>
      </c>
      <c r="G267" s="84" t="b">
        <v>0</v>
      </c>
    </row>
    <row r="268" spans="1:7" ht="15">
      <c r="A268" s="84" t="s">
        <v>4524</v>
      </c>
      <c r="B268" s="84">
        <v>5</v>
      </c>
      <c r="C268" s="123">
        <v>0.0015041006076562291</v>
      </c>
      <c r="D268" s="84" t="s">
        <v>4933</v>
      </c>
      <c r="E268" s="84" t="b">
        <v>0</v>
      </c>
      <c r="F268" s="84" t="b">
        <v>0</v>
      </c>
      <c r="G268" s="84" t="b">
        <v>0</v>
      </c>
    </row>
    <row r="269" spans="1:7" ht="15">
      <c r="A269" s="84" t="s">
        <v>4525</v>
      </c>
      <c r="B269" s="84">
        <v>5</v>
      </c>
      <c r="C269" s="123">
        <v>0.0015041006076562291</v>
      </c>
      <c r="D269" s="84" t="s">
        <v>4933</v>
      </c>
      <c r="E269" s="84" t="b">
        <v>0</v>
      </c>
      <c r="F269" s="84" t="b">
        <v>0</v>
      </c>
      <c r="G269" s="84" t="b">
        <v>0</v>
      </c>
    </row>
    <row r="270" spans="1:7" ht="15">
      <c r="A270" s="84" t="s">
        <v>4526</v>
      </c>
      <c r="B270" s="84">
        <v>5</v>
      </c>
      <c r="C270" s="123">
        <v>0.0015041006076562291</v>
      </c>
      <c r="D270" s="84" t="s">
        <v>4933</v>
      </c>
      <c r="E270" s="84" t="b">
        <v>0</v>
      </c>
      <c r="F270" s="84" t="b">
        <v>0</v>
      </c>
      <c r="G270" s="84" t="b">
        <v>0</v>
      </c>
    </row>
    <row r="271" spans="1:7" ht="15">
      <c r="A271" s="84" t="s">
        <v>4527</v>
      </c>
      <c r="B271" s="84">
        <v>5</v>
      </c>
      <c r="C271" s="123">
        <v>0.0015041006076562291</v>
      </c>
      <c r="D271" s="84" t="s">
        <v>4933</v>
      </c>
      <c r="E271" s="84" t="b">
        <v>0</v>
      </c>
      <c r="F271" s="84" t="b">
        <v>0</v>
      </c>
      <c r="G271" s="84" t="b">
        <v>0</v>
      </c>
    </row>
    <row r="272" spans="1:7" ht="15">
      <c r="A272" s="84" t="s">
        <v>4528</v>
      </c>
      <c r="B272" s="84">
        <v>5</v>
      </c>
      <c r="C272" s="123">
        <v>0.0015041006076562291</v>
      </c>
      <c r="D272" s="84" t="s">
        <v>4933</v>
      </c>
      <c r="E272" s="84" t="b">
        <v>0</v>
      </c>
      <c r="F272" s="84" t="b">
        <v>0</v>
      </c>
      <c r="G272" s="84" t="b">
        <v>0</v>
      </c>
    </row>
    <row r="273" spans="1:7" ht="15">
      <c r="A273" s="84" t="s">
        <v>3654</v>
      </c>
      <c r="B273" s="84">
        <v>5</v>
      </c>
      <c r="C273" s="123">
        <v>0.0015041006076562291</v>
      </c>
      <c r="D273" s="84" t="s">
        <v>4933</v>
      </c>
      <c r="E273" s="84" t="b">
        <v>0</v>
      </c>
      <c r="F273" s="84" t="b">
        <v>0</v>
      </c>
      <c r="G273" s="84" t="b">
        <v>0</v>
      </c>
    </row>
    <row r="274" spans="1:7" ht="15">
      <c r="A274" s="84" t="s">
        <v>3655</v>
      </c>
      <c r="B274" s="84">
        <v>5</v>
      </c>
      <c r="C274" s="123">
        <v>0.0015041006076562291</v>
      </c>
      <c r="D274" s="84" t="s">
        <v>4933</v>
      </c>
      <c r="E274" s="84" t="b">
        <v>0</v>
      </c>
      <c r="F274" s="84" t="b">
        <v>0</v>
      </c>
      <c r="G274" s="84" t="b">
        <v>0</v>
      </c>
    </row>
    <row r="275" spans="1:7" ht="15">
      <c r="A275" s="84" t="s">
        <v>3657</v>
      </c>
      <c r="B275" s="84">
        <v>5</v>
      </c>
      <c r="C275" s="123">
        <v>0.0015041006076562291</v>
      </c>
      <c r="D275" s="84" t="s">
        <v>4933</v>
      </c>
      <c r="E275" s="84" t="b">
        <v>0</v>
      </c>
      <c r="F275" s="84" t="b">
        <v>0</v>
      </c>
      <c r="G275" s="84" t="b">
        <v>0</v>
      </c>
    </row>
    <row r="276" spans="1:7" ht="15">
      <c r="A276" s="84" t="s">
        <v>4529</v>
      </c>
      <c r="B276" s="84">
        <v>5</v>
      </c>
      <c r="C276" s="123">
        <v>0.0015041006076562291</v>
      </c>
      <c r="D276" s="84" t="s">
        <v>4933</v>
      </c>
      <c r="E276" s="84" t="b">
        <v>0</v>
      </c>
      <c r="F276" s="84" t="b">
        <v>0</v>
      </c>
      <c r="G276" s="84" t="b">
        <v>0</v>
      </c>
    </row>
    <row r="277" spans="1:7" ht="15">
      <c r="A277" s="84" t="s">
        <v>4530</v>
      </c>
      <c r="B277" s="84">
        <v>5</v>
      </c>
      <c r="C277" s="123">
        <v>0.0015041006076562291</v>
      </c>
      <c r="D277" s="84" t="s">
        <v>4933</v>
      </c>
      <c r="E277" s="84" t="b">
        <v>0</v>
      </c>
      <c r="F277" s="84" t="b">
        <v>0</v>
      </c>
      <c r="G277" s="84" t="b">
        <v>0</v>
      </c>
    </row>
    <row r="278" spans="1:7" ht="15">
      <c r="A278" s="84" t="s">
        <v>4531</v>
      </c>
      <c r="B278" s="84">
        <v>5</v>
      </c>
      <c r="C278" s="123">
        <v>0.0015041006076562291</v>
      </c>
      <c r="D278" s="84" t="s">
        <v>4933</v>
      </c>
      <c r="E278" s="84" t="b">
        <v>0</v>
      </c>
      <c r="F278" s="84" t="b">
        <v>0</v>
      </c>
      <c r="G278" s="84" t="b">
        <v>0</v>
      </c>
    </row>
    <row r="279" spans="1:7" ht="15">
      <c r="A279" s="84" t="s">
        <v>4532</v>
      </c>
      <c r="B279" s="84">
        <v>5</v>
      </c>
      <c r="C279" s="123">
        <v>0.0015853600517347604</v>
      </c>
      <c r="D279" s="84" t="s">
        <v>4933</v>
      </c>
      <c r="E279" s="84" t="b">
        <v>0</v>
      </c>
      <c r="F279" s="84" t="b">
        <v>0</v>
      </c>
      <c r="G279" s="84" t="b">
        <v>0</v>
      </c>
    </row>
    <row r="280" spans="1:7" ht="15">
      <c r="A280" s="84" t="s">
        <v>4533</v>
      </c>
      <c r="B280" s="84">
        <v>4</v>
      </c>
      <c r="C280" s="123">
        <v>0.0012682880413878083</v>
      </c>
      <c r="D280" s="84" t="s">
        <v>4933</v>
      </c>
      <c r="E280" s="84" t="b">
        <v>0</v>
      </c>
      <c r="F280" s="84" t="b">
        <v>0</v>
      </c>
      <c r="G280" s="84" t="b">
        <v>0</v>
      </c>
    </row>
    <row r="281" spans="1:7" ht="15">
      <c r="A281" s="84" t="s">
        <v>4534</v>
      </c>
      <c r="B281" s="84">
        <v>4</v>
      </c>
      <c r="C281" s="123">
        <v>0.0012682880413878083</v>
      </c>
      <c r="D281" s="84" t="s">
        <v>4933</v>
      </c>
      <c r="E281" s="84" t="b">
        <v>0</v>
      </c>
      <c r="F281" s="84" t="b">
        <v>0</v>
      </c>
      <c r="G281" s="84" t="b">
        <v>0</v>
      </c>
    </row>
    <row r="282" spans="1:7" ht="15">
      <c r="A282" s="84" t="s">
        <v>4535</v>
      </c>
      <c r="B282" s="84">
        <v>4</v>
      </c>
      <c r="C282" s="123">
        <v>0.0014702199519455686</v>
      </c>
      <c r="D282" s="84" t="s">
        <v>4933</v>
      </c>
      <c r="E282" s="84" t="b">
        <v>0</v>
      </c>
      <c r="F282" s="84" t="b">
        <v>0</v>
      </c>
      <c r="G282" s="84" t="b">
        <v>0</v>
      </c>
    </row>
    <row r="283" spans="1:7" ht="15">
      <c r="A283" s="84" t="s">
        <v>4536</v>
      </c>
      <c r="B283" s="84">
        <v>4</v>
      </c>
      <c r="C283" s="123">
        <v>0.0012682880413878083</v>
      </c>
      <c r="D283" s="84" t="s">
        <v>4933</v>
      </c>
      <c r="E283" s="84" t="b">
        <v>0</v>
      </c>
      <c r="F283" s="84" t="b">
        <v>0</v>
      </c>
      <c r="G283" s="84" t="b">
        <v>0</v>
      </c>
    </row>
    <row r="284" spans="1:7" ht="15">
      <c r="A284" s="84" t="s">
        <v>4537</v>
      </c>
      <c r="B284" s="84">
        <v>4</v>
      </c>
      <c r="C284" s="123">
        <v>0.0012682880413878083</v>
      </c>
      <c r="D284" s="84" t="s">
        <v>4933</v>
      </c>
      <c r="E284" s="84" t="b">
        <v>0</v>
      </c>
      <c r="F284" s="84" t="b">
        <v>0</v>
      </c>
      <c r="G284" s="84" t="b">
        <v>0</v>
      </c>
    </row>
    <row r="285" spans="1:7" ht="15">
      <c r="A285" s="84" t="s">
        <v>4538</v>
      </c>
      <c r="B285" s="84">
        <v>4</v>
      </c>
      <c r="C285" s="123">
        <v>0.0012682880413878083</v>
      </c>
      <c r="D285" s="84" t="s">
        <v>4933</v>
      </c>
      <c r="E285" s="84" t="b">
        <v>0</v>
      </c>
      <c r="F285" s="84" t="b">
        <v>0</v>
      </c>
      <c r="G285" s="84" t="b">
        <v>0</v>
      </c>
    </row>
    <row r="286" spans="1:7" ht="15">
      <c r="A286" s="84" t="s">
        <v>4539</v>
      </c>
      <c r="B286" s="84">
        <v>4</v>
      </c>
      <c r="C286" s="123">
        <v>0.0012682880413878083</v>
      </c>
      <c r="D286" s="84" t="s">
        <v>4933</v>
      </c>
      <c r="E286" s="84" t="b">
        <v>0</v>
      </c>
      <c r="F286" s="84" t="b">
        <v>0</v>
      </c>
      <c r="G286" s="84" t="b">
        <v>0</v>
      </c>
    </row>
    <row r="287" spans="1:7" ht="15">
      <c r="A287" s="84" t="s">
        <v>4540</v>
      </c>
      <c r="B287" s="84">
        <v>4</v>
      </c>
      <c r="C287" s="123">
        <v>0.0012682880413878083</v>
      </c>
      <c r="D287" s="84" t="s">
        <v>4933</v>
      </c>
      <c r="E287" s="84" t="b">
        <v>1</v>
      </c>
      <c r="F287" s="84" t="b">
        <v>0</v>
      </c>
      <c r="G287" s="84" t="b">
        <v>0</v>
      </c>
    </row>
    <row r="288" spans="1:7" ht="15">
      <c r="A288" s="84" t="s">
        <v>4541</v>
      </c>
      <c r="B288" s="84">
        <v>4</v>
      </c>
      <c r="C288" s="123">
        <v>0.0012682880413878083</v>
      </c>
      <c r="D288" s="84" t="s">
        <v>4933</v>
      </c>
      <c r="E288" s="84" t="b">
        <v>0</v>
      </c>
      <c r="F288" s="84" t="b">
        <v>0</v>
      </c>
      <c r="G288" s="84" t="b">
        <v>0</v>
      </c>
    </row>
    <row r="289" spans="1:7" ht="15">
      <c r="A289" s="84" t="s">
        <v>4542</v>
      </c>
      <c r="B289" s="84">
        <v>4</v>
      </c>
      <c r="C289" s="123">
        <v>0.0012682880413878083</v>
      </c>
      <c r="D289" s="84" t="s">
        <v>4933</v>
      </c>
      <c r="E289" s="84" t="b">
        <v>0</v>
      </c>
      <c r="F289" s="84" t="b">
        <v>0</v>
      </c>
      <c r="G289" s="84" t="b">
        <v>0</v>
      </c>
    </row>
    <row r="290" spans="1:7" ht="15">
      <c r="A290" s="84" t="s">
        <v>4543</v>
      </c>
      <c r="B290" s="84">
        <v>4</v>
      </c>
      <c r="C290" s="123">
        <v>0.0012682880413878083</v>
      </c>
      <c r="D290" s="84" t="s">
        <v>4933</v>
      </c>
      <c r="E290" s="84" t="b">
        <v>1</v>
      </c>
      <c r="F290" s="84" t="b">
        <v>0</v>
      </c>
      <c r="G290" s="84" t="b">
        <v>0</v>
      </c>
    </row>
    <row r="291" spans="1:7" ht="15">
      <c r="A291" s="84" t="s">
        <v>4544</v>
      </c>
      <c r="B291" s="84">
        <v>4</v>
      </c>
      <c r="C291" s="123">
        <v>0.0012682880413878083</v>
      </c>
      <c r="D291" s="84" t="s">
        <v>4933</v>
      </c>
      <c r="E291" s="84" t="b">
        <v>0</v>
      </c>
      <c r="F291" s="84" t="b">
        <v>0</v>
      </c>
      <c r="G291" s="84" t="b">
        <v>0</v>
      </c>
    </row>
    <row r="292" spans="1:7" ht="15">
      <c r="A292" s="84" t="s">
        <v>4545</v>
      </c>
      <c r="B292" s="84">
        <v>4</v>
      </c>
      <c r="C292" s="123">
        <v>0.0014702199519455686</v>
      </c>
      <c r="D292" s="84" t="s">
        <v>4933</v>
      </c>
      <c r="E292" s="84" t="b">
        <v>0</v>
      </c>
      <c r="F292" s="84" t="b">
        <v>0</v>
      </c>
      <c r="G292" s="84" t="b">
        <v>0</v>
      </c>
    </row>
    <row r="293" spans="1:7" ht="15">
      <c r="A293" s="84" t="s">
        <v>4546</v>
      </c>
      <c r="B293" s="84">
        <v>4</v>
      </c>
      <c r="C293" s="123">
        <v>0.0012682880413878083</v>
      </c>
      <c r="D293" s="84" t="s">
        <v>4933</v>
      </c>
      <c r="E293" s="84" t="b">
        <v>0</v>
      </c>
      <c r="F293" s="84" t="b">
        <v>0</v>
      </c>
      <c r="G293" s="84" t="b">
        <v>0</v>
      </c>
    </row>
    <row r="294" spans="1:7" ht="15">
      <c r="A294" s="84" t="s">
        <v>4547</v>
      </c>
      <c r="B294" s="84">
        <v>4</v>
      </c>
      <c r="C294" s="123">
        <v>0.0012682880413878083</v>
      </c>
      <c r="D294" s="84" t="s">
        <v>4933</v>
      </c>
      <c r="E294" s="84" t="b">
        <v>0</v>
      </c>
      <c r="F294" s="84" t="b">
        <v>0</v>
      </c>
      <c r="G294" s="84" t="b">
        <v>0</v>
      </c>
    </row>
    <row r="295" spans="1:7" ht="15">
      <c r="A295" s="84" t="s">
        <v>4548</v>
      </c>
      <c r="B295" s="84">
        <v>4</v>
      </c>
      <c r="C295" s="123">
        <v>0.0014702199519455686</v>
      </c>
      <c r="D295" s="84" t="s">
        <v>4933</v>
      </c>
      <c r="E295" s="84" t="b">
        <v>0</v>
      </c>
      <c r="F295" s="84" t="b">
        <v>0</v>
      </c>
      <c r="G295" s="84" t="b">
        <v>0</v>
      </c>
    </row>
    <row r="296" spans="1:7" ht="15">
      <c r="A296" s="84" t="s">
        <v>4549</v>
      </c>
      <c r="B296" s="84">
        <v>4</v>
      </c>
      <c r="C296" s="123">
        <v>0.001672151862503329</v>
      </c>
      <c r="D296" s="84" t="s">
        <v>4933</v>
      </c>
      <c r="E296" s="84" t="b">
        <v>0</v>
      </c>
      <c r="F296" s="84" t="b">
        <v>0</v>
      </c>
      <c r="G296" s="84" t="b">
        <v>0</v>
      </c>
    </row>
    <row r="297" spans="1:7" ht="15">
      <c r="A297" s="84" t="s">
        <v>4550</v>
      </c>
      <c r="B297" s="84">
        <v>4</v>
      </c>
      <c r="C297" s="123">
        <v>0.0012682880413878083</v>
      </c>
      <c r="D297" s="84" t="s">
        <v>4933</v>
      </c>
      <c r="E297" s="84" t="b">
        <v>0</v>
      </c>
      <c r="F297" s="84" t="b">
        <v>0</v>
      </c>
      <c r="G297" s="84" t="b">
        <v>0</v>
      </c>
    </row>
    <row r="298" spans="1:7" ht="15">
      <c r="A298" s="84" t="s">
        <v>4551</v>
      </c>
      <c r="B298" s="84">
        <v>4</v>
      </c>
      <c r="C298" s="123">
        <v>0.0012682880413878083</v>
      </c>
      <c r="D298" s="84" t="s">
        <v>4933</v>
      </c>
      <c r="E298" s="84" t="b">
        <v>1</v>
      </c>
      <c r="F298" s="84" t="b">
        <v>0</v>
      </c>
      <c r="G298" s="84" t="b">
        <v>0</v>
      </c>
    </row>
    <row r="299" spans="1:7" ht="15">
      <c r="A299" s="84" t="s">
        <v>4552</v>
      </c>
      <c r="B299" s="84">
        <v>4</v>
      </c>
      <c r="C299" s="123">
        <v>0.0014702199519455686</v>
      </c>
      <c r="D299" s="84" t="s">
        <v>4933</v>
      </c>
      <c r="E299" s="84" t="b">
        <v>0</v>
      </c>
      <c r="F299" s="84" t="b">
        <v>0</v>
      </c>
      <c r="G299" s="84" t="b">
        <v>0</v>
      </c>
    </row>
    <row r="300" spans="1:7" ht="15">
      <c r="A300" s="84" t="s">
        <v>4553</v>
      </c>
      <c r="B300" s="84">
        <v>4</v>
      </c>
      <c r="C300" s="123">
        <v>0.0012682880413878083</v>
      </c>
      <c r="D300" s="84" t="s">
        <v>4933</v>
      </c>
      <c r="E300" s="84" t="b">
        <v>0</v>
      </c>
      <c r="F300" s="84" t="b">
        <v>0</v>
      </c>
      <c r="G300" s="84" t="b">
        <v>0</v>
      </c>
    </row>
    <row r="301" spans="1:7" ht="15">
      <c r="A301" s="84" t="s">
        <v>4554</v>
      </c>
      <c r="B301" s="84">
        <v>4</v>
      </c>
      <c r="C301" s="123">
        <v>0.0012682880413878083</v>
      </c>
      <c r="D301" s="84" t="s">
        <v>4933</v>
      </c>
      <c r="E301" s="84" t="b">
        <v>0</v>
      </c>
      <c r="F301" s="84" t="b">
        <v>0</v>
      </c>
      <c r="G301" s="84" t="b">
        <v>0</v>
      </c>
    </row>
    <row r="302" spans="1:7" ht="15">
      <c r="A302" s="84" t="s">
        <v>3694</v>
      </c>
      <c r="B302" s="84">
        <v>4</v>
      </c>
      <c r="C302" s="123">
        <v>0.0012682880413878083</v>
      </c>
      <c r="D302" s="84" t="s">
        <v>4933</v>
      </c>
      <c r="E302" s="84" t="b">
        <v>0</v>
      </c>
      <c r="F302" s="84" t="b">
        <v>0</v>
      </c>
      <c r="G302" s="84" t="b">
        <v>0</v>
      </c>
    </row>
    <row r="303" spans="1:7" ht="15">
      <c r="A303" s="84" t="s">
        <v>4555</v>
      </c>
      <c r="B303" s="84">
        <v>4</v>
      </c>
      <c r="C303" s="123">
        <v>0.0012682880413878083</v>
      </c>
      <c r="D303" s="84" t="s">
        <v>4933</v>
      </c>
      <c r="E303" s="84" t="b">
        <v>0</v>
      </c>
      <c r="F303" s="84" t="b">
        <v>0</v>
      </c>
      <c r="G303" s="84" t="b">
        <v>0</v>
      </c>
    </row>
    <row r="304" spans="1:7" ht="15">
      <c r="A304" s="84" t="s">
        <v>4556</v>
      </c>
      <c r="B304" s="84">
        <v>4</v>
      </c>
      <c r="C304" s="123">
        <v>0.0014702199519455686</v>
      </c>
      <c r="D304" s="84" t="s">
        <v>4933</v>
      </c>
      <c r="E304" s="84" t="b">
        <v>0</v>
      </c>
      <c r="F304" s="84" t="b">
        <v>0</v>
      </c>
      <c r="G304" s="84" t="b">
        <v>0</v>
      </c>
    </row>
    <row r="305" spans="1:7" ht="15">
      <c r="A305" s="84" t="s">
        <v>4557</v>
      </c>
      <c r="B305" s="84">
        <v>4</v>
      </c>
      <c r="C305" s="123">
        <v>0.0012682880413878083</v>
      </c>
      <c r="D305" s="84" t="s">
        <v>4933</v>
      </c>
      <c r="E305" s="84" t="b">
        <v>0</v>
      </c>
      <c r="F305" s="84" t="b">
        <v>0</v>
      </c>
      <c r="G305" s="84" t="b">
        <v>0</v>
      </c>
    </row>
    <row r="306" spans="1:7" ht="15">
      <c r="A306" s="84" t="s">
        <v>4558</v>
      </c>
      <c r="B306" s="84">
        <v>4</v>
      </c>
      <c r="C306" s="123">
        <v>0.0013520973565703002</v>
      </c>
      <c r="D306" s="84" t="s">
        <v>4933</v>
      </c>
      <c r="E306" s="84" t="b">
        <v>0</v>
      </c>
      <c r="F306" s="84" t="b">
        <v>0</v>
      </c>
      <c r="G306" s="84" t="b">
        <v>0</v>
      </c>
    </row>
    <row r="307" spans="1:7" ht="15">
      <c r="A307" s="84" t="s">
        <v>4559</v>
      </c>
      <c r="B307" s="84">
        <v>4</v>
      </c>
      <c r="C307" s="123">
        <v>0.0013520973565703002</v>
      </c>
      <c r="D307" s="84" t="s">
        <v>4933</v>
      </c>
      <c r="E307" s="84" t="b">
        <v>0</v>
      </c>
      <c r="F307" s="84" t="b">
        <v>0</v>
      </c>
      <c r="G307" s="84" t="b">
        <v>0</v>
      </c>
    </row>
    <row r="308" spans="1:7" ht="15">
      <c r="A308" s="84" t="s">
        <v>4560</v>
      </c>
      <c r="B308" s="84">
        <v>4</v>
      </c>
      <c r="C308" s="123">
        <v>0.001672151862503329</v>
      </c>
      <c r="D308" s="84" t="s">
        <v>4933</v>
      </c>
      <c r="E308" s="84" t="b">
        <v>0</v>
      </c>
      <c r="F308" s="84" t="b">
        <v>0</v>
      </c>
      <c r="G308" s="84" t="b">
        <v>0</v>
      </c>
    </row>
    <row r="309" spans="1:7" ht="15">
      <c r="A309" s="84" t="s">
        <v>4561</v>
      </c>
      <c r="B309" s="84">
        <v>4</v>
      </c>
      <c r="C309" s="123">
        <v>0.0014702199519455686</v>
      </c>
      <c r="D309" s="84" t="s">
        <v>4933</v>
      </c>
      <c r="E309" s="84" t="b">
        <v>0</v>
      </c>
      <c r="F309" s="84" t="b">
        <v>0</v>
      </c>
      <c r="G309" s="84" t="b">
        <v>0</v>
      </c>
    </row>
    <row r="310" spans="1:7" ht="15">
      <c r="A310" s="84" t="s">
        <v>4562</v>
      </c>
      <c r="B310" s="84">
        <v>4</v>
      </c>
      <c r="C310" s="123">
        <v>0.0014702199519455686</v>
      </c>
      <c r="D310" s="84" t="s">
        <v>4933</v>
      </c>
      <c r="E310" s="84" t="b">
        <v>0</v>
      </c>
      <c r="F310" s="84" t="b">
        <v>0</v>
      </c>
      <c r="G310" s="84" t="b">
        <v>0</v>
      </c>
    </row>
    <row r="311" spans="1:7" ht="15">
      <c r="A311" s="84" t="s">
        <v>4563</v>
      </c>
      <c r="B311" s="84">
        <v>4</v>
      </c>
      <c r="C311" s="123">
        <v>0.0012682880413878083</v>
      </c>
      <c r="D311" s="84" t="s">
        <v>4933</v>
      </c>
      <c r="E311" s="84" t="b">
        <v>0</v>
      </c>
      <c r="F311" s="84" t="b">
        <v>0</v>
      </c>
      <c r="G311" s="84" t="b">
        <v>0</v>
      </c>
    </row>
    <row r="312" spans="1:7" ht="15">
      <c r="A312" s="84" t="s">
        <v>4564</v>
      </c>
      <c r="B312" s="84">
        <v>4</v>
      </c>
      <c r="C312" s="123">
        <v>0.0012682880413878083</v>
      </c>
      <c r="D312" s="84" t="s">
        <v>4933</v>
      </c>
      <c r="E312" s="84" t="b">
        <v>0</v>
      </c>
      <c r="F312" s="84" t="b">
        <v>0</v>
      </c>
      <c r="G312" s="84" t="b">
        <v>0</v>
      </c>
    </row>
    <row r="313" spans="1:7" ht="15">
      <c r="A313" s="84" t="s">
        <v>4565</v>
      </c>
      <c r="B313" s="84">
        <v>4</v>
      </c>
      <c r="C313" s="123">
        <v>0.0012682880413878083</v>
      </c>
      <c r="D313" s="84" t="s">
        <v>4933</v>
      </c>
      <c r="E313" s="84" t="b">
        <v>0</v>
      </c>
      <c r="F313" s="84" t="b">
        <v>0</v>
      </c>
      <c r="G313" s="84" t="b">
        <v>0</v>
      </c>
    </row>
    <row r="314" spans="1:7" ht="15">
      <c r="A314" s="84" t="s">
        <v>4566</v>
      </c>
      <c r="B314" s="84">
        <v>4</v>
      </c>
      <c r="C314" s="123">
        <v>0.0012682880413878083</v>
      </c>
      <c r="D314" s="84" t="s">
        <v>4933</v>
      </c>
      <c r="E314" s="84" t="b">
        <v>0</v>
      </c>
      <c r="F314" s="84" t="b">
        <v>0</v>
      </c>
      <c r="G314" s="84" t="b">
        <v>0</v>
      </c>
    </row>
    <row r="315" spans="1:7" ht="15">
      <c r="A315" s="84" t="s">
        <v>4567</v>
      </c>
      <c r="B315" s="84">
        <v>4</v>
      </c>
      <c r="C315" s="123">
        <v>0.0012682880413878083</v>
      </c>
      <c r="D315" s="84" t="s">
        <v>4933</v>
      </c>
      <c r="E315" s="84" t="b">
        <v>0</v>
      </c>
      <c r="F315" s="84" t="b">
        <v>0</v>
      </c>
      <c r="G315" s="84" t="b">
        <v>0</v>
      </c>
    </row>
    <row r="316" spans="1:7" ht="15">
      <c r="A316" s="84" t="s">
        <v>4568</v>
      </c>
      <c r="B316" s="84">
        <v>4</v>
      </c>
      <c r="C316" s="123">
        <v>0.0012682880413878083</v>
      </c>
      <c r="D316" s="84" t="s">
        <v>4933</v>
      </c>
      <c r="E316" s="84" t="b">
        <v>0</v>
      </c>
      <c r="F316" s="84" t="b">
        <v>0</v>
      </c>
      <c r="G316" s="84" t="b">
        <v>0</v>
      </c>
    </row>
    <row r="317" spans="1:7" ht="15">
      <c r="A317" s="84" t="s">
        <v>4569</v>
      </c>
      <c r="B317" s="84">
        <v>4</v>
      </c>
      <c r="C317" s="123">
        <v>0.0012682880413878083</v>
      </c>
      <c r="D317" s="84" t="s">
        <v>4933</v>
      </c>
      <c r="E317" s="84" t="b">
        <v>0</v>
      </c>
      <c r="F317" s="84" t="b">
        <v>0</v>
      </c>
      <c r="G317" s="84" t="b">
        <v>0</v>
      </c>
    </row>
    <row r="318" spans="1:7" ht="15">
      <c r="A318" s="84" t="s">
        <v>4570</v>
      </c>
      <c r="B318" s="84">
        <v>4</v>
      </c>
      <c r="C318" s="123">
        <v>0.0013520973565703002</v>
      </c>
      <c r="D318" s="84" t="s">
        <v>4933</v>
      </c>
      <c r="E318" s="84" t="b">
        <v>0</v>
      </c>
      <c r="F318" s="84" t="b">
        <v>0</v>
      </c>
      <c r="G318" s="84" t="b">
        <v>0</v>
      </c>
    </row>
    <row r="319" spans="1:7" ht="15">
      <c r="A319" s="84" t="s">
        <v>4571</v>
      </c>
      <c r="B319" s="84">
        <v>4</v>
      </c>
      <c r="C319" s="123">
        <v>0.0013520973565703002</v>
      </c>
      <c r="D319" s="84" t="s">
        <v>4933</v>
      </c>
      <c r="E319" s="84" t="b">
        <v>0</v>
      </c>
      <c r="F319" s="84" t="b">
        <v>0</v>
      </c>
      <c r="G319" s="84" t="b">
        <v>0</v>
      </c>
    </row>
    <row r="320" spans="1:7" ht="15">
      <c r="A320" s="84" t="s">
        <v>4572</v>
      </c>
      <c r="B320" s="84">
        <v>4</v>
      </c>
      <c r="C320" s="123">
        <v>0.0012682880413878083</v>
      </c>
      <c r="D320" s="84" t="s">
        <v>4933</v>
      </c>
      <c r="E320" s="84" t="b">
        <v>0</v>
      </c>
      <c r="F320" s="84" t="b">
        <v>0</v>
      </c>
      <c r="G320" s="84" t="b">
        <v>0</v>
      </c>
    </row>
    <row r="321" spans="1:7" ht="15">
      <c r="A321" s="84" t="s">
        <v>4573</v>
      </c>
      <c r="B321" s="84">
        <v>4</v>
      </c>
      <c r="C321" s="123">
        <v>0.0012682880413878083</v>
      </c>
      <c r="D321" s="84" t="s">
        <v>4933</v>
      </c>
      <c r="E321" s="84" t="b">
        <v>0</v>
      </c>
      <c r="F321" s="84" t="b">
        <v>0</v>
      </c>
      <c r="G321" s="84" t="b">
        <v>0</v>
      </c>
    </row>
    <row r="322" spans="1:7" ht="15">
      <c r="A322" s="84" t="s">
        <v>4574</v>
      </c>
      <c r="B322" s="84">
        <v>4</v>
      </c>
      <c r="C322" s="123">
        <v>0.0013520973565703002</v>
      </c>
      <c r="D322" s="84" t="s">
        <v>4933</v>
      </c>
      <c r="E322" s="84" t="b">
        <v>0</v>
      </c>
      <c r="F322" s="84" t="b">
        <v>0</v>
      </c>
      <c r="G322" s="84" t="b">
        <v>0</v>
      </c>
    </row>
    <row r="323" spans="1:7" ht="15">
      <c r="A323" s="84" t="s">
        <v>4575</v>
      </c>
      <c r="B323" s="84">
        <v>4</v>
      </c>
      <c r="C323" s="123">
        <v>0.0012682880413878083</v>
      </c>
      <c r="D323" s="84" t="s">
        <v>4933</v>
      </c>
      <c r="E323" s="84" t="b">
        <v>0</v>
      </c>
      <c r="F323" s="84" t="b">
        <v>0</v>
      </c>
      <c r="G323" s="84" t="b">
        <v>0</v>
      </c>
    </row>
    <row r="324" spans="1:7" ht="15">
      <c r="A324" s="84" t="s">
        <v>4576</v>
      </c>
      <c r="B324" s="84">
        <v>4</v>
      </c>
      <c r="C324" s="123">
        <v>0.0012682880413878083</v>
      </c>
      <c r="D324" s="84" t="s">
        <v>4933</v>
      </c>
      <c r="E324" s="84" t="b">
        <v>0</v>
      </c>
      <c r="F324" s="84" t="b">
        <v>0</v>
      </c>
      <c r="G324" s="84" t="b">
        <v>0</v>
      </c>
    </row>
    <row r="325" spans="1:7" ht="15">
      <c r="A325" s="84" t="s">
        <v>4577</v>
      </c>
      <c r="B325" s="84">
        <v>4</v>
      </c>
      <c r="C325" s="123">
        <v>0.0012682880413878083</v>
      </c>
      <c r="D325" s="84" t="s">
        <v>4933</v>
      </c>
      <c r="E325" s="84" t="b">
        <v>0</v>
      </c>
      <c r="F325" s="84" t="b">
        <v>0</v>
      </c>
      <c r="G325" s="84" t="b">
        <v>0</v>
      </c>
    </row>
    <row r="326" spans="1:7" ht="15">
      <c r="A326" s="84" t="s">
        <v>4578</v>
      </c>
      <c r="B326" s="84">
        <v>4</v>
      </c>
      <c r="C326" s="123">
        <v>0.0012682880413878083</v>
      </c>
      <c r="D326" s="84" t="s">
        <v>4933</v>
      </c>
      <c r="E326" s="84" t="b">
        <v>0</v>
      </c>
      <c r="F326" s="84" t="b">
        <v>0</v>
      </c>
      <c r="G326" s="84" t="b">
        <v>0</v>
      </c>
    </row>
    <row r="327" spans="1:7" ht="15">
      <c r="A327" s="84" t="s">
        <v>4579</v>
      </c>
      <c r="B327" s="84">
        <v>4</v>
      </c>
      <c r="C327" s="123">
        <v>0.0012682880413878083</v>
      </c>
      <c r="D327" s="84" t="s">
        <v>4933</v>
      </c>
      <c r="E327" s="84" t="b">
        <v>0</v>
      </c>
      <c r="F327" s="84" t="b">
        <v>0</v>
      </c>
      <c r="G327" s="84" t="b">
        <v>0</v>
      </c>
    </row>
    <row r="328" spans="1:7" ht="15">
      <c r="A328" s="84" t="s">
        <v>4580</v>
      </c>
      <c r="B328" s="84">
        <v>4</v>
      </c>
      <c r="C328" s="123">
        <v>0.0012682880413878083</v>
      </c>
      <c r="D328" s="84" t="s">
        <v>4933</v>
      </c>
      <c r="E328" s="84" t="b">
        <v>0</v>
      </c>
      <c r="F328" s="84" t="b">
        <v>0</v>
      </c>
      <c r="G328" s="84" t="b">
        <v>0</v>
      </c>
    </row>
    <row r="329" spans="1:7" ht="15">
      <c r="A329" s="84" t="s">
        <v>4581</v>
      </c>
      <c r="B329" s="84">
        <v>4</v>
      </c>
      <c r="C329" s="123">
        <v>0.0012682880413878083</v>
      </c>
      <c r="D329" s="84" t="s">
        <v>4933</v>
      </c>
      <c r="E329" s="84" t="b">
        <v>0</v>
      </c>
      <c r="F329" s="84" t="b">
        <v>0</v>
      </c>
      <c r="G329" s="84" t="b">
        <v>0</v>
      </c>
    </row>
    <row r="330" spans="1:7" ht="15">
      <c r="A330" s="84" t="s">
        <v>4582</v>
      </c>
      <c r="B330" s="84">
        <v>4</v>
      </c>
      <c r="C330" s="123">
        <v>0.0012682880413878083</v>
      </c>
      <c r="D330" s="84" t="s">
        <v>4933</v>
      </c>
      <c r="E330" s="84" t="b">
        <v>0</v>
      </c>
      <c r="F330" s="84" t="b">
        <v>0</v>
      </c>
      <c r="G330" s="84" t="b">
        <v>0</v>
      </c>
    </row>
    <row r="331" spans="1:7" ht="15">
      <c r="A331" s="84" t="s">
        <v>4583</v>
      </c>
      <c r="B331" s="84">
        <v>4</v>
      </c>
      <c r="C331" s="123">
        <v>0.0013520973565703002</v>
      </c>
      <c r="D331" s="84" t="s">
        <v>4933</v>
      </c>
      <c r="E331" s="84" t="b">
        <v>0</v>
      </c>
      <c r="F331" s="84" t="b">
        <v>0</v>
      </c>
      <c r="G331" s="84" t="b">
        <v>0</v>
      </c>
    </row>
    <row r="332" spans="1:7" ht="15">
      <c r="A332" s="84" t="s">
        <v>4584</v>
      </c>
      <c r="B332" s="84">
        <v>4</v>
      </c>
      <c r="C332" s="123">
        <v>0.0012682880413878083</v>
      </c>
      <c r="D332" s="84" t="s">
        <v>4933</v>
      </c>
      <c r="E332" s="84" t="b">
        <v>0</v>
      </c>
      <c r="F332" s="84" t="b">
        <v>0</v>
      </c>
      <c r="G332" s="84" t="b">
        <v>0</v>
      </c>
    </row>
    <row r="333" spans="1:7" ht="15">
      <c r="A333" s="84" t="s">
        <v>4585</v>
      </c>
      <c r="B333" s="84">
        <v>4</v>
      </c>
      <c r="C333" s="123">
        <v>0.0012682880413878083</v>
      </c>
      <c r="D333" s="84" t="s">
        <v>4933</v>
      </c>
      <c r="E333" s="84" t="b">
        <v>0</v>
      </c>
      <c r="F333" s="84" t="b">
        <v>0</v>
      </c>
      <c r="G333" s="84" t="b">
        <v>0</v>
      </c>
    </row>
    <row r="334" spans="1:7" ht="15">
      <c r="A334" s="84" t="s">
        <v>3581</v>
      </c>
      <c r="B334" s="84">
        <v>4</v>
      </c>
      <c r="C334" s="123">
        <v>0.0012682880413878083</v>
      </c>
      <c r="D334" s="84" t="s">
        <v>4933</v>
      </c>
      <c r="E334" s="84" t="b">
        <v>0</v>
      </c>
      <c r="F334" s="84" t="b">
        <v>0</v>
      </c>
      <c r="G334" s="84" t="b">
        <v>0</v>
      </c>
    </row>
    <row r="335" spans="1:7" ht="15">
      <c r="A335" s="84" t="s">
        <v>4586</v>
      </c>
      <c r="B335" s="84">
        <v>4</v>
      </c>
      <c r="C335" s="123">
        <v>0.0012682880413878083</v>
      </c>
      <c r="D335" s="84" t="s">
        <v>4933</v>
      </c>
      <c r="E335" s="84" t="b">
        <v>0</v>
      </c>
      <c r="F335" s="84" t="b">
        <v>0</v>
      </c>
      <c r="G335" s="84" t="b">
        <v>0</v>
      </c>
    </row>
    <row r="336" spans="1:7" ht="15">
      <c r="A336" s="84" t="s">
        <v>4587</v>
      </c>
      <c r="B336" s="84">
        <v>4</v>
      </c>
      <c r="C336" s="123">
        <v>0.0012682880413878083</v>
      </c>
      <c r="D336" s="84" t="s">
        <v>4933</v>
      </c>
      <c r="E336" s="84" t="b">
        <v>0</v>
      </c>
      <c r="F336" s="84" t="b">
        <v>0</v>
      </c>
      <c r="G336" s="84" t="b">
        <v>0</v>
      </c>
    </row>
    <row r="337" spans="1:7" ht="15">
      <c r="A337" s="84" t="s">
        <v>4588</v>
      </c>
      <c r="B337" s="84">
        <v>4</v>
      </c>
      <c r="C337" s="123">
        <v>0.0012682880413878083</v>
      </c>
      <c r="D337" s="84" t="s">
        <v>4933</v>
      </c>
      <c r="E337" s="84" t="b">
        <v>0</v>
      </c>
      <c r="F337" s="84" t="b">
        <v>0</v>
      </c>
      <c r="G337" s="84" t="b">
        <v>0</v>
      </c>
    </row>
    <row r="338" spans="1:7" ht="15">
      <c r="A338" s="84" t="s">
        <v>292</v>
      </c>
      <c r="B338" s="84">
        <v>4</v>
      </c>
      <c r="C338" s="123">
        <v>0.0012682880413878083</v>
      </c>
      <c r="D338" s="84" t="s">
        <v>4933</v>
      </c>
      <c r="E338" s="84" t="b">
        <v>0</v>
      </c>
      <c r="F338" s="84" t="b">
        <v>0</v>
      </c>
      <c r="G338" s="84" t="b">
        <v>0</v>
      </c>
    </row>
    <row r="339" spans="1:7" ht="15">
      <c r="A339" s="84" t="s">
        <v>4589</v>
      </c>
      <c r="B339" s="84">
        <v>4</v>
      </c>
      <c r="C339" s="123">
        <v>0.0012682880413878083</v>
      </c>
      <c r="D339" s="84" t="s">
        <v>4933</v>
      </c>
      <c r="E339" s="84" t="b">
        <v>1</v>
      </c>
      <c r="F339" s="84" t="b">
        <v>0</v>
      </c>
      <c r="G339" s="84" t="b">
        <v>0</v>
      </c>
    </row>
    <row r="340" spans="1:7" ht="15">
      <c r="A340" s="84" t="s">
        <v>4590</v>
      </c>
      <c r="B340" s="84">
        <v>4</v>
      </c>
      <c r="C340" s="123">
        <v>0.0012682880413878083</v>
      </c>
      <c r="D340" s="84" t="s">
        <v>4933</v>
      </c>
      <c r="E340" s="84" t="b">
        <v>0</v>
      </c>
      <c r="F340" s="84" t="b">
        <v>0</v>
      </c>
      <c r="G340" s="84" t="b">
        <v>0</v>
      </c>
    </row>
    <row r="341" spans="1:7" ht="15">
      <c r="A341" s="84" t="s">
        <v>4591</v>
      </c>
      <c r="B341" s="84">
        <v>4</v>
      </c>
      <c r="C341" s="123">
        <v>0.0012682880413878083</v>
      </c>
      <c r="D341" s="84" t="s">
        <v>4933</v>
      </c>
      <c r="E341" s="84" t="b">
        <v>0</v>
      </c>
      <c r="F341" s="84" t="b">
        <v>0</v>
      </c>
      <c r="G341" s="84" t="b">
        <v>0</v>
      </c>
    </row>
    <row r="342" spans="1:7" ht="15">
      <c r="A342" s="84" t="s">
        <v>4592</v>
      </c>
      <c r="B342" s="84">
        <v>4</v>
      </c>
      <c r="C342" s="123">
        <v>0.0013520973565703002</v>
      </c>
      <c r="D342" s="84" t="s">
        <v>4933</v>
      </c>
      <c r="E342" s="84" t="b">
        <v>0</v>
      </c>
      <c r="F342" s="84" t="b">
        <v>0</v>
      </c>
      <c r="G342" s="84" t="b">
        <v>0</v>
      </c>
    </row>
    <row r="343" spans="1:7" ht="15">
      <c r="A343" s="84" t="s">
        <v>4593</v>
      </c>
      <c r="B343" s="84">
        <v>4</v>
      </c>
      <c r="C343" s="123">
        <v>0.0012682880413878083</v>
      </c>
      <c r="D343" s="84" t="s">
        <v>4933</v>
      </c>
      <c r="E343" s="84" t="b">
        <v>0</v>
      </c>
      <c r="F343" s="84" t="b">
        <v>0</v>
      </c>
      <c r="G343" s="84" t="b">
        <v>0</v>
      </c>
    </row>
    <row r="344" spans="1:7" ht="15">
      <c r="A344" s="84" t="s">
        <v>4594</v>
      </c>
      <c r="B344" s="84">
        <v>4</v>
      </c>
      <c r="C344" s="123">
        <v>0.0012682880413878083</v>
      </c>
      <c r="D344" s="84" t="s">
        <v>4933</v>
      </c>
      <c r="E344" s="84" t="b">
        <v>0</v>
      </c>
      <c r="F344" s="84" t="b">
        <v>0</v>
      </c>
      <c r="G344" s="84" t="b">
        <v>0</v>
      </c>
    </row>
    <row r="345" spans="1:7" ht="15">
      <c r="A345" s="84" t="s">
        <v>4595</v>
      </c>
      <c r="B345" s="84">
        <v>4</v>
      </c>
      <c r="C345" s="123">
        <v>0.0012682880413878083</v>
      </c>
      <c r="D345" s="84" t="s">
        <v>4933</v>
      </c>
      <c r="E345" s="84" t="b">
        <v>0</v>
      </c>
      <c r="F345" s="84" t="b">
        <v>0</v>
      </c>
      <c r="G345" s="84" t="b">
        <v>0</v>
      </c>
    </row>
    <row r="346" spans="1:7" ht="15">
      <c r="A346" s="84" t="s">
        <v>4596</v>
      </c>
      <c r="B346" s="84">
        <v>4</v>
      </c>
      <c r="C346" s="123">
        <v>0.0013520973565703002</v>
      </c>
      <c r="D346" s="84" t="s">
        <v>4933</v>
      </c>
      <c r="E346" s="84" t="b">
        <v>0</v>
      </c>
      <c r="F346" s="84" t="b">
        <v>0</v>
      </c>
      <c r="G346" s="84" t="b">
        <v>0</v>
      </c>
    </row>
    <row r="347" spans="1:7" ht="15">
      <c r="A347" s="84" t="s">
        <v>4597</v>
      </c>
      <c r="B347" s="84">
        <v>4</v>
      </c>
      <c r="C347" s="123">
        <v>0.001672151862503329</v>
      </c>
      <c r="D347" s="84" t="s">
        <v>4933</v>
      </c>
      <c r="E347" s="84" t="b">
        <v>0</v>
      </c>
      <c r="F347" s="84" t="b">
        <v>0</v>
      </c>
      <c r="G347" s="84" t="b">
        <v>0</v>
      </c>
    </row>
    <row r="348" spans="1:7" ht="15">
      <c r="A348" s="84" t="s">
        <v>4598</v>
      </c>
      <c r="B348" s="84">
        <v>4</v>
      </c>
      <c r="C348" s="123">
        <v>0.0014702199519455686</v>
      </c>
      <c r="D348" s="84" t="s">
        <v>4933</v>
      </c>
      <c r="E348" s="84" t="b">
        <v>0</v>
      </c>
      <c r="F348" s="84" t="b">
        <v>0</v>
      </c>
      <c r="G348" s="84" t="b">
        <v>0</v>
      </c>
    </row>
    <row r="349" spans="1:7" ht="15">
      <c r="A349" s="84" t="s">
        <v>4599</v>
      </c>
      <c r="B349" s="84">
        <v>3</v>
      </c>
      <c r="C349" s="123">
        <v>0.0010140730174277252</v>
      </c>
      <c r="D349" s="84" t="s">
        <v>4933</v>
      </c>
      <c r="E349" s="84" t="b">
        <v>0</v>
      </c>
      <c r="F349" s="84" t="b">
        <v>0</v>
      </c>
      <c r="G349" s="84" t="b">
        <v>0</v>
      </c>
    </row>
    <row r="350" spans="1:7" ht="15">
      <c r="A350" s="84" t="s">
        <v>4600</v>
      </c>
      <c r="B350" s="84">
        <v>3</v>
      </c>
      <c r="C350" s="123">
        <v>0.0010140730174277252</v>
      </c>
      <c r="D350" s="84" t="s">
        <v>4933</v>
      </c>
      <c r="E350" s="84" t="b">
        <v>0</v>
      </c>
      <c r="F350" s="84" t="b">
        <v>0</v>
      </c>
      <c r="G350" s="84" t="b">
        <v>0</v>
      </c>
    </row>
    <row r="351" spans="1:7" ht="15">
      <c r="A351" s="84" t="s">
        <v>4601</v>
      </c>
      <c r="B351" s="84">
        <v>3</v>
      </c>
      <c r="C351" s="123">
        <v>0.0010140730174277252</v>
      </c>
      <c r="D351" s="84" t="s">
        <v>4933</v>
      </c>
      <c r="E351" s="84" t="b">
        <v>0</v>
      </c>
      <c r="F351" s="84" t="b">
        <v>0</v>
      </c>
      <c r="G351" s="84" t="b">
        <v>0</v>
      </c>
    </row>
    <row r="352" spans="1:7" ht="15">
      <c r="A352" s="84" t="s">
        <v>4602</v>
      </c>
      <c r="B352" s="84">
        <v>3</v>
      </c>
      <c r="C352" s="123">
        <v>0.0010140730174277252</v>
      </c>
      <c r="D352" s="84" t="s">
        <v>4933</v>
      </c>
      <c r="E352" s="84" t="b">
        <v>0</v>
      </c>
      <c r="F352" s="84" t="b">
        <v>0</v>
      </c>
      <c r="G352" s="84" t="b">
        <v>0</v>
      </c>
    </row>
    <row r="353" spans="1:7" ht="15">
      <c r="A353" s="84" t="s">
        <v>4603</v>
      </c>
      <c r="B353" s="84">
        <v>3</v>
      </c>
      <c r="C353" s="123">
        <v>0.0012541138968774966</v>
      </c>
      <c r="D353" s="84" t="s">
        <v>4933</v>
      </c>
      <c r="E353" s="84" t="b">
        <v>0</v>
      </c>
      <c r="F353" s="84" t="b">
        <v>0</v>
      </c>
      <c r="G353" s="84" t="b">
        <v>0</v>
      </c>
    </row>
    <row r="354" spans="1:7" ht="15">
      <c r="A354" s="84" t="s">
        <v>4604</v>
      </c>
      <c r="B354" s="84">
        <v>3</v>
      </c>
      <c r="C354" s="123">
        <v>0.0012541138968774966</v>
      </c>
      <c r="D354" s="84" t="s">
        <v>4933</v>
      </c>
      <c r="E354" s="84" t="b">
        <v>0</v>
      </c>
      <c r="F354" s="84" t="b">
        <v>0</v>
      </c>
      <c r="G354" s="84" t="b">
        <v>0</v>
      </c>
    </row>
    <row r="355" spans="1:7" ht="15">
      <c r="A355" s="84" t="s">
        <v>4605</v>
      </c>
      <c r="B355" s="84">
        <v>3</v>
      </c>
      <c r="C355" s="123">
        <v>0.0010140730174277252</v>
      </c>
      <c r="D355" s="84" t="s">
        <v>4933</v>
      </c>
      <c r="E355" s="84" t="b">
        <v>0</v>
      </c>
      <c r="F355" s="84" t="b">
        <v>0</v>
      </c>
      <c r="G355" s="84" t="b">
        <v>0</v>
      </c>
    </row>
    <row r="356" spans="1:7" ht="15">
      <c r="A356" s="84" t="s">
        <v>4606</v>
      </c>
      <c r="B356" s="84">
        <v>3</v>
      </c>
      <c r="C356" s="123">
        <v>0.0010140730174277252</v>
      </c>
      <c r="D356" s="84" t="s">
        <v>4933</v>
      </c>
      <c r="E356" s="84" t="b">
        <v>0</v>
      </c>
      <c r="F356" s="84" t="b">
        <v>0</v>
      </c>
      <c r="G356" s="84" t="b">
        <v>0</v>
      </c>
    </row>
    <row r="357" spans="1:7" ht="15">
      <c r="A357" s="84" t="s">
        <v>4607</v>
      </c>
      <c r="B357" s="84">
        <v>3</v>
      </c>
      <c r="C357" s="123">
        <v>0.0010140730174277252</v>
      </c>
      <c r="D357" s="84" t="s">
        <v>4933</v>
      </c>
      <c r="E357" s="84" t="b">
        <v>0</v>
      </c>
      <c r="F357" s="84" t="b">
        <v>0</v>
      </c>
      <c r="G357" s="84" t="b">
        <v>0</v>
      </c>
    </row>
    <row r="358" spans="1:7" ht="15">
      <c r="A358" s="84" t="s">
        <v>4608</v>
      </c>
      <c r="B358" s="84">
        <v>3</v>
      </c>
      <c r="C358" s="123">
        <v>0.0010140730174277252</v>
      </c>
      <c r="D358" s="84" t="s">
        <v>4933</v>
      </c>
      <c r="E358" s="84" t="b">
        <v>0</v>
      </c>
      <c r="F358" s="84" t="b">
        <v>0</v>
      </c>
      <c r="G358" s="84" t="b">
        <v>0</v>
      </c>
    </row>
    <row r="359" spans="1:7" ht="15">
      <c r="A359" s="84" t="s">
        <v>4609</v>
      </c>
      <c r="B359" s="84">
        <v>3</v>
      </c>
      <c r="C359" s="123">
        <v>0.0010140730174277252</v>
      </c>
      <c r="D359" s="84" t="s">
        <v>4933</v>
      </c>
      <c r="E359" s="84" t="b">
        <v>0</v>
      </c>
      <c r="F359" s="84" t="b">
        <v>0</v>
      </c>
      <c r="G359" s="84" t="b">
        <v>0</v>
      </c>
    </row>
    <row r="360" spans="1:7" ht="15">
      <c r="A360" s="84" t="s">
        <v>977</v>
      </c>
      <c r="B360" s="84">
        <v>3</v>
      </c>
      <c r="C360" s="123">
        <v>0.0010140730174277252</v>
      </c>
      <c r="D360" s="84" t="s">
        <v>4933</v>
      </c>
      <c r="E360" s="84" t="b">
        <v>0</v>
      </c>
      <c r="F360" s="84" t="b">
        <v>0</v>
      </c>
      <c r="G360" s="84" t="b">
        <v>0</v>
      </c>
    </row>
    <row r="361" spans="1:7" ht="15">
      <c r="A361" s="84" t="s">
        <v>4610</v>
      </c>
      <c r="B361" s="84">
        <v>3</v>
      </c>
      <c r="C361" s="123">
        <v>0.0010140730174277252</v>
      </c>
      <c r="D361" s="84" t="s">
        <v>4933</v>
      </c>
      <c r="E361" s="84" t="b">
        <v>0</v>
      </c>
      <c r="F361" s="84" t="b">
        <v>0</v>
      </c>
      <c r="G361" s="84" t="b">
        <v>0</v>
      </c>
    </row>
    <row r="362" spans="1:7" ht="15">
      <c r="A362" s="84" t="s">
        <v>4611</v>
      </c>
      <c r="B362" s="84">
        <v>3</v>
      </c>
      <c r="C362" s="123">
        <v>0.0012541138968774966</v>
      </c>
      <c r="D362" s="84" t="s">
        <v>4933</v>
      </c>
      <c r="E362" s="84" t="b">
        <v>0</v>
      </c>
      <c r="F362" s="84" t="b">
        <v>0</v>
      </c>
      <c r="G362" s="84" t="b">
        <v>0</v>
      </c>
    </row>
    <row r="363" spans="1:7" ht="15">
      <c r="A363" s="84" t="s">
        <v>4612</v>
      </c>
      <c r="B363" s="84">
        <v>3</v>
      </c>
      <c r="C363" s="123">
        <v>0.0010140730174277252</v>
      </c>
      <c r="D363" s="84" t="s">
        <v>4933</v>
      </c>
      <c r="E363" s="84" t="b">
        <v>0</v>
      </c>
      <c r="F363" s="84" t="b">
        <v>0</v>
      </c>
      <c r="G363" s="84" t="b">
        <v>0</v>
      </c>
    </row>
    <row r="364" spans="1:7" ht="15">
      <c r="A364" s="84" t="s">
        <v>4613</v>
      </c>
      <c r="B364" s="84">
        <v>3</v>
      </c>
      <c r="C364" s="123">
        <v>0.0010140730174277252</v>
      </c>
      <c r="D364" s="84" t="s">
        <v>4933</v>
      </c>
      <c r="E364" s="84" t="b">
        <v>0</v>
      </c>
      <c r="F364" s="84" t="b">
        <v>0</v>
      </c>
      <c r="G364" s="84" t="b">
        <v>0</v>
      </c>
    </row>
    <row r="365" spans="1:7" ht="15">
      <c r="A365" s="84" t="s">
        <v>4614</v>
      </c>
      <c r="B365" s="84">
        <v>3</v>
      </c>
      <c r="C365" s="123">
        <v>0.0010140730174277252</v>
      </c>
      <c r="D365" s="84" t="s">
        <v>4933</v>
      </c>
      <c r="E365" s="84" t="b">
        <v>0</v>
      </c>
      <c r="F365" s="84" t="b">
        <v>0</v>
      </c>
      <c r="G365" s="84" t="b">
        <v>0</v>
      </c>
    </row>
    <row r="366" spans="1:7" ht="15">
      <c r="A366" s="84" t="s">
        <v>4615</v>
      </c>
      <c r="B366" s="84">
        <v>3</v>
      </c>
      <c r="C366" s="123">
        <v>0.0010140730174277252</v>
      </c>
      <c r="D366" s="84" t="s">
        <v>4933</v>
      </c>
      <c r="E366" s="84" t="b">
        <v>0</v>
      </c>
      <c r="F366" s="84" t="b">
        <v>0</v>
      </c>
      <c r="G366" s="84" t="b">
        <v>0</v>
      </c>
    </row>
    <row r="367" spans="1:7" ht="15">
      <c r="A367" s="84" t="s">
        <v>4616</v>
      </c>
      <c r="B367" s="84">
        <v>3</v>
      </c>
      <c r="C367" s="123">
        <v>0.0010140730174277252</v>
      </c>
      <c r="D367" s="84" t="s">
        <v>4933</v>
      </c>
      <c r="E367" s="84" t="b">
        <v>0</v>
      </c>
      <c r="F367" s="84" t="b">
        <v>0</v>
      </c>
      <c r="G367" s="84" t="b">
        <v>0</v>
      </c>
    </row>
    <row r="368" spans="1:7" ht="15">
      <c r="A368" s="84" t="s">
        <v>4617</v>
      </c>
      <c r="B368" s="84">
        <v>3</v>
      </c>
      <c r="C368" s="123">
        <v>0.0010140730174277252</v>
      </c>
      <c r="D368" s="84" t="s">
        <v>4933</v>
      </c>
      <c r="E368" s="84" t="b">
        <v>0</v>
      </c>
      <c r="F368" s="84" t="b">
        <v>0</v>
      </c>
      <c r="G368" s="84" t="b">
        <v>0</v>
      </c>
    </row>
    <row r="369" spans="1:7" ht="15">
      <c r="A369" s="84" t="s">
        <v>4618</v>
      </c>
      <c r="B369" s="84">
        <v>3</v>
      </c>
      <c r="C369" s="123">
        <v>0.0010140730174277252</v>
      </c>
      <c r="D369" s="84" t="s">
        <v>4933</v>
      </c>
      <c r="E369" s="84" t="b">
        <v>0</v>
      </c>
      <c r="F369" s="84" t="b">
        <v>0</v>
      </c>
      <c r="G369" s="84" t="b">
        <v>0</v>
      </c>
    </row>
    <row r="370" spans="1:7" ht="15">
      <c r="A370" s="84" t="s">
        <v>4619</v>
      </c>
      <c r="B370" s="84">
        <v>3</v>
      </c>
      <c r="C370" s="123">
        <v>0.0011026649639591763</v>
      </c>
      <c r="D370" s="84" t="s">
        <v>4933</v>
      </c>
      <c r="E370" s="84" t="b">
        <v>0</v>
      </c>
      <c r="F370" s="84" t="b">
        <v>0</v>
      </c>
      <c r="G370" s="84" t="b">
        <v>0</v>
      </c>
    </row>
    <row r="371" spans="1:7" ht="15">
      <c r="A371" s="84" t="s">
        <v>4620</v>
      </c>
      <c r="B371" s="84">
        <v>3</v>
      </c>
      <c r="C371" s="123">
        <v>0.0010140730174277252</v>
      </c>
      <c r="D371" s="84" t="s">
        <v>4933</v>
      </c>
      <c r="E371" s="84" t="b">
        <v>1</v>
      </c>
      <c r="F371" s="84" t="b">
        <v>0</v>
      </c>
      <c r="G371" s="84" t="b">
        <v>0</v>
      </c>
    </row>
    <row r="372" spans="1:7" ht="15">
      <c r="A372" s="84" t="s">
        <v>4621</v>
      </c>
      <c r="B372" s="84">
        <v>3</v>
      </c>
      <c r="C372" s="123">
        <v>0.0010140730174277252</v>
      </c>
      <c r="D372" s="84" t="s">
        <v>4933</v>
      </c>
      <c r="E372" s="84" t="b">
        <v>0</v>
      </c>
      <c r="F372" s="84" t="b">
        <v>0</v>
      </c>
      <c r="G372" s="84" t="b">
        <v>0</v>
      </c>
    </row>
    <row r="373" spans="1:7" ht="15">
      <c r="A373" s="84" t="s">
        <v>4622</v>
      </c>
      <c r="B373" s="84">
        <v>3</v>
      </c>
      <c r="C373" s="123">
        <v>0.0010140730174277252</v>
      </c>
      <c r="D373" s="84" t="s">
        <v>4933</v>
      </c>
      <c r="E373" s="84" t="b">
        <v>0</v>
      </c>
      <c r="F373" s="84" t="b">
        <v>0</v>
      </c>
      <c r="G373" s="84" t="b">
        <v>0</v>
      </c>
    </row>
    <row r="374" spans="1:7" ht="15">
      <c r="A374" s="84" t="s">
        <v>4623</v>
      </c>
      <c r="B374" s="84">
        <v>3</v>
      </c>
      <c r="C374" s="123">
        <v>0.0010140730174277252</v>
      </c>
      <c r="D374" s="84" t="s">
        <v>4933</v>
      </c>
      <c r="E374" s="84" t="b">
        <v>0</v>
      </c>
      <c r="F374" s="84" t="b">
        <v>0</v>
      </c>
      <c r="G374" s="84" t="b">
        <v>0</v>
      </c>
    </row>
    <row r="375" spans="1:7" ht="15">
      <c r="A375" s="84" t="s">
        <v>4624</v>
      </c>
      <c r="B375" s="84">
        <v>3</v>
      </c>
      <c r="C375" s="123">
        <v>0.0010140730174277252</v>
      </c>
      <c r="D375" s="84" t="s">
        <v>4933</v>
      </c>
      <c r="E375" s="84" t="b">
        <v>0</v>
      </c>
      <c r="F375" s="84" t="b">
        <v>0</v>
      </c>
      <c r="G375" s="84" t="b">
        <v>0</v>
      </c>
    </row>
    <row r="376" spans="1:7" ht="15">
      <c r="A376" s="84" t="s">
        <v>4625</v>
      </c>
      <c r="B376" s="84">
        <v>3</v>
      </c>
      <c r="C376" s="123">
        <v>0.0010140730174277252</v>
      </c>
      <c r="D376" s="84" t="s">
        <v>4933</v>
      </c>
      <c r="E376" s="84" t="b">
        <v>0</v>
      </c>
      <c r="F376" s="84" t="b">
        <v>0</v>
      </c>
      <c r="G376" s="84" t="b">
        <v>0</v>
      </c>
    </row>
    <row r="377" spans="1:7" ht="15">
      <c r="A377" s="84" t="s">
        <v>4626</v>
      </c>
      <c r="B377" s="84">
        <v>3</v>
      </c>
      <c r="C377" s="123">
        <v>0.0010140730174277252</v>
      </c>
      <c r="D377" s="84" t="s">
        <v>4933</v>
      </c>
      <c r="E377" s="84" t="b">
        <v>0</v>
      </c>
      <c r="F377" s="84" t="b">
        <v>0</v>
      </c>
      <c r="G377" s="84" t="b">
        <v>0</v>
      </c>
    </row>
    <row r="378" spans="1:7" ht="15">
      <c r="A378" s="84" t="s">
        <v>4627</v>
      </c>
      <c r="B378" s="84">
        <v>3</v>
      </c>
      <c r="C378" s="123">
        <v>0.0010140730174277252</v>
      </c>
      <c r="D378" s="84" t="s">
        <v>4933</v>
      </c>
      <c r="E378" s="84" t="b">
        <v>0</v>
      </c>
      <c r="F378" s="84" t="b">
        <v>0</v>
      </c>
      <c r="G378" s="84" t="b">
        <v>0</v>
      </c>
    </row>
    <row r="379" spans="1:7" ht="15">
      <c r="A379" s="84" t="s">
        <v>4628</v>
      </c>
      <c r="B379" s="84">
        <v>3</v>
      </c>
      <c r="C379" s="123">
        <v>0.0011026649639591763</v>
      </c>
      <c r="D379" s="84" t="s">
        <v>4933</v>
      </c>
      <c r="E379" s="84" t="b">
        <v>0</v>
      </c>
      <c r="F379" s="84" t="b">
        <v>0</v>
      </c>
      <c r="G379" s="84" t="b">
        <v>0</v>
      </c>
    </row>
    <row r="380" spans="1:7" ht="15">
      <c r="A380" s="84" t="s">
        <v>4629</v>
      </c>
      <c r="B380" s="84">
        <v>3</v>
      </c>
      <c r="C380" s="123">
        <v>0.0012541138968774966</v>
      </c>
      <c r="D380" s="84" t="s">
        <v>4933</v>
      </c>
      <c r="E380" s="84" t="b">
        <v>0</v>
      </c>
      <c r="F380" s="84" t="b">
        <v>0</v>
      </c>
      <c r="G380" s="84" t="b">
        <v>0</v>
      </c>
    </row>
    <row r="381" spans="1:7" ht="15">
      <c r="A381" s="84" t="s">
        <v>4630</v>
      </c>
      <c r="B381" s="84">
        <v>3</v>
      </c>
      <c r="C381" s="123">
        <v>0.0012541138968774966</v>
      </c>
      <c r="D381" s="84" t="s">
        <v>4933</v>
      </c>
      <c r="E381" s="84" t="b">
        <v>0</v>
      </c>
      <c r="F381" s="84" t="b">
        <v>0</v>
      </c>
      <c r="G381" s="84" t="b">
        <v>0</v>
      </c>
    </row>
    <row r="382" spans="1:7" ht="15">
      <c r="A382" s="84" t="s">
        <v>4631</v>
      </c>
      <c r="B382" s="84">
        <v>3</v>
      </c>
      <c r="C382" s="123">
        <v>0.0010140730174277252</v>
      </c>
      <c r="D382" s="84" t="s">
        <v>4933</v>
      </c>
      <c r="E382" s="84" t="b">
        <v>0</v>
      </c>
      <c r="F382" s="84" t="b">
        <v>0</v>
      </c>
      <c r="G382" s="84" t="b">
        <v>0</v>
      </c>
    </row>
    <row r="383" spans="1:7" ht="15">
      <c r="A383" s="84" t="s">
        <v>4632</v>
      </c>
      <c r="B383" s="84">
        <v>3</v>
      </c>
      <c r="C383" s="123">
        <v>0.0010140730174277252</v>
      </c>
      <c r="D383" s="84" t="s">
        <v>4933</v>
      </c>
      <c r="E383" s="84" t="b">
        <v>0</v>
      </c>
      <c r="F383" s="84" t="b">
        <v>0</v>
      </c>
      <c r="G383" s="84" t="b">
        <v>0</v>
      </c>
    </row>
    <row r="384" spans="1:7" ht="15">
      <c r="A384" s="84" t="s">
        <v>4633</v>
      </c>
      <c r="B384" s="84">
        <v>3</v>
      </c>
      <c r="C384" s="123">
        <v>0.0010140730174277252</v>
      </c>
      <c r="D384" s="84" t="s">
        <v>4933</v>
      </c>
      <c r="E384" s="84" t="b">
        <v>0</v>
      </c>
      <c r="F384" s="84" t="b">
        <v>0</v>
      </c>
      <c r="G384" s="84" t="b">
        <v>0</v>
      </c>
    </row>
    <row r="385" spans="1:7" ht="15">
      <c r="A385" s="84" t="s">
        <v>4634</v>
      </c>
      <c r="B385" s="84">
        <v>3</v>
      </c>
      <c r="C385" s="123">
        <v>0.0010140730174277252</v>
      </c>
      <c r="D385" s="84" t="s">
        <v>4933</v>
      </c>
      <c r="E385" s="84" t="b">
        <v>0</v>
      </c>
      <c r="F385" s="84" t="b">
        <v>0</v>
      </c>
      <c r="G385" s="84" t="b">
        <v>0</v>
      </c>
    </row>
    <row r="386" spans="1:7" ht="15">
      <c r="A386" s="84" t="s">
        <v>4635</v>
      </c>
      <c r="B386" s="84">
        <v>3</v>
      </c>
      <c r="C386" s="123">
        <v>0.0010140730174277252</v>
      </c>
      <c r="D386" s="84" t="s">
        <v>4933</v>
      </c>
      <c r="E386" s="84" t="b">
        <v>0</v>
      </c>
      <c r="F386" s="84" t="b">
        <v>0</v>
      </c>
      <c r="G386" s="84" t="b">
        <v>0</v>
      </c>
    </row>
    <row r="387" spans="1:7" ht="15">
      <c r="A387" s="84" t="s">
        <v>4636</v>
      </c>
      <c r="B387" s="84">
        <v>3</v>
      </c>
      <c r="C387" s="123">
        <v>0.0011026649639591763</v>
      </c>
      <c r="D387" s="84" t="s">
        <v>4933</v>
      </c>
      <c r="E387" s="84" t="b">
        <v>0</v>
      </c>
      <c r="F387" s="84" t="b">
        <v>0</v>
      </c>
      <c r="G387" s="84" t="b">
        <v>0</v>
      </c>
    </row>
    <row r="388" spans="1:7" ht="15">
      <c r="A388" s="84" t="s">
        <v>4637</v>
      </c>
      <c r="B388" s="84">
        <v>3</v>
      </c>
      <c r="C388" s="123">
        <v>0.0010140730174277252</v>
      </c>
      <c r="D388" s="84" t="s">
        <v>4933</v>
      </c>
      <c r="E388" s="84" t="b">
        <v>0</v>
      </c>
      <c r="F388" s="84" t="b">
        <v>0</v>
      </c>
      <c r="G388" s="84" t="b">
        <v>0</v>
      </c>
    </row>
    <row r="389" spans="1:7" ht="15">
      <c r="A389" s="84" t="s">
        <v>4638</v>
      </c>
      <c r="B389" s="84">
        <v>3</v>
      </c>
      <c r="C389" s="123">
        <v>0.0010140730174277252</v>
      </c>
      <c r="D389" s="84" t="s">
        <v>4933</v>
      </c>
      <c r="E389" s="84" t="b">
        <v>0</v>
      </c>
      <c r="F389" s="84" t="b">
        <v>0</v>
      </c>
      <c r="G389" s="84" t="b">
        <v>0</v>
      </c>
    </row>
    <row r="390" spans="1:7" ht="15">
      <c r="A390" s="84" t="s">
        <v>4639</v>
      </c>
      <c r="B390" s="84">
        <v>3</v>
      </c>
      <c r="C390" s="123">
        <v>0.0010140730174277252</v>
      </c>
      <c r="D390" s="84" t="s">
        <v>4933</v>
      </c>
      <c r="E390" s="84" t="b">
        <v>0</v>
      </c>
      <c r="F390" s="84" t="b">
        <v>0</v>
      </c>
      <c r="G390" s="84" t="b">
        <v>0</v>
      </c>
    </row>
    <row r="391" spans="1:7" ht="15">
      <c r="A391" s="84" t="s">
        <v>4640</v>
      </c>
      <c r="B391" s="84">
        <v>3</v>
      </c>
      <c r="C391" s="123">
        <v>0.0010140730174277252</v>
      </c>
      <c r="D391" s="84" t="s">
        <v>4933</v>
      </c>
      <c r="E391" s="84" t="b">
        <v>0</v>
      </c>
      <c r="F391" s="84" t="b">
        <v>0</v>
      </c>
      <c r="G391" s="84" t="b">
        <v>0</v>
      </c>
    </row>
    <row r="392" spans="1:7" ht="15">
      <c r="A392" s="84" t="s">
        <v>372</v>
      </c>
      <c r="B392" s="84">
        <v>3</v>
      </c>
      <c r="C392" s="123">
        <v>0.0010140730174277252</v>
      </c>
      <c r="D392" s="84" t="s">
        <v>4933</v>
      </c>
      <c r="E392" s="84" t="b">
        <v>0</v>
      </c>
      <c r="F392" s="84" t="b">
        <v>0</v>
      </c>
      <c r="G392" s="84" t="b">
        <v>0</v>
      </c>
    </row>
    <row r="393" spans="1:7" ht="15">
      <c r="A393" s="84" t="s">
        <v>4641</v>
      </c>
      <c r="B393" s="84">
        <v>3</v>
      </c>
      <c r="C393" s="123">
        <v>0.0010140730174277252</v>
      </c>
      <c r="D393" s="84" t="s">
        <v>4933</v>
      </c>
      <c r="E393" s="84" t="b">
        <v>0</v>
      </c>
      <c r="F393" s="84" t="b">
        <v>0</v>
      </c>
      <c r="G393" s="84" t="b">
        <v>0</v>
      </c>
    </row>
    <row r="394" spans="1:7" ht="15">
      <c r="A394" s="84" t="s">
        <v>3676</v>
      </c>
      <c r="B394" s="84">
        <v>3</v>
      </c>
      <c r="C394" s="123">
        <v>0.0010140730174277252</v>
      </c>
      <c r="D394" s="84" t="s">
        <v>4933</v>
      </c>
      <c r="E394" s="84" t="b">
        <v>0</v>
      </c>
      <c r="F394" s="84" t="b">
        <v>0</v>
      </c>
      <c r="G394" s="84" t="b">
        <v>0</v>
      </c>
    </row>
    <row r="395" spans="1:7" ht="15">
      <c r="A395" s="84" t="s">
        <v>398</v>
      </c>
      <c r="B395" s="84">
        <v>3</v>
      </c>
      <c r="C395" s="123">
        <v>0.0010140730174277252</v>
      </c>
      <c r="D395" s="84" t="s">
        <v>4933</v>
      </c>
      <c r="E395" s="84" t="b">
        <v>0</v>
      </c>
      <c r="F395" s="84" t="b">
        <v>0</v>
      </c>
      <c r="G395" s="84" t="b">
        <v>0</v>
      </c>
    </row>
    <row r="396" spans="1:7" ht="15">
      <c r="A396" s="84" t="s">
        <v>427</v>
      </c>
      <c r="B396" s="84">
        <v>3</v>
      </c>
      <c r="C396" s="123">
        <v>0.0010140730174277252</v>
      </c>
      <c r="D396" s="84" t="s">
        <v>4933</v>
      </c>
      <c r="E396" s="84" t="b">
        <v>0</v>
      </c>
      <c r="F396" s="84" t="b">
        <v>0</v>
      </c>
      <c r="G396" s="84" t="b">
        <v>0</v>
      </c>
    </row>
    <row r="397" spans="1:7" ht="15">
      <c r="A397" s="84" t="s">
        <v>4642</v>
      </c>
      <c r="B397" s="84">
        <v>3</v>
      </c>
      <c r="C397" s="123">
        <v>0.0010140730174277252</v>
      </c>
      <c r="D397" s="84" t="s">
        <v>4933</v>
      </c>
      <c r="E397" s="84" t="b">
        <v>0</v>
      </c>
      <c r="F397" s="84" t="b">
        <v>0</v>
      </c>
      <c r="G397" s="84" t="b">
        <v>0</v>
      </c>
    </row>
    <row r="398" spans="1:7" ht="15">
      <c r="A398" s="84" t="s">
        <v>4643</v>
      </c>
      <c r="B398" s="84">
        <v>3</v>
      </c>
      <c r="C398" s="123">
        <v>0.0010140730174277252</v>
      </c>
      <c r="D398" s="84" t="s">
        <v>4933</v>
      </c>
      <c r="E398" s="84" t="b">
        <v>0</v>
      </c>
      <c r="F398" s="84" t="b">
        <v>0</v>
      </c>
      <c r="G398" s="84" t="b">
        <v>0</v>
      </c>
    </row>
    <row r="399" spans="1:7" ht="15">
      <c r="A399" s="84" t="s">
        <v>4644</v>
      </c>
      <c r="B399" s="84">
        <v>3</v>
      </c>
      <c r="C399" s="123">
        <v>0.0012541138968774966</v>
      </c>
      <c r="D399" s="84" t="s">
        <v>4933</v>
      </c>
      <c r="E399" s="84" t="b">
        <v>0</v>
      </c>
      <c r="F399" s="84" t="b">
        <v>0</v>
      </c>
      <c r="G399" s="84" t="b">
        <v>0</v>
      </c>
    </row>
    <row r="400" spans="1:7" ht="15">
      <c r="A400" s="84" t="s">
        <v>4645</v>
      </c>
      <c r="B400" s="84">
        <v>3</v>
      </c>
      <c r="C400" s="123">
        <v>0.0011026649639591763</v>
      </c>
      <c r="D400" s="84" t="s">
        <v>4933</v>
      </c>
      <c r="E400" s="84" t="b">
        <v>0</v>
      </c>
      <c r="F400" s="84" t="b">
        <v>0</v>
      </c>
      <c r="G400" s="84" t="b">
        <v>0</v>
      </c>
    </row>
    <row r="401" spans="1:7" ht="15">
      <c r="A401" s="84" t="s">
        <v>4646</v>
      </c>
      <c r="B401" s="84">
        <v>3</v>
      </c>
      <c r="C401" s="123">
        <v>0.0011026649639591763</v>
      </c>
      <c r="D401" s="84" t="s">
        <v>4933</v>
      </c>
      <c r="E401" s="84" t="b">
        <v>0</v>
      </c>
      <c r="F401" s="84" t="b">
        <v>0</v>
      </c>
      <c r="G401" s="84" t="b">
        <v>0</v>
      </c>
    </row>
    <row r="402" spans="1:7" ht="15">
      <c r="A402" s="84" t="s">
        <v>4647</v>
      </c>
      <c r="B402" s="84">
        <v>3</v>
      </c>
      <c r="C402" s="123">
        <v>0.0012541138968774966</v>
      </c>
      <c r="D402" s="84" t="s">
        <v>4933</v>
      </c>
      <c r="E402" s="84" t="b">
        <v>0</v>
      </c>
      <c r="F402" s="84" t="b">
        <v>0</v>
      </c>
      <c r="G402" s="84" t="b">
        <v>0</v>
      </c>
    </row>
    <row r="403" spans="1:7" ht="15">
      <c r="A403" s="84" t="s">
        <v>4648</v>
      </c>
      <c r="B403" s="84">
        <v>3</v>
      </c>
      <c r="C403" s="123">
        <v>0.0011026649639591763</v>
      </c>
      <c r="D403" s="84" t="s">
        <v>4933</v>
      </c>
      <c r="E403" s="84" t="b">
        <v>0</v>
      </c>
      <c r="F403" s="84" t="b">
        <v>0</v>
      </c>
      <c r="G403" s="84" t="b">
        <v>0</v>
      </c>
    </row>
    <row r="404" spans="1:7" ht="15">
      <c r="A404" s="84" t="s">
        <v>4649</v>
      </c>
      <c r="B404" s="84">
        <v>3</v>
      </c>
      <c r="C404" s="123">
        <v>0.0011026649639591763</v>
      </c>
      <c r="D404" s="84" t="s">
        <v>4933</v>
      </c>
      <c r="E404" s="84" t="b">
        <v>0</v>
      </c>
      <c r="F404" s="84" t="b">
        <v>0</v>
      </c>
      <c r="G404" s="84" t="b">
        <v>0</v>
      </c>
    </row>
    <row r="405" spans="1:7" ht="15">
      <c r="A405" s="84" t="s">
        <v>4650</v>
      </c>
      <c r="B405" s="84">
        <v>3</v>
      </c>
      <c r="C405" s="123">
        <v>0.0012541138968774966</v>
      </c>
      <c r="D405" s="84" t="s">
        <v>4933</v>
      </c>
      <c r="E405" s="84" t="b">
        <v>0</v>
      </c>
      <c r="F405" s="84" t="b">
        <v>0</v>
      </c>
      <c r="G405" s="84" t="b">
        <v>0</v>
      </c>
    </row>
    <row r="406" spans="1:7" ht="15">
      <c r="A406" s="84" t="s">
        <v>4651</v>
      </c>
      <c r="B406" s="84">
        <v>3</v>
      </c>
      <c r="C406" s="123">
        <v>0.0012541138968774966</v>
      </c>
      <c r="D406" s="84" t="s">
        <v>4933</v>
      </c>
      <c r="E406" s="84" t="b">
        <v>0</v>
      </c>
      <c r="F406" s="84" t="b">
        <v>0</v>
      </c>
      <c r="G406" s="84" t="b">
        <v>0</v>
      </c>
    </row>
    <row r="407" spans="1:7" ht="15">
      <c r="A407" s="84" t="s">
        <v>4652</v>
      </c>
      <c r="B407" s="84">
        <v>3</v>
      </c>
      <c r="C407" s="123">
        <v>0.0010140730174277252</v>
      </c>
      <c r="D407" s="84" t="s">
        <v>4933</v>
      </c>
      <c r="E407" s="84" t="b">
        <v>0</v>
      </c>
      <c r="F407" s="84" t="b">
        <v>0</v>
      </c>
      <c r="G407" s="84" t="b">
        <v>0</v>
      </c>
    </row>
    <row r="408" spans="1:7" ht="15">
      <c r="A408" s="84" t="s">
        <v>4653</v>
      </c>
      <c r="B408" s="84">
        <v>3</v>
      </c>
      <c r="C408" s="123">
        <v>0.0010140730174277252</v>
      </c>
      <c r="D408" s="84" t="s">
        <v>4933</v>
      </c>
      <c r="E408" s="84" t="b">
        <v>0</v>
      </c>
      <c r="F408" s="84" t="b">
        <v>0</v>
      </c>
      <c r="G408" s="84" t="b">
        <v>0</v>
      </c>
    </row>
    <row r="409" spans="1:7" ht="15">
      <c r="A409" s="84" t="s">
        <v>4654</v>
      </c>
      <c r="B409" s="84">
        <v>3</v>
      </c>
      <c r="C409" s="123">
        <v>0.0010140730174277252</v>
      </c>
      <c r="D409" s="84" t="s">
        <v>4933</v>
      </c>
      <c r="E409" s="84" t="b">
        <v>1</v>
      </c>
      <c r="F409" s="84" t="b">
        <v>0</v>
      </c>
      <c r="G409" s="84" t="b">
        <v>0</v>
      </c>
    </row>
    <row r="410" spans="1:7" ht="15">
      <c r="A410" s="84" t="s">
        <v>4655</v>
      </c>
      <c r="B410" s="84">
        <v>3</v>
      </c>
      <c r="C410" s="123">
        <v>0.0010140730174277252</v>
      </c>
      <c r="D410" s="84" t="s">
        <v>4933</v>
      </c>
      <c r="E410" s="84" t="b">
        <v>0</v>
      </c>
      <c r="F410" s="84" t="b">
        <v>0</v>
      </c>
      <c r="G410" s="84" t="b">
        <v>0</v>
      </c>
    </row>
    <row r="411" spans="1:7" ht="15">
      <c r="A411" s="84" t="s">
        <v>4656</v>
      </c>
      <c r="B411" s="84">
        <v>3</v>
      </c>
      <c r="C411" s="123">
        <v>0.0010140730174277252</v>
      </c>
      <c r="D411" s="84" t="s">
        <v>4933</v>
      </c>
      <c r="E411" s="84" t="b">
        <v>0</v>
      </c>
      <c r="F411" s="84" t="b">
        <v>0</v>
      </c>
      <c r="G411" s="84" t="b">
        <v>0</v>
      </c>
    </row>
    <row r="412" spans="1:7" ht="15">
      <c r="A412" s="84" t="s">
        <v>4657</v>
      </c>
      <c r="B412" s="84">
        <v>3</v>
      </c>
      <c r="C412" s="123">
        <v>0.0010140730174277252</v>
      </c>
      <c r="D412" s="84" t="s">
        <v>4933</v>
      </c>
      <c r="E412" s="84" t="b">
        <v>0</v>
      </c>
      <c r="F412" s="84" t="b">
        <v>0</v>
      </c>
      <c r="G412" s="84" t="b">
        <v>0</v>
      </c>
    </row>
    <row r="413" spans="1:7" ht="15">
      <c r="A413" s="84" t="s">
        <v>4658</v>
      </c>
      <c r="B413" s="84">
        <v>3</v>
      </c>
      <c r="C413" s="123">
        <v>0.0010140730174277252</v>
      </c>
      <c r="D413" s="84" t="s">
        <v>4933</v>
      </c>
      <c r="E413" s="84" t="b">
        <v>0</v>
      </c>
      <c r="F413" s="84" t="b">
        <v>0</v>
      </c>
      <c r="G413" s="84" t="b">
        <v>0</v>
      </c>
    </row>
    <row r="414" spans="1:7" ht="15">
      <c r="A414" s="84" t="s">
        <v>4659</v>
      </c>
      <c r="B414" s="84">
        <v>3</v>
      </c>
      <c r="C414" s="123">
        <v>0.0010140730174277252</v>
      </c>
      <c r="D414" s="84" t="s">
        <v>4933</v>
      </c>
      <c r="E414" s="84" t="b">
        <v>0</v>
      </c>
      <c r="F414" s="84" t="b">
        <v>0</v>
      </c>
      <c r="G414" s="84" t="b">
        <v>0</v>
      </c>
    </row>
    <row r="415" spans="1:7" ht="15">
      <c r="A415" s="84" t="s">
        <v>347</v>
      </c>
      <c r="B415" s="84">
        <v>3</v>
      </c>
      <c r="C415" s="123">
        <v>0.0010140730174277252</v>
      </c>
      <c r="D415" s="84" t="s">
        <v>4933</v>
      </c>
      <c r="E415" s="84" t="b">
        <v>0</v>
      </c>
      <c r="F415" s="84" t="b">
        <v>0</v>
      </c>
      <c r="G415" s="84" t="b">
        <v>0</v>
      </c>
    </row>
    <row r="416" spans="1:7" ht="15">
      <c r="A416" s="84" t="s">
        <v>4660</v>
      </c>
      <c r="B416" s="84">
        <v>3</v>
      </c>
      <c r="C416" s="123">
        <v>0.0011026649639591763</v>
      </c>
      <c r="D416" s="84" t="s">
        <v>4933</v>
      </c>
      <c r="E416" s="84" t="b">
        <v>0</v>
      </c>
      <c r="F416" s="84" t="b">
        <v>0</v>
      </c>
      <c r="G416" s="84" t="b">
        <v>0</v>
      </c>
    </row>
    <row r="417" spans="1:7" ht="15">
      <c r="A417" s="84" t="s">
        <v>4661</v>
      </c>
      <c r="B417" s="84">
        <v>3</v>
      </c>
      <c r="C417" s="123">
        <v>0.0010140730174277252</v>
      </c>
      <c r="D417" s="84" t="s">
        <v>4933</v>
      </c>
      <c r="E417" s="84" t="b">
        <v>0</v>
      </c>
      <c r="F417" s="84" t="b">
        <v>0</v>
      </c>
      <c r="G417" s="84" t="b">
        <v>0</v>
      </c>
    </row>
    <row r="418" spans="1:7" ht="15">
      <c r="A418" s="84" t="s">
        <v>4662</v>
      </c>
      <c r="B418" s="84">
        <v>3</v>
      </c>
      <c r="C418" s="123">
        <v>0.0010140730174277252</v>
      </c>
      <c r="D418" s="84" t="s">
        <v>4933</v>
      </c>
      <c r="E418" s="84" t="b">
        <v>0</v>
      </c>
      <c r="F418" s="84" t="b">
        <v>0</v>
      </c>
      <c r="G418" s="84" t="b">
        <v>0</v>
      </c>
    </row>
    <row r="419" spans="1:7" ht="15">
      <c r="A419" s="84" t="s">
        <v>4663</v>
      </c>
      <c r="B419" s="84">
        <v>3</v>
      </c>
      <c r="C419" s="123">
        <v>0.0010140730174277252</v>
      </c>
      <c r="D419" s="84" t="s">
        <v>4933</v>
      </c>
      <c r="E419" s="84" t="b">
        <v>0</v>
      </c>
      <c r="F419" s="84" t="b">
        <v>0</v>
      </c>
      <c r="G419" s="84" t="b">
        <v>0</v>
      </c>
    </row>
    <row r="420" spans="1:7" ht="15">
      <c r="A420" s="84" t="s">
        <v>4664</v>
      </c>
      <c r="B420" s="84">
        <v>3</v>
      </c>
      <c r="C420" s="123">
        <v>0.0010140730174277252</v>
      </c>
      <c r="D420" s="84" t="s">
        <v>4933</v>
      </c>
      <c r="E420" s="84" t="b">
        <v>0</v>
      </c>
      <c r="F420" s="84" t="b">
        <v>0</v>
      </c>
      <c r="G420" s="84" t="b">
        <v>0</v>
      </c>
    </row>
    <row r="421" spans="1:7" ht="15">
      <c r="A421" s="84" t="s">
        <v>4665</v>
      </c>
      <c r="B421" s="84">
        <v>3</v>
      </c>
      <c r="C421" s="123">
        <v>0.0010140730174277252</v>
      </c>
      <c r="D421" s="84" t="s">
        <v>4933</v>
      </c>
      <c r="E421" s="84" t="b">
        <v>0</v>
      </c>
      <c r="F421" s="84" t="b">
        <v>0</v>
      </c>
      <c r="G421" s="84" t="b">
        <v>0</v>
      </c>
    </row>
    <row r="422" spans="1:7" ht="15">
      <c r="A422" s="84" t="s">
        <v>4666</v>
      </c>
      <c r="B422" s="84">
        <v>3</v>
      </c>
      <c r="C422" s="123">
        <v>0.0012541138968774966</v>
      </c>
      <c r="D422" s="84" t="s">
        <v>4933</v>
      </c>
      <c r="E422" s="84" t="b">
        <v>0</v>
      </c>
      <c r="F422" s="84" t="b">
        <v>0</v>
      </c>
      <c r="G422" s="84" t="b">
        <v>0</v>
      </c>
    </row>
    <row r="423" spans="1:7" ht="15">
      <c r="A423" s="84" t="s">
        <v>4667</v>
      </c>
      <c r="B423" s="84">
        <v>3</v>
      </c>
      <c r="C423" s="123">
        <v>0.0010140730174277252</v>
      </c>
      <c r="D423" s="84" t="s">
        <v>4933</v>
      </c>
      <c r="E423" s="84" t="b">
        <v>0</v>
      </c>
      <c r="F423" s="84" t="b">
        <v>0</v>
      </c>
      <c r="G423" s="84" t="b">
        <v>0</v>
      </c>
    </row>
    <row r="424" spans="1:7" ht="15">
      <c r="A424" s="84" t="s">
        <v>4668</v>
      </c>
      <c r="B424" s="84">
        <v>3</v>
      </c>
      <c r="C424" s="123">
        <v>0.0010140730174277252</v>
      </c>
      <c r="D424" s="84" t="s">
        <v>4933</v>
      </c>
      <c r="E424" s="84" t="b">
        <v>0</v>
      </c>
      <c r="F424" s="84" t="b">
        <v>0</v>
      </c>
      <c r="G424" s="84" t="b">
        <v>0</v>
      </c>
    </row>
    <row r="425" spans="1:7" ht="15">
      <c r="A425" s="84" t="s">
        <v>4669</v>
      </c>
      <c r="B425" s="84">
        <v>3</v>
      </c>
      <c r="C425" s="123">
        <v>0.0011026649639591763</v>
      </c>
      <c r="D425" s="84" t="s">
        <v>4933</v>
      </c>
      <c r="E425" s="84" t="b">
        <v>0</v>
      </c>
      <c r="F425" s="84" t="b">
        <v>0</v>
      </c>
      <c r="G425" s="84" t="b">
        <v>0</v>
      </c>
    </row>
    <row r="426" spans="1:7" ht="15">
      <c r="A426" s="84" t="s">
        <v>4670</v>
      </c>
      <c r="B426" s="84">
        <v>3</v>
      </c>
      <c r="C426" s="123">
        <v>0.0010140730174277252</v>
      </c>
      <c r="D426" s="84" t="s">
        <v>4933</v>
      </c>
      <c r="E426" s="84" t="b">
        <v>0</v>
      </c>
      <c r="F426" s="84" t="b">
        <v>0</v>
      </c>
      <c r="G426" s="84" t="b">
        <v>0</v>
      </c>
    </row>
    <row r="427" spans="1:7" ht="15">
      <c r="A427" s="84" t="s">
        <v>4671</v>
      </c>
      <c r="B427" s="84">
        <v>3</v>
      </c>
      <c r="C427" s="123">
        <v>0.0010140730174277252</v>
      </c>
      <c r="D427" s="84" t="s">
        <v>4933</v>
      </c>
      <c r="E427" s="84" t="b">
        <v>0</v>
      </c>
      <c r="F427" s="84" t="b">
        <v>0</v>
      </c>
      <c r="G427" s="84" t="b">
        <v>0</v>
      </c>
    </row>
    <row r="428" spans="1:7" ht="15">
      <c r="A428" s="84" t="s">
        <v>4672</v>
      </c>
      <c r="B428" s="84">
        <v>3</v>
      </c>
      <c r="C428" s="123">
        <v>0.0010140730174277252</v>
      </c>
      <c r="D428" s="84" t="s">
        <v>4933</v>
      </c>
      <c r="E428" s="84" t="b">
        <v>0</v>
      </c>
      <c r="F428" s="84" t="b">
        <v>0</v>
      </c>
      <c r="G428" s="84" t="b">
        <v>0</v>
      </c>
    </row>
    <row r="429" spans="1:7" ht="15">
      <c r="A429" s="84" t="s">
        <v>4673</v>
      </c>
      <c r="B429" s="84">
        <v>3</v>
      </c>
      <c r="C429" s="123">
        <v>0.0010140730174277252</v>
      </c>
      <c r="D429" s="84" t="s">
        <v>4933</v>
      </c>
      <c r="E429" s="84" t="b">
        <v>0</v>
      </c>
      <c r="F429" s="84" t="b">
        <v>0</v>
      </c>
      <c r="G429" s="84" t="b">
        <v>0</v>
      </c>
    </row>
    <row r="430" spans="1:7" ht="15">
      <c r="A430" s="84" t="s">
        <v>4674</v>
      </c>
      <c r="B430" s="84">
        <v>3</v>
      </c>
      <c r="C430" s="123">
        <v>0.0010140730174277252</v>
      </c>
      <c r="D430" s="84" t="s">
        <v>4933</v>
      </c>
      <c r="E430" s="84" t="b">
        <v>0</v>
      </c>
      <c r="F430" s="84" t="b">
        <v>0</v>
      </c>
      <c r="G430" s="84" t="b">
        <v>0</v>
      </c>
    </row>
    <row r="431" spans="1:7" ht="15">
      <c r="A431" s="84" t="s">
        <v>4675</v>
      </c>
      <c r="B431" s="84">
        <v>3</v>
      </c>
      <c r="C431" s="123">
        <v>0.0010140730174277252</v>
      </c>
      <c r="D431" s="84" t="s">
        <v>4933</v>
      </c>
      <c r="E431" s="84" t="b">
        <v>0</v>
      </c>
      <c r="F431" s="84" t="b">
        <v>0</v>
      </c>
      <c r="G431" s="84" t="b">
        <v>0</v>
      </c>
    </row>
    <row r="432" spans="1:7" ht="15">
      <c r="A432" s="84" t="s">
        <v>4676</v>
      </c>
      <c r="B432" s="84">
        <v>3</v>
      </c>
      <c r="C432" s="123">
        <v>0.0010140730174277252</v>
      </c>
      <c r="D432" s="84" t="s">
        <v>4933</v>
      </c>
      <c r="E432" s="84" t="b">
        <v>0</v>
      </c>
      <c r="F432" s="84" t="b">
        <v>0</v>
      </c>
      <c r="G432" s="84" t="b">
        <v>0</v>
      </c>
    </row>
    <row r="433" spans="1:7" ht="15">
      <c r="A433" s="84" t="s">
        <v>4677</v>
      </c>
      <c r="B433" s="84">
        <v>3</v>
      </c>
      <c r="C433" s="123">
        <v>0.0010140730174277252</v>
      </c>
      <c r="D433" s="84" t="s">
        <v>4933</v>
      </c>
      <c r="E433" s="84" t="b">
        <v>0</v>
      </c>
      <c r="F433" s="84" t="b">
        <v>0</v>
      </c>
      <c r="G433" s="84" t="b">
        <v>0</v>
      </c>
    </row>
    <row r="434" spans="1:7" ht="15">
      <c r="A434" s="84" t="s">
        <v>4678</v>
      </c>
      <c r="B434" s="84">
        <v>3</v>
      </c>
      <c r="C434" s="123">
        <v>0.0010140730174277252</v>
      </c>
      <c r="D434" s="84" t="s">
        <v>4933</v>
      </c>
      <c r="E434" s="84" t="b">
        <v>0</v>
      </c>
      <c r="F434" s="84" t="b">
        <v>0</v>
      </c>
      <c r="G434" s="84" t="b">
        <v>0</v>
      </c>
    </row>
    <row r="435" spans="1:7" ht="15">
      <c r="A435" s="84" t="s">
        <v>4679</v>
      </c>
      <c r="B435" s="84">
        <v>3</v>
      </c>
      <c r="C435" s="123">
        <v>0.0010140730174277252</v>
      </c>
      <c r="D435" s="84" t="s">
        <v>4933</v>
      </c>
      <c r="E435" s="84" t="b">
        <v>0</v>
      </c>
      <c r="F435" s="84" t="b">
        <v>0</v>
      </c>
      <c r="G435" s="84" t="b">
        <v>0</v>
      </c>
    </row>
    <row r="436" spans="1:7" ht="15">
      <c r="A436" s="84" t="s">
        <v>4680</v>
      </c>
      <c r="B436" s="84">
        <v>3</v>
      </c>
      <c r="C436" s="123">
        <v>0.0010140730174277252</v>
      </c>
      <c r="D436" s="84" t="s">
        <v>4933</v>
      </c>
      <c r="E436" s="84" t="b">
        <v>0</v>
      </c>
      <c r="F436" s="84" t="b">
        <v>0</v>
      </c>
      <c r="G436" s="84" t="b">
        <v>0</v>
      </c>
    </row>
    <row r="437" spans="1:7" ht="15">
      <c r="A437" s="84" t="s">
        <v>4681</v>
      </c>
      <c r="B437" s="84">
        <v>3</v>
      </c>
      <c r="C437" s="123">
        <v>0.0010140730174277252</v>
      </c>
      <c r="D437" s="84" t="s">
        <v>4933</v>
      </c>
      <c r="E437" s="84" t="b">
        <v>0</v>
      </c>
      <c r="F437" s="84" t="b">
        <v>0</v>
      </c>
      <c r="G437" s="84" t="b">
        <v>0</v>
      </c>
    </row>
    <row r="438" spans="1:7" ht="15">
      <c r="A438" s="84" t="s">
        <v>4682</v>
      </c>
      <c r="B438" s="84">
        <v>3</v>
      </c>
      <c r="C438" s="123">
        <v>0.0010140730174277252</v>
      </c>
      <c r="D438" s="84" t="s">
        <v>4933</v>
      </c>
      <c r="E438" s="84" t="b">
        <v>0</v>
      </c>
      <c r="F438" s="84" t="b">
        <v>0</v>
      </c>
      <c r="G438" s="84" t="b">
        <v>0</v>
      </c>
    </row>
    <row r="439" spans="1:7" ht="15">
      <c r="A439" s="84" t="s">
        <v>4683</v>
      </c>
      <c r="B439" s="84">
        <v>3</v>
      </c>
      <c r="C439" s="123">
        <v>0.0010140730174277252</v>
      </c>
      <c r="D439" s="84" t="s">
        <v>4933</v>
      </c>
      <c r="E439" s="84" t="b">
        <v>0</v>
      </c>
      <c r="F439" s="84" t="b">
        <v>0</v>
      </c>
      <c r="G439" s="84" t="b">
        <v>0</v>
      </c>
    </row>
    <row r="440" spans="1:7" ht="15">
      <c r="A440" s="84" t="s">
        <v>4684</v>
      </c>
      <c r="B440" s="84">
        <v>3</v>
      </c>
      <c r="C440" s="123">
        <v>0.0010140730174277252</v>
      </c>
      <c r="D440" s="84" t="s">
        <v>4933</v>
      </c>
      <c r="E440" s="84" t="b">
        <v>0</v>
      </c>
      <c r="F440" s="84" t="b">
        <v>0</v>
      </c>
      <c r="G440" s="84" t="b">
        <v>0</v>
      </c>
    </row>
    <row r="441" spans="1:7" ht="15">
      <c r="A441" s="84" t="s">
        <v>4685</v>
      </c>
      <c r="B441" s="84">
        <v>3</v>
      </c>
      <c r="C441" s="123">
        <v>0.0010140730174277252</v>
      </c>
      <c r="D441" s="84" t="s">
        <v>4933</v>
      </c>
      <c r="E441" s="84" t="b">
        <v>0</v>
      </c>
      <c r="F441" s="84" t="b">
        <v>0</v>
      </c>
      <c r="G441" s="84" t="b">
        <v>0</v>
      </c>
    </row>
    <row r="442" spans="1:7" ht="15">
      <c r="A442" s="84" t="s">
        <v>4686</v>
      </c>
      <c r="B442" s="84">
        <v>3</v>
      </c>
      <c r="C442" s="123">
        <v>0.0010140730174277252</v>
      </c>
      <c r="D442" s="84" t="s">
        <v>4933</v>
      </c>
      <c r="E442" s="84" t="b">
        <v>0</v>
      </c>
      <c r="F442" s="84" t="b">
        <v>0</v>
      </c>
      <c r="G442" s="84" t="b">
        <v>0</v>
      </c>
    </row>
    <row r="443" spans="1:7" ht="15">
      <c r="A443" s="84" t="s">
        <v>4687</v>
      </c>
      <c r="B443" s="84">
        <v>3</v>
      </c>
      <c r="C443" s="123">
        <v>0.0010140730174277252</v>
      </c>
      <c r="D443" s="84" t="s">
        <v>4933</v>
      </c>
      <c r="E443" s="84" t="b">
        <v>0</v>
      </c>
      <c r="F443" s="84" t="b">
        <v>0</v>
      </c>
      <c r="G443" s="84" t="b">
        <v>0</v>
      </c>
    </row>
    <row r="444" spans="1:7" ht="15">
      <c r="A444" s="84" t="s">
        <v>4688</v>
      </c>
      <c r="B444" s="84">
        <v>3</v>
      </c>
      <c r="C444" s="123">
        <v>0.0010140730174277252</v>
      </c>
      <c r="D444" s="84" t="s">
        <v>4933</v>
      </c>
      <c r="E444" s="84" t="b">
        <v>0</v>
      </c>
      <c r="F444" s="84" t="b">
        <v>0</v>
      </c>
      <c r="G444" s="84" t="b">
        <v>0</v>
      </c>
    </row>
    <row r="445" spans="1:7" ht="15">
      <c r="A445" s="84" t="s">
        <v>4689</v>
      </c>
      <c r="B445" s="84">
        <v>3</v>
      </c>
      <c r="C445" s="123">
        <v>0.0010140730174277252</v>
      </c>
      <c r="D445" s="84" t="s">
        <v>4933</v>
      </c>
      <c r="E445" s="84" t="b">
        <v>0</v>
      </c>
      <c r="F445" s="84" t="b">
        <v>0</v>
      </c>
      <c r="G445" s="84" t="b">
        <v>0</v>
      </c>
    </row>
    <row r="446" spans="1:7" ht="15">
      <c r="A446" s="84" t="s">
        <v>4690</v>
      </c>
      <c r="B446" s="84">
        <v>3</v>
      </c>
      <c r="C446" s="123">
        <v>0.0010140730174277252</v>
      </c>
      <c r="D446" s="84" t="s">
        <v>4933</v>
      </c>
      <c r="E446" s="84" t="b">
        <v>0</v>
      </c>
      <c r="F446" s="84" t="b">
        <v>0</v>
      </c>
      <c r="G446" s="84" t="b">
        <v>0</v>
      </c>
    </row>
    <row r="447" spans="1:7" ht="15">
      <c r="A447" s="84" t="s">
        <v>4691</v>
      </c>
      <c r="B447" s="84">
        <v>3</v>
      </c>
      <c r="C447" s="123">
        <v>0.0010140730174277252</v>
      </c>
      <c r="D447" s="84" t="s">
        <v>4933</v>
      </c>
      <c r="E447" s="84" t="b">
        <v>0</v>
      </c>
      <c r="F447" s="84" t="b">
        <v>0</v>
      </c>
      <c r="G447" s="84" t="b">
        <v>0</v>
      </c>
    </row>
    <row r="448" spans="1:7" ht="15">
      <c r="A448" s="84" t="s">
        <v>4692</v>
      </c>
      <c r="B448" s="84">
        <v>3</v>
      </c>
      <c r="C448" s="123">
        <v>0.0010140730174277252</v>
      </c>
      <c r="D448" s="84" t="s">
        <v>4933</v>
      </c>
      <c r="E448" s="84" t="b">
        <v>0</v>
      </c>
      <c r="F448" s="84" t="b">
        <v>0</v>
      </c>
      <c r="G448" s="84" t="b">
        <v>0</v>
      </c>
    </row>
    <row r="449" spans="1:7" ht="15">
      <c r="A449" s="84" t="s">
        <v>4693</v>
      </c>
      <c r="B449" s="84">
        <v>3</v>
      </c>
      <c r="C449" s="123">
        <v>0.0011026649639591763</v>
      </c>
      <c r="D449" s="84" t="s">
        <v>4933</v>
      </c>
      <c r="E449" s="84" t="b">
        <v>0</v>
      </c>
      <c r="F449" s="84" t="b">
        <v>0</v>
      </c>
      <c r="G449" s="84" t="b">
        <v>0</v>
      </c>
    </row>
    <row r="450" spans="1:7" ht="15">
      <c r="A450" s="84" t="s">
        <v>4694</v>
      </c>
      <c r="B450" s="84">
        <v>3</v>
      </c>
      <c r="C450" s="123">
        <v>0.0011026649639591763</v>
      </c>
      <c r="D450" s="84" t="s">
        <v>4933</v>
      </c>
      <c r="E450" s="84" t="b">
        <v>0</v>
      </c>
      <c r="F450" s="84" t="b">
        <v>0</v>
      </c>
      <c r="G450" s="84" t="b">
        <v>0</v>
      </c>
    </row>
    <row r="451" spans="1:7" ht="15">
      <c r="A451" s="84" t="s">
        <v>4695</v>
      </c>
      <c r="B451" s="84">
        <v>3</v>
      </c>
      <c r="C451" s="123">
        <v>0.0010140730174277252</v>
      </c>
      <c r="D451" s="84" t="s">
        <v>4933</v>
      </c>
      <c r="E451" s="84" t="b">
        <v>0</v>
      </c>
      <c r="F451" s="84" t="b">
        <v>0</v>
      </c>
      <c r="G451" s="84" t="b">
        <v>0</v>
      </c>
    </row>
    <row r="452" spans="1:7" ht="15">
      <c r="A452" s="84" t="s">
        <v>4696</v>
      </c>
      <c r="B452" s="84">
        <v>3</v>
      </c>
      <c r="C452" s="123">
        <v>0.0010140730174277252</v>
      </c>
      <c r="D452" s="84" t="s">
        <v>4933</v>
      </c>
      <c r="E452" s="84" t="b">
        <v>0</v>
      </c>
      <c r="F452" s="84" t="b">
        <v>0</v>
      </c>
      <c r="G452" s="84" t="b">
        <v>0</v>
      </c>
    </row>
    <row r="453" spans="1:7" ht="15">
      <c r="A453" s="84" t="s">
        <v>4697</v>
      </c>
      <c r="B453" s="84">
        <v>3</v>
      </c>
      <c r="C453" s="123">
        <v>0.0010140730174277252</v>
      </c>
      <c r="D453" s="84" t="s">
        <v>4933</v>
      </c>
      <c r="E453" s="84" t="b">
        <v>1</v>
      </c>
      <c r="F453" s="84" t="b">
        <v>0</v>
      </c>
      <c r="G453" s="84" t="b">
        <v>0</v>
      </c>
    </row>
    <row r="454" spans="1:7" ht="15">
      <c r="A454" s="84" t="s">
        <v>418</v>
      </c>
      <c r="B454" s="84">
        <v>3</v>
      </c>
      <c r="C454" s="123">
        <v>0.0011026649639591763</v>
      </c>
      <c r="D454" s="84" t="s">
        <v>4933</v>
      </c>
      <c r="E454" s="84" t="b">
        <v>0</v>
      </c>
      <c r="F454" s="84" t="b">
        <v>0</v>
      </c>
      <c r="G454" s="84" t="b">
        <v>0</v>
      </c>
    </row>
    <row r="455" spans="1:7" ht="15">
      <c r="A455" s="84" t="s">
        <v>4698</v>
      </c>
      <c r="B455" s="84">
        <v>3</v>
      </c>
      <c r="C455" s="123">
        <v>0.0012541138968774966</v>
      </c>
      <c r="D455" s="84" t="s">
        <v>4933</v>
      </c>
      <c r="E455" s="84" t="b">
        <v>0</v>
      </c>
      <c r="F455" s="84" t="b">
        <v>0</v>
      </c>
      <c r="G455" s="84" t="b">
        <v>0</v>
      </c>
    </row>
    <row r="456" spans="1:7" ht="15">
      <c r="A456" s="84" t="s">
        <v>4699</v>
      </c>
      <c r="B456" s="84">
        <v>3</v>
      </c>
      <c r="C456" s="123">
        <v>0.0011026649639591763</v>
      </c>
      <c r="D456" s="84" t="s">
        <v>4933</v>
      </c>
      <c r="E456" s="84" t="b">
        <v>0</v>
      </c>
      <c r="F456" s="84" t="b">
        <v>0</v>
      </c>
      <c r="G456" s="84" t="b">
        <v>0</v>
      </c>
    </row>
    <row r="457" spans="1:7" ht="15">
      <c r="A457" s="84" t="s">
        <v>4700</v>
      </c>
      <c r="B457" s="84">
        <v>3</v>
      </c>
      <c r="C457" s="123">
        <v>0.0011026649639591763</v>
      </c>
      <c r="D457" s="84" t="s">
        <v>4933</v>
      </c>
      <c r="E457" s="84" t="b">
        <v>0</v>
      </c>
      <c r="F457" s="84" t="b">
        <v>0</v>
      </c>
      <c r="G457" s="84" t="b">
        <v>0</v>
      </c>
    </row>
    <row r="458" spans="1:7" ht="15">
      <c r="A458" s="84" t="s">
        <v>4701</v>
      </c>
      <c r="B458" s="84">
        <v>3</v>
      </c>
      <c r="C458" s="123">
        <v>0.0010140730174277252</v>
      </c>
      <c r="D458" s="84" t="s">
        <v>4933</v>
      </c>
      <c r="E458" s="84" t="b">
        <v>0</v>
      </c>
      <c r="F458" s="84" t="b">
        <v>0</v>
      </c>
      <c r="G458" s="84" t="b">
        <v>0</v>
      </c>
    </row>
    <row r="459" spans="1:7" ht="15">
      <c r="A459" s="84" t="s">
        <v>4702</v>
      </c>
      <c r="B459" s="84">
        <v>3</v>
      </c>
      <c r="C459" s="123">
        <v>0.0011026649639591763</v>
      </c>
      <c r="D459" s="84" t="s">
        <v>4933</v>
      </c>
      <c r="E459" s="84" t="b">
        <v>0</v>
      </c>
      <c r="F459" s="84" t="b">
        <v>0</v>
      </c>
      <c r="G459" s="84" t="b">
        <v>0</v>
      </c>
    </row>
    <row r="460" spans="1:7" ht="15">
      <c r="A460" s="84" t="s">
        <v>4703</v>
      </c>
      <c r="B460" s="84">
        <v>3</v>
      </c>
      <c r="C460" s="123">
        <v>0.0010140730174277252</v>
      </c>
      <c r="D460" s="84" t="s">
        <v>4933</v>
      </c>
      <c r="E460" s="84" t="b">
        <v>0</v>
      </c>
      <c r="F460" s="84" t="b">
        <v>0</v>
      </c>
      <c r="G460" s="84" t="b">
        <v>0</v>
      </c>
    </row>
    <row r="461" spans="1:7" ht="15">
      <c r="A461" s="84" t="s">
        <v>4704</v>
      </c>
      <c r="B461" s="84">
        <v>3</v>
      </c>
      <c r="C461" s="123">
        <v>0.0010140730174277252</v>
      </c>
      <c r="D461" s="84" t="s">
        <v>4933</v>
      </c>
      <c r="E461" s="84" t="b">
        <v>0</v>
      </c>
      <c r="F461" s="84" t="b">
        <v>0</v>
      </c>
      <c r="G461" s="84" t="b">
        <v>0</v>
      </c>
    </row>
    <row r="462" spans="1:7" ht="15">
      <c r="A462" s="84" t="s">
        <v>349</v>
      </c>
      <c r="B462" s="84">
        <v>3</v>
      </c>
      <c r="C462" s="123">
        <v>0.0010140730174277252</v>
      </c>
      <c r="D462" s="84" t="s">
        <v>4933</v>
      </c>
      <c r="E462" s="84" t="b">
        <v>0</v>
      </c>
      <c r="F462" s="84" t="b">
        <v>0</v>
      </c>
      <c r="G462" s="84" t="b">
        <v>0</v>
      </c>
    </row>
    <row r="463" spans="1:7" ht="15">
      <c r="A463" s="84" t="s">
        <v>4705</v>
      </c>
      <c r="B463" s="84">
        <v>3</v>
      </c>
      <c r="C463" s="123">
        <v>0.0010140730174277252</v>
      </c>
      <c r="D463" s="84" t="s">
        <v>4933</v>
      </c>
      <c r="E463" s="84" t="b">
        <v>0</v>
      </c>
      <c r="F463" s="84" t="b">
        <v>0</v>
      </c>
      <c r="G463" s="84" t="b">
        <v>0</v>
      </c>
    </row>
    <row r="464" spans="1:7" ht="15">
      <c r="A464" s="84" t="s">
        <v>4706</v>
      </c>
      <c r="B464" s="84">
        <v>3</v>
      </c>
      <c r="C464" s="123">
        <v>0.0010140730174277252</v>
      </c>
      <c r="D464" s="84" t="s">
        <v>4933</v>
      </c>
      <c r="E464" s="84" t="b">
        <v>0</v>
      </c>
      <c r="F464" s="84" t="b">
        <v>0</v>
      </c>
      <c r="G464" s="84" t="b">
        <v>0</v>
      </c>
    </row>
    <row r="465" spans="1:7" ht="15">
      <c r="A465" s="84" t="s">
        <v>4707</v>
      </c>
      <c r="B465" s="84">
        <v>3</v>
      </c>
      <c r="C465" s="123">
        <v>0.0010140730174277252</v>
      </c>
      <c r="D465" s="84" t="s">
        <v>4933</v>
      </c>
      <c r="E465" s="84" t="b">
        <v>0</v>
      </c>
      <c r="F465" s="84" t="b">
        <v>0</v>
      </c>
      <c r="G465" s="84" t="b">
        <v>0</v>
      </c>
    </row>
    <row r="466" spans="1:7" ht="15">
      <c r="A466" s="84" t="s">
        <v>4708</v>
      </c>
      <c r="B466" s="84">
        <v>3</v>
      </c>
      <c r="C466" s="123">
        <v>0.0012541138968774966</v>
      </c>
      <c r="D466" s="84" t="s">
        <v>4933</v>
      </c>
      <c r="E466" s="84" t="b">
        <v>1</v>
      </c>
      <c r="F466" s="84" t="b">
        <v>0</v>
      </c>
      <c r="G466" s="84" t="b">
        <v>0</v>
      </c>
    </row>
    <row r="467" spans="1:7" ht="15">
      <c r="A467" s="84" t="s">
        <v>267</v>
      </c>
      <c r="B467" s="84">
        <v>3</v>
      </c>
      <c r="C467" s="123">
        <v>0.0010140730174277252</v>
      </c>
      <c r="D467" s="84" t="s">
        <v>4933</v>
      </c>
      <c r="E467" s="84" t="b">
        <v>0</v>
      </c>
      <c r="F467" s="84" t="b">
        <v>0</v>
      </c>
      <c r="G467" s="84" t="b">
        <v>0</v>
      </c>
    </row>
    <row r="468" spans="1:7" ht="15">
      <c r="A468" s="84" t="s">
        <v>4709</v>
      </c>
      <c r="B468" s="84">
        <v>3</v>
      </c>
      <c r="C468" s="123">
        <v>0.0011026649639591763</v>
      </c>
      <c r="D468" s="84" t="s">
        <v>4933</v>
      </c>
      <c r="E468" s="84" t="b">
        <v>0</v>
      </c>
      <c r="F468" s="84" t="b">
        <v>0</v>
      </c>
      <c r="G468" s="84" t="b">
        <v>0</v>
      </c>
    </row>
    <row r="469" spans="1:7" ht="15">
      <c r="A469" s="84" t="s">
        <v>4710</v>
      </c>
      <c r="B469" s="84">
        <v>3</v>
      </c>
      <c r="C469" s="123">
        <v>0.0011026649639591763</v>
      </c>
      <c r="D469" s="84" t="s">
        <v>4933</v>
      </c>
      <c r="E469" s="84" t="b">
        <v>0</v>
      </c>
      <c r="F469" s="84" t="b">
        <v>0</v>
      </c>
      <c r="G469" s="84" t="b">
        <v>0</v>
      </c>
    </row>
    <row r="470" spans="1:7" ht="15">
      <c r="A470" s="84" t="s">
        <v>4711</v>
      </c>
      <c r="B470" s="84">
        <v>3</v>
      </c>
      <c r="C470" s="123">
        <v>0.0010140730174277252</v>
      </c>
      <c r="D470" s="84" t="s">
        <v>4933</v>
      </c>
      <c r="E470" s="84" t="b">
        <v>0</v>
      </c>
      <c r="F470" s="84" t="b">
        <v>0</v>
      </c>
      <c r="G470" s="84" t="b">
        <v>0</v>
      </c>
    </row>
    <row r="471" spans="1:7" ht="15">
      <c r="A471" s="84" t="s">
        <v>4712</v>
      </c>
      <c r="B471" s="84">
        <v>3</v>
      </c>
      <c r="C471" s="123">
        <v>0.0010140730174277252</v>
      </c>
      <c r="D471" s="84" t="s">
        <v>4933</v>
      </c>
      <c r="E471" s="84" t="b">
        <v>0</v>
      </c>
      <c r="F471" s="84" t="b">
        <v>0</v>
      </c>
      <c r="G471" s="84" t="b">
        <v>0</v>
      </c>
    </row>
    <row r="472" spans="1:7" ht="15">
      <c r="A472" s="84" t="s">
        <v>4713</v>
      </c>
      <c r="B472" s="84">
        <v>3</v>
      </c>
      <c r="C472" s="123">
        <v>0.0010140730174277252</v>
      </c>
      <c r="D472" s="84" t="s">
        <v>4933</v>
      </c>
      <c r="E472" s="84" t="b">
        <v>0</v>
      </c>
      <c r="F472" s="84" t="b">
        <v>0</v>
      </c>
      <c r="G472" s="84" t="b">
        <v>0</v>
      </c>
    </row>
    <row r="473" spans="1:7" ht="15">
      <c r="A473" s="84" t="s">
        <v>4714</v>
      </c>
      <c r="B473" s="84">
        <v>3</v>
      </c>
      <c r="C473" s="123">
        <v>0.0012541138968774966</v>
      </c>
      <c r="D473" s="84" t="s">
        <v>4933</v>
      </c>
      <c r="E473" s="84" t="b">
        <v>0</v>
      </c>
      <c r="F473" s="84" t="b">
        <v>0</v>
      </c>
      <c r="G473" s="84" t="b">
        <v>0</v>
      </c>
    </row>
    <row r="474" spans="1:7" ht="15">
      <c r="A474" s="84" t="s">
        <v>4715</v>
      </c>
      <c r="B474" s="84">
        <v>3</v>
      </c>
      <c r="C474" s="123">
        <v>0.0010140730174277252</v>
      </c>
      <c r="D474" s="84" t="s">
        <v>4933</v>
      </c>
      <c r="E474" s="84" t="b">
        <v>0</v>
      </c>
      <c r="F474" s="84" t="b">
        <v>0</v>
      </c>
      <c r="G474" s="84" t="b">
        <v>0</v>
      </c>
    </row>
    <row r="475" spans="1:7" ht="15">
      <c r="A475" s="84" t="s">
        <v>235</v>
      </c>
      <c r="B475" s="84">
        <v>3</v>
      </c>
      <c r="C475" s="123">
        <v>0.0010140730174277252</v>
      </c>
      <c r="D475" s="84" t="s">
        <v>4933</v>
      </c>
      <c r="E475" s="84" t="b">
        <v>0</v>
      </c>
      <c r="F475" s="84" t="b">
        <v>0</v>
      </c>
      <c r="G475" s="84" t="b">
        <v>0</v>
      </c>
    </row>
    <row r="476" spans="1:7" ht="15">
      <c r="A476" s="84" t="s">
        <v>4716</v>
      </c>
      <c r="B476" s="84">
        <v>3</v>
      </c>
      <c r="C476" s="123">
        <v>0.0010140730174277252</v>
      </c>
      <c r="D476" s="84" t="s">
        <v>4933</v>
      </c>
      <c r="E476" s="84" t="b">
        <v>0</v>
      </c>
      <c r="F476" s="84" t="b">
        <v>0</v>
      </c>
      <c r="G476" s="84" t="b">
        <v>0</v>
      </c>
    </row>
    <row r="477" spans="1:7" ht="15">
      <c r="A477" s="84" t="s">
        <v>4717</v>
      </c>
      <c r="B477" s="84">
        <v>3</v>
      </c>
      <c r="C477" s="123">
        <v>0.0011026649639591763</v>
      </c>
      <c r="D477" s="84" t="s">
        <v>4933</v>
      </c>
      <c r="E477" s="84" t="b">
        <v>0</v>
      </c>
      <c r="F477" s="84" t="b">
        <v>0</v>
      </c>
      <c r="G477" s="84" t="b">
        <v>0</v>
      </c>
    </row>
    <row r="478" spans="1:7" ht="15">
      <c r="A478" s="84" t="s">
        <v>4718</v>
      </c>
      <c r="B478" s="84">
        <v>3</v>
      </c>
      <c r="C478" s="123">
        <v>0.0012541138968774966</v>
      </c>
      <c r="D478" s="84" t="s">
        <v>4933</v>
      </c>
      <c r="E478" s="84" t="b">
        <v>0</v>
      </c>
      <c r="F478" s="84" t="b">
        <v>0</v>
      </c>
      <c r="G478" s="84" t="b">
        <v>0</v>
      </c>
    </row>
    <row r="479" spans="1:7" ht="15">
      <c r="A479" s="84" t="s">
        <v>4719</v>
      </c>
      <c r="B479" s="84">
        <v>2</v>
      </c>
      <c r="C479" s="123">
        <v>0.0007351099759727843</v>
      </c>
      <c r="D479" s="84" t="s">
        <v>4933</v>
      </c>
      <c r="E479" s="84" t="b">
        <v>0</v>
      </c>
      <c r="F479" s="84" t="b">
        <v>0</v>
      </c>
      <c r="G479" s="84" t="b">
        <v>0</v>
      </c>
    </row>
    <row r="480" spans="1:7" ht="15">
      <c r="A480" s="84" t="s">
        <v>4720</v>
      </c>
      <c r="B480" s="84">
        <v>2</v>
      </c>
      <c r="C480" s="123">
        <v>0.0007351099759727843</v>
      </c>
      <c r="D480" s="84" t="s">
        <v>4933</v>
      </c>
      <c r="E480" s="84" t="b">
        <v>0</v>
      </c>
      <c r="F480" s="84" t="b">
        <v>0</v>
      </c>
      <c r="G480" s="84" t="b">
        <v>0</v>
      </c>
    </row>
    <row r="481" spans="1:7" ht="15">
      <c r="A481" s="84" t="s">
        <v>4721</v>
      </c>
      <c r="B481" s="84">
        <v>2</v>
      </c>
      <c r="C481" s="123">
        <v>0.0007351099759727843</v>
      </c>
      <c r="D481" s="84" t="s">
        <v>4933</v>
      </c>
      <c r="E481" s="84" t="b">
        <v>0</v>
      </c>
      <c r="F481" s="84" t="b">
        <v>0</v>
      </c>
      <c r="G481" s="84" t="b">
        <v>0</v>
      </c>
    </row>
    <row r="482" spans="1:7" ht="15">
      <c r="A482" s="84" t="s">
        <v>4722</v>
      </c>
      <c r="B482" s="84">
        <v>2</v>
      </c>
      <c r="C482" s="123">
        <v>0.0007351099759727843</v>
      </c>
      <c r="D482" s="84" t="s">
        <v>4933</v>
      </c>
      <c r="E482" s="84" t="b">
        <v>0</v>
      </c>
      <c r="F482" s="84" t="b">
        <v>0</v>
      </c>
      <c r="G482" s="84" t="b">
        <v>0</v>
      </c>
    </row>
    <row r="483" spans="1:7" ht="15">
      <c r="A483" s="84" t="s">
        <v>4723</v>
      </c>
      <c r="B483" s="84">
        <v>2</v>
      </c>
      <c r="C483" s="123">
        <v>0.0007351099759727843</v>
      </c>
      <c r="D483" s="84" t="s">
        <v>4933</v>
      </c>
      <c r="E483" s="84" t="b">
        <v>0</v>
      </c>
      <c r="F483" s="84" t="b">
        <v>0</v>
      </c>
      <c r="G483" s="84" t="b">
        <v>0</v>
      </c>
    </row>
    <row r="484" spans="1:7" ht="15">
      <c r="A484" s="84" t="s">
        <v>4724</v>
      </c>
      <c r="B484" s="84">
        <v>2</v>
      </c>
      <c r="C484" s="123">
        <v>0.0007351099759727843</v>
      </c>
      <c r="D484" s="84" t="s">
        <v>4933</v>
      </c>
      <c r="E484" s="84" t="b">
        <v>0</v>
      </c>
      <c r="F484" s="84" t="b">
        <v>0</v>
      </c>
      <c r="G484" s="84" t="b">
        <v>0</v>
      </c>
    </row>
    <row r="485" spans="1:7" ht="15">
      <c r="A485" s="84" t="s">
        <v>4725</v>
      </c>
      <c r="B485" s="84">
        <v>2</v>
      </c>
      <c r="C485" s="123">
        <v>0.0007351099759727843</v>
      </c>
      <c r="D485" s="84" t="s">
        <v>4933</v>
      </c>
      <c r="E485" s="84" t="b">
        <v>0</v>
      </c>
      <c r="F485" s="84" t="b">
        <v>0</v>
      </c>
      <c r="G485" s="84" t="b">
        <v>0</v>
      </c>
    </row>
    <row r="486" spans="1:7" ht="15">
      <c r="A486" s="84" t="s">
        <v>4726</v>
      </c>
      <c r="B486" s="84">
        <v>2</v>
      </c>
      <c r="C486" s="123">
        <v>0.0007351099759727843</v>
      </c>
      <c r="D486" s="84" t="s">
        <v>4933</v>
      </c>
      <c r="E486" s="84" t="b">
        <v>0</v>
      </c>
      <c r="F486" s="84" t="b">
        <v>0</v>
      </c>
      <c r="G486" s="84" t="b">
        <v>0</v>
      </c>
    </row>
    <row r="487" spans="1:7" ht="15">
      <c r="A487" s="84" t="s">
        <v>4727</v>
      </c>
      <c r="B487" s="84">
        <v>2</v>
      </c>
      <c r="C487" s="123">
        <v>0.0007351099759727843</v>
      </c>
      <c r="D487" s="84" t="s">
        <v>4933</v>
      </c>
      <c r="E487" s="84" t="b">
        <v>0</v>
      </c>
      <c r="F487" s="84" t="b">
        <v>0</v>
      </c>
      <c r="G487" s="84" t="b">
        <v>0</v>
      </c>
    </row>
    <row r="488" spans="1:7" ht="15">
      <c r="A488" s="84" t="s">
        <v>402</v>
      </c>
      <c r="B488" s="84">
        <v>2</v>
      </c>
      <c r="C488" s="123">
        <v>0.0007351099759727843</v>
      </c>
      <c r="D488" s="84" t="s">
        <v>4933</v>
      </c>
      <c r="E488" s="84" t="b">
        <v>0</v>
      </c>
      <c r="F488" s="84" t="b">
        <v>0</v>
      </c>
      <c r="G488" s="84" t="b">
        <v>0</v>
      </c>
    </row>
    <row r="489" spans="1:7" ht="15">
      <c r="A489" s="84" t="s">
        <v>4728</v>
      </c>
      <c r="B489" s="84">
        <v>2</v>
      </c>
      <c r="C489" s="123">
        <v>0.0007351099759727843</v>
      </c>
      <c r="D489" s="84" t="s">
        <v>4933</v>
      </c>
      <c r="E489" s="84" t="b">
        <v>0</v>
      </c>
      <c r="F489" s="84" t="b">
        <v>0</v>
      </c>
      <c r="G489" s="84" t="b">
        <v>0</v>
      </c>
    </row>
    <row r="490" spans="1:7" ht="15">
      <c r="A490" s="84" t="s">
        <v>4729</v>
      </c>
      <c r="B490" s="84">
        <v>2</v>
      </c>
      <c r="C490" s="123">
        <v>0.0007351099759727843</v>
      </c>
      <c r="D490" s="84" t="s">
        <v>4933</v>
      </c>
      <c r="E490" s="84" t="b">
        <v>0</v>
      </c>
      <c r="F490" s="84" t="b">
        <v>0</v>
      </c>
      <c r="G490" s="84" t="b">
        <v>0</v>
      </c>
    </row>
    <row r="491" spans="1:7" ht="15">
      <c r="A491" s="84" t="s">
        <v>4730</v>
      </c>
      <c r="B491" s="84">
        <v>2</v>
      </c>
      <c r="C491" s="123">
        <v>0.0007351099759727843</v>
      </c>
      <c r="D491" s="84" t="s">
        <v>4933</v>
      </c>
      <c r="E491" s="84" t="b">
        <v>0</v>
      </c>
      <c r="F491" s="84" t="b">
        <v>0</v>
      </c>
      <c r="G491" s="84" t="b">
        <v>0</v>
      </c>
    </row>
    <row r="492" spans="1:7" ht="15">
      <c r="A492" s="84" t="s">
        <v>4731</v>
      </c>
      <c r="B492" s="84">
        <v>2</v>
      </c>
      <c r="C492" s="123">
        <v>0.0007351099759727843</v>
      </c>
      <c r="D492" s="84" t="s">
        <v>4933</v>
      </c>
      <c r="E492" s="84" t="b">
        <v>0</v>
      </c>
      <c r="F492" s="84" t="b">
        <v>0</v>
      </c>
      <c r="G492" s="84" t="b">
        <v>0</v>
      </c>
    </row>
    <row r="493" spans="1:7" ht="15">
      <c r="A493" s="84" t="s">
        <v>4732</v>
      </c>
      <c r="B493" s="84">
        <v>2</v>
      </c>
      <c r="C493" s="123">
        <v>0.0007351099759727843</v>
      </c>
      <c r="D493" s="84" t="s">
        <v>4933</v>
      </c>
      <c r="E493" s="84" t="b">
        <v>0</v>
      </c>
      <c r="F493" s="84" t="b">
        <v>0</v>
      </c>
      <c r="G493" s="84" t="b">
        <v>0</v>
      </c>
    </row>
    <row r="494" spans="1:7" ht="15">
      <c r="A494" s="84" t="s">
        <v>4733</v>
      </c>
      <c r="B494" s="84">
        <v>2</v>
      </c>
      <c r="C494" s="123">
        <v>0.0007351099759727843</v>
      </c>
      <c r="D494" s="84" t="s">
        <v>4933</v>
      </c>
      <c r="E494" s="84" t="b">
        <v>0</v>
      </c>
      <c r="F494" s="84" t="b">
        <v>0</v>
      </c>
      <c r="G494" s="84" t="b">
        <v>0</v>
      </c>
    </row>
    <row r="495" spans="1:7" ht="15">
      <c r="A495" s="84" t="s">
        <v>4734</v>
      </c>
      <c r="B495" s="84">
        <v>2</v>
      </c>
      <c r="C495" s="123">
        <v>0.0008360759312516645</v>
      </c>
      <c r="D495" s="84" t="s">
        <v>4933</v>
      </c>
      <c r="E495" s="84" t="b">
        <v>0</v>
      </c>
      <c r="F495" s="84" t="b">
        <v>0</v>
      </c>
      <c r="G495" s="84" t="b">
        <v>0</v>
      </c>
    </row>
    <row r="496" spans="1:7" ht="15">
      <c r="A496" s="84" t="s">
        <v>4735</v>
      </c>
      <c r="B496" s="84">
        <v>2</v>
      </c>
      <c r="C496" s="123">
        <v>0.0007351099759727843</v>
      </c>
      <c r="D496" s="84" t="s">
        <v>4933</v>
      </c>
      <c r="E496" s="84" t="b">
        <v>0</v>
      </c>
      <c r="F496" s="84" t="b">
        <v>0</v>
      </c>
      <c r="G496" s="84" t="b">
        <v>0</v>
      </c>
    </row>
    <row r="497" spans="1:7" ht="15">
      <c r="A497" s="84" t="s">
        <v>4736</v>
      </c>
      <c r="B497" s="84">
        <v>2</v>
      </c>
      <c r="C497" s="123">
        <v>0.0007351099759727843</v>
      </c>
      <c r="D497" s="84" t="s">
        <v>4933</v>
      </c>
      <c r="E497" s="84" t="b">
        <v>0</v>
      </c>
      <c r="F497" s="84" t="b">
        <v>0</v>
      </c>
      <c r="G497" s="84" t="b">
        <v>0</v>
      </c>
    </row>
    <row r="498" spans="1:7" ht="15">
      <c r="A498" s="84" t="s">
        <v>393</v>
      </c>
      <c r="B498" s="84">
        <v>2</v>
      </c>
      <c r="C498" s="123">
        <v>0.0007351099759727843</v>
      </c>
      <c r="D498" s="84" t="s">
        <v>4933</v>
      </c>
      <c r="E498" s="84" t="b">
        <v>0</v>
      </c>
      <c r="F498" s="84" t="b">
        <v>0</v>
      </c>
      <c r="G498" s="84" t="b">
        <v>0</v>
      </c>
    </row>
    <row r="499" spans="1:7" ht="15">
      <c r="A499" s="84" t="s">
        <v>4737</v>
      </c>
      <c r="B499" s="84">
        <v>2</v>
      </c>
      <c r="C499" s="123">
        <v>0.0007351099759727843</v>
      </c>
      <c r="D499" s="84" t="s">
        <v>4933</v>
      </c>
      <c r="E499" s="84" t="b">
        <v>0</v>
      </c>
      <c r="F499" s="84" t="b">
        <v>0</v>
      </c>
      <c r="G499" s="84" t="b">
        <v>0</v>
      </c>
    </row>
    <row r="500" spans="1:7" ht="15">
      <c r="A500" s="84" t="s">
        <v>4738</v>
      </c>
      <c r="B500" s="84">
        <v>2</v>
      </c>
      <c r="C500" s="123">
        <v>0.0008360759312516645</v>
      </c>
      <c r="D500" s="84" t="s">
        <v>4933</v>
      </c>
      <c r="E500" s="84" t="b">
        <v>0</v>
      </c>
      <c r="F500" s="84" t="b">
        <v>0</v>
      </c>
      <c r="G500" s="84" t="b">
        <v>0</v>
      </c>
    </row>
    <row r="501" spans="1:7" ht="15">
      <c r="A501" s="84" t="s">
        <v>4739</v>
      </c>
      <c r="B501" s="84">
        <v>2</v>
      </c>
      <c r="C501" s="123">
        <v>0.0008360759312516645</v>
      </c>
      <c r="D501" s="84" t="s">
        <v>4933</v>
      </c>
      <c r="E501" s="84" t="b">
        <v>0</v>
      </c>
      <c r="F501" s="84" t="b">
        <v>0</v>
      </c>
      <c r="G501" s="84" t="b">
        <v>0</v>
      </c>
    </row>
    <row r="502" spans="1:7" ht="15">
      <c r="A502" s="84" t="s">
        <v>4740</v>
      </c>
      <c r="B502" s="84">
        <v>2</v>
      </c>
      <c r="C502" s="123">
        <v>0.0007351099759727843</v>
      </c>
      <c r="D502" s="84" t="s">
        <v>4933</v>
      </c>
      <c r="E502" s="84" t="b">
        <v>0</v>
      </c>
      <c r="F502" s="84" t="b">
        <v>0</v>
      </c>
      <c r="G502" s="84" t="b">
        <v>0</v>
      </c>
    </row>
    <row r="503" spans="1:7" ht="15">
      <c r="A503" s="84" t="s">
        <v>4741</v>
      </c>
      <c r="B503" s="84">
        <v>2</v>
      </c>
      <c r="C503" s="123">
        <v>0.0007351099759727843</v>
      </c>
      <c r="D503" s="84" t="s">
        <v>4933</v>
      </c>
      <c r="E503" s="84" t="b">
        <v>0</v>
      </c>
      <c r="F503" s="84" t="b">
        <v>0</v>
      </c>
      <c r="G503" s="84" t="b">
        <v>0</v>
      </c>
    </row>
    <row r="504" spans="1:7" ht="15">
      <c r="A504" s="84" t="s">
        <v>4742</v>
      </c>
      <c r="B504" s="84">
        <v>2</v>
      </c>
      <c r="C504" s="123">
        <v>0.0007351099759727843</v>
      </c>
      <c r="D504" s="84" t="s">
        <v>4933</v>
      </c>
      <c r="E504" s="84" t="b">
        <v>0</v>
      </c>
      <c r="F504" s="84" t="b">
        <v>0</v>
      </c>
      <c r="G504" s="84" t="b">
        <v>0</v>
      </c>
    </row>
    <row r="505" spans="1:7" ht="15">
      <c r="A505" s="84" t="s">
        <v>4743</v>
      </c>
      <c r="B505" s="84">
        <v>2</v>
      </c>
      <c r="C505" s="123">
        <v>0.0007351099759727843</v>
      </c>
      <c r="D505" s="84" t="s">
        <v>4933</v>
      </c>
      <c r="E505" s="84" t="b">
        <v>0</v>
      </c>
      <c r="F505" s="84" t="b">
        <v>0</v>
      </c>
      <c r="G505" s="84" t="b">
        <v>0</v>
      </c>
    </row>
    <row r="506" spans="1:7" ht="15">
      <c r="A506" s="84" t="s">
        <v>4744</v>
      </c>
      <c r="B506" s="84">
        <v>2</v>
      </c>
      <c r="C506" s="123">
        <v>0.0007351099759727843</v>
      </c>
      <c r="D506" s="84" t="s">
        <v>4933</v>
      </c>
      <c r="E506" s="84" t="b">
        <v>0</v>
      </c>
      <c r="F506" s="84" t="b">
        <v>0</v>
      </c>
      <c r="G506" s="84" t="b">
        <v>0</v>
      </c>
    </row>
    <row r="507" spans="1:7" ht="15">
      <c r="A507" s="84" t="s">
        <v>4745</v>
      </c>
      <c r="B507" s="84">
        <v>2</v>
      </c>
      <c r="C507" s="123">
        <v>0.0007351099759727843</v>
      </c>
      <c r="D507" s="84" t="s">
        <v>4933</v>
      </c>
      <c r="E507" s="84" t="b">
        <v>0</v>
      </c>
      <c r="F507" s="84" t="b">
        <v>0</v>
      </c>
      <c r="G507" s="84" t="b">
        <v>0</v>
      </c>
    </row>
    <row r="508" spans="1:7" ht="15">
      <c r="A508" s="84" t="s">
        <v>4746</v>
      </c>
      <c r="B508" s="84">
        <v>2</v>
      </c>
      <c r="C508" s="123">
        <v>0.0007351099759727843</v>
      </c>
      <c r="D508" s="84" t="s">
        <v>4933</v>
      </c>
      <c r="E508" s="84" t="b">
        <v>0</v>
      </c>
      <c r="F508" s="84" t="b">
        <v>0</v>
      </c>
      <c r="G508" s="84" t="b">
        <v>0</v>
      </c>
    </row>
    <row r="509" spans="1:7" ht="15">
      <c r="A509" s="84" t="s">
        <v>4747</v>
      </c>
      <c r="B509" s="84">
        <v>2</v>
      </c>
      <c r="C509" s="123">
        <v>0.0007351099759727843</v>
      </c>
      <c r="D509" s="84" t="s">
        <v>4933</v>
      </c>
      <c r="E509" s="84" t="b">
        <v>0</v>
      </c>
      <c r="F509" s="84" t="b">
        <v>0</v>
      </c>
      <c r="G509" s="84" t="b">
        <v>0</v>
      </c>
    </row>
    <row r="510" spans="1:7" ht="15">
      <c r="A510" s="84" t="s">
        <v>4748</v>
      </c>
      <c r="B510" s="84">
        <v>2</v>
      </c>
      <c r="C510" s="123">
        <v>0.0007351099759727843</v>
      </c>
      <c r="D510" s="84" t="s">
        <v>4933</v>
      </c>
      <c r="E510" s="84" t="b">
        <v>0</v>
      </c>
      <c r="F510" s="84" t="b">
        <v>0</v>
      </c>
      <c r="G510" s="84" t="b">
        <v>0</v>
      </c>
    </row>
    <row r="511" spans="1:7" ht="15">
      <c r="A511" s="84" t="s">
        <v>4749</v>
      </c>
      <c r="B511" s="84">
        <v>2</v>
      </c>
      <c r="C511" s="123">
        <v>0.0007351099759727843</v>
      </c>
      <c r="D511" s="84" t="s">
        <v>4933</v>
      </c>
      <c r="E511" s="84" t="b">
        <v>0</v>
      </c>
      <c r="F511" s="84" t="b">
        <v>0</v>
      </c>
      <c r="G511" s="84" t="b">
        <v>0</v>
      </c>
    </row>
    <row r="512" spans="1:7" ht="15">
      <c r="A512" s="84" t="s">
        <v>4750</v>
      </c>
      <c r="B512" s="84">
        <v>2</v>
      </c>
      <c r="C512" s="123">
        <v>0.0007351099759727843</v>
      </c>
      <c r="D512" s="84" t="s">
        <v>4933</v>
      </c>
      <c r="E512" s="84" t="b">
        <v>0</v>
      </c>
      <c r="F512" s="84" t="b">
        <v>0</v>
      </c>
      <c r="G512" s="84" t="b">
        <v>0</v>
      </c>
    </row>
    <row r="513" spans="1:7" ht="15">
      <c r="A513" s="84" t="s">
        <v>4751</v>
      </c>
      <c r="B513" s="84">
        <v>2</v>
      </c>
      <c r="C513" s="123">
        <v>0.0008360759312516645</v>
      </c>
      <c r="D513" s="84" t="s">
        <v>4933</v>
      </c>
      <c r="E513" s="84" t="b">
        <v>0</v>
      </c>
      <c r="F513" s="84" t="b">
        <v>0</v>
      </c>
      <c r="G513" s="84" t="b">
        <v>0</v>
      </c>
    </row>
    <row r="514" spans="1:7" ht="15">
      <c r="A514" s="84" t="s">
        <v>4752</v>
      </c>
      <c r="B514" s="84">
        <v>2</v>
      </c>
      <c r="C514" s="123">
        <v>0.0007351099759727843</v>
      </c>
      <c r="D514" s="84" t="s">
        <v>4933</v>
      </c>
      <c r="E514" s="84" t="b">
        <v>0</v>
      </c>
      <c r="F514" s="84" t="b">
        <v>0</v>
      </c>
      <c r="G514" s="84" t="b">
        <v>0</v>
      </c>
    </row>
    <row r="515" spans="1:7" ht="15">
      <c r="A515" s="84" t="s">
        <v>4753</v>
      </c>
      <c r="B515" s="84">
        <v>2</v>
      </c>
      <c r="C515" s="123">
        <v>0.0008360759312516645</v>
      </c>
      <c r="D515" s="84" t="s">
        <v>4933</v>
      </c>
      <c r="E515" s="84" t="b">
        <v>0</v>
      </c>
      <c r="F515" s="84" t="b">
        <v>0</v>
      </c>
      <c r="G515" s="84" t="b">
        <v>0</v>
      </c>
    </row>
    <row r="516" spans="1:7" ht="15">
      <c r="A516" s="84" t="s">
        <v>4754</v>
      </c>
      <c r="B516" s="84">
        <v>2</v>
      </c>
      <c r="C516" s="123">
        <v>0.0007351099759727843</v>
      </c>
      <c r="D516" s="84" t="s">
        <v>4933</v>
      </c>
      <c r="E516" s="84" t="b">
        <v>0</v>
      </c>
      <c r="F516" s="84" t="b">
        <v>0</v>
      </c>
      <c r="G516" s="84" t="b">
        <v>0</v>
      </c>
    </row>
    <row r="517" spans="1:7" ht="15">
      <c r="A517" s="84" t="s">
        <v>4755</v>
      </c>
      <c r="B517" s="84">
        <v>2</v>
      </c>
      <c r="C517" s="123">
        <v>0.0007351099759727843</v>
      </c>
      <c r="D517" s="84" t="s">
        <v>4933</v>
      </c>
      <c r="E517" s="84" t="b">
        <v>0</v>
      </c>
      <c r="F517" s="84" t="b">
        <v>0</v>
      </c>
      <c r="G517" s="84" t="b">
        <v>0</v>
      </c>
    </row>
    <row r="518" spans="1:7" ht="15">
      <c r="A518" s="84" t="s">
        <v>4756</v>
      </c>
      <c r="B518" s="84">
        <v>2</v>
      </c>
      <c r="C518" s="123">
        <v>0.0007351099759727843</v>
      </c>
      <c r="D518" s="84" t="s">
        <v>4933</v>
      </c>
      <c r="E518" s="84" t="b">
        <v>0</v>
      </c>
      <c r="F518" s="84" t="b">
        <v>0</v>
      </c>
      <c r="G518" s="84" t="b">
        <v>0</v>
      </c>
    </row>
    <row r="519" spans="1:7" ht="15">
      <c r="A519" s="84" t="s">
        <v>4757</v>
      </c>
      <c r="B519" s="84">
        <v>2</v>
      </c>
      <c r="C519" s="123">
        <v>0.0007351099759727843</v>
      </c>
      <c r="D519" s="84" t="s">
        <v>4933</v>
      </c>
      <c r="E519" s="84" t="b">
        <v>0</v>
      </c>
      <c r="F519" s="84" t="b">
        <v>0</v>
      </c>
      <c r="G519" s="84" t="b">
        <v>0</v>
      </c>
    </row>
    <row r="520" spans="1:7" ht="15">
      <c r="A520" s="84" t="s">
        <v>4758</v>
      </c>
      <c r="B520" s="84">
        <v>2</v>
      </c>
      <c r="C520" s="123">
        <v>0.0007351099759727843</v>
      </c>
      <c r="D520" s="84" t="s">
        <v>4933</v>
      </c>
      <c r="E520" s="84" t="b">
        <v>0</v>
      </c>
      <c r="F520" s="84" t="b">
        <v>0</v>
      </c>
      <c r="G520" s="84" t="b">
        <v>0</v>
      </c>
    </row>
    <row r="521" spans="1:7" ht="15">
      <c r="A521" s="84" t="s">
        <v>4759</v>
      </c>
      <c r="B521" s="84">
        <v>2</v>
      </c>
      <c r="C521" s="123">
        <v>0.0008360759312516645</v>
      </c>
      <c r="D521" s="84" t="s">
        <v>4933</v>
      </c>
      <c r="E521" s="84" t="b">
        <v>0</v>
      </c>
      <c r="F521" s="84" t="b">
        <v>0</v>
      </c>
      <c r="G521" s="84" t="b">
        <v>0</v>
      </c>
    </row>
    <row r="522" spans="1:7" ht="15">
      <c r="A522" s="84" t="s">
        <v>4760</v>
      </c>
      <c r="B522" s="84">
        <v>2</v>
      </c>
      <c r="C522" s="123">
        <v>0.0007351099759727843</v>
      </c>
      <c r="D522" s="84" t="s">
        <v>4933</v>
      </c>
      <c r="E522" s="84" t="b">
        <v>0</v>
      </c>
      <c r="F522" s="84" t="b">
        <v>0</v>
      </c>
      <c r="G522" s="84" t="b">
        <v>0</v>
      </c>
    </row>
    <row r="523" spans="1:7" ht="15">
      <c r="A523" s="84" t="s">
        <v>4761</v>
      </c>
      <c r="B523" s="84">
        <v>2</v>
      </c>
      <c r="C523" s="123">
        <v>0.0008360759312516645</v>
      </c>
      <c r="D523" s="84" t="s">
        <v>4933</v>
      </c>
      <c r="E523" s="84" t="b">
        <v>0</v>
      </c>
      <c r="F523" s="84" t="b">
        <v>0</v>
      </c>
      <c r="G523" s="84" t="b">
        <v>0</v>
      </c>
    </row>
    <row r="524" spans="1:7" ht="15">
      <c r="A524" s="84" t="s">
        <v>4762</v>
      </c>
      <c r="B524" s="84">
        <v>2</v>
      </c>
      <c r="C524" s="123">
        <v>0.0007351099759727843</v>
      </c>
      <c r="D524" s="84" t="s">
        <v>4933</v>
      </c>
      <c r="E524" s="84" t="b">
        <v>0</v>
      </c>
      <c r="F524" s="84" t="b">
        <v>0</v>
      </c>
      <c r="G524" s="84" t="b">
        <v>0</v>
      </c>
    </row>
    <row r="525" spans="1:7" ht="15">
      <c r="A525" s="84" t="s">
        <v>4763</v>
      </c>
      <c r="B525" s="84">
        <v>2</v>
      </c>
      <c r="C525" s="123">
        <v>0.0008360759312516645</v>
      </c>
      <c r="D525" s="84" t="s">
        <v>4933</v>
      </c>
      <c r="E525" s="84" t="b">
        <v>0</v>
      </c>
      <c r="F525" s="84" t="b">
        <v>0</v>
      </c>
      <c r="G525" s="84" t="b">
        <v>0</v>
      </c>
    </row>
    <row r="526" spans="1:7" ht="15">
      <c r="A526" s="84" t="s">
        <v>4764</v>
      </c>
      <c r="B526" s="84">
        <v>2</v>
      </c>
      <c r="C526" s="123">
        <v>0.0008360759312516645</v>
      </c>
      <c r="D526" s="84" t="s">
        <v>4933</v>
      </c>
      <c r="E526" s="84" t="b">
        <v>0</v>
      </c>
      <c r="F526" s="84" t="b">
        <v>0</v>
      </c>
      <c r="G526" s="84" t="b">
        <v>0</v>
      </c>
    </row>
    <row r="527" spans="1:7" ht="15">
      <c r="A527" s="84" t="s">
        <v>4765</v>
      </c>
      <c r="B527" s="84">
        <v>2</v>
      </c>
      <c r="C527" s="123">
        <v>0.0007351099759727843</v>
      </c>
      <c r="D527" s="84" t="s">
        <v>4933</v>
      </c>
      <c r="E527" s="84" t="b">
        <v>0</v>
      </c>
      <c r="F527" s="84" t="b">
        <v>0</v>
      </c>
      <c r="G527" s="84" t="b">
        <v>0</v>
      </c>
    </row>
    <row r="528" spans="1:7" ht="15">
      <c r="A528" s="84" t="s">
        <v>4766</v>
      </c>
      <c r="B528" s="84">
        <v>2</v>
      </c>
      <c r="C528" s="123">
        <v>0.0007351099759727843</v>
      </c>
      <c r="D528" s="84" t="s">
        <v>4933</v>
      </c>
      <c r="E528" s="84" t="b">
        <v>0</v>
      </c>
      <c r="F528" s="84" t="b">
        <v>0</v>
      </c>
      <c r="G528" s="84" t="b">
        <v>0</v>
      </c>
    </row>
    <row r="529" spans="1:7" ht="15">
      <c r="A529" s="84" t="s">
        <v>4767</v>
      </c>
      <c r="B529" s="84">
        <v>2</v>
      </c>
      <c r="C529" s="123">
        <v>0.0007351099759727843</v>
      </c>
      <c r="D529" s="84" t="s">
        <v>4933</v>
      </c>
      <c r="E529" s="84" t="b">
        <v>0</v>
      </c>
      <c r="F529" s="84" t="b">
        <v>0</v>
      </c>
      <c r="G529" s="84" t="b">
        <v>0</v>
      </c>
    </row>
    <row r="530" spans="1:7" ht="15">
      <c r="A530" s="84" t="s">
        <v>4768</v>
      </c>
      <c r="B530" s="84">
        <v>2</v>
      </c>
      <c r="C530" s="123">
        <v>0.0007351099759727843</v>
      </c>
      <c r="D530" s="84" t="s">
        <v>4933</v>
      </c>
      <c r="E530" s="84" t="b">
        <v>0</v>
      </c>
      <c r="F530" s="84" t="b">
        <v>0</v>
      </c>
      <c r="G530" s="84" t="b">
        <v>0</v>
      </c>
    </row>
    <row r="531" spans="1:7" ht="15">
      <c r="A531" s="84" t="s">
        <v>4769</v>
      </c>
      <c r="B531" s="84">
        <v>2</v>
      </c>
      <c r="C531" s="123">
        <v>0.0007351099759727843</v>
      </c>
      <c r="D531" s="84" t="s">
        <v>4933</v>
      </c>
      <c r="E531" s="84" t="b">
        <v>0</v>
      </c>
      <c r="F531" s="84" t="b">
        <v>0</v>
      </c>
      <c r="G531" s="84" t="b">
        <v>0</v>
      </c>
    </row>
    <row r="532" spans="1:7" ht="15">
      <c r="A532" s="84" t="s">
        <v>4770</v>
      </c>
      <c r="B532" s="84">
        <v>2</v>
      </c>
      <c r="C532" s="123">
        <v>0.0007351099759727843</v>
      </c>
      <c r="D532" s="84" t="s">
        <v>4933</v>
      </c>
      <c r="E532" s="84" t="b">
        <v>0</v>
      </c>
      <c r="F532" s="84" t="b">
        <v>0</v>
      </c>
      <c r="G532" s="84" t="b">
        <v>0</v>
      </c>
    </row>
    <row r="533" spans="1:7" ht="15">
      <c r="A533" s="84" t="s">
        <v>4771</v>
      </c>
      <c r="B533" s="84">
        <v>2</v>
      </c>
      <c r="C533" s="123">
        <v>0.0007351099759727843</v>
      </c>
      <c r="D533" s="84" t="s">
        <v>4933</v>
      </c>
      <c r="E533" s="84" t="b">
        <v>0</v>
      </c>
      <c r="F533" s="84" t="b">
        <v>0</v>
      </c>
      <c r="G533" s="84" t="b">
        <v>0</v>
      </c>
    </row>
    <row r="534" spans="1:7" ht="15">
      <c r="A534" s="84" t="s">
        <v>4772</v>
      </c>
      <c r="B534" s="84">
        <v>2</v>
      </c>
      <c r="C534" s="123">
        <v>0.0007351099759727843</v>
      </c>
      <c r="D534" s="84" t="s">
        <v>4933</v>
      </c>
      <c r="E534" s="84" t="b">
        <v>0</v>
      </c>
      <c r="F534" s="84" t="b">
        <v>0</v>
      </c>
      <c r="G534" s="84" t="b">
        <v>0</v>
      </c>
    </row>
    <row r="535" spans="1:7" ht="15">
      <c r="A535" s="84" t="s">
        <v>4773</v>
      </c>
      <c r="B535" s="84">
        <v>2</v>
      </c>
      <c r="C535" s="123">
        <v>0.0007351099759727843</v>
      </c>
      <c r="D535" s="84" t="s">
        <v>4933</v>
      </c>
      <c r="E535" s="84" t="b">
        <v>0</v>
      </c>
      <c r="F535" s="84" t="b">
        <v>0</v>
      </c>
      <c r="G535" s="84" t="b">
        <v>0</v>
      </c>
    </row>
    <row r="536" spans="1:7" ht="15">
      <c r="A536" s="84" t="s">
        <v>4774</v>
      </c>
      <c r="B536" s="84">
        <v>2</v>
      </c>
      <c r="C536" s="123">
        <v>0.0007351099759727843</v>
      </c>
      <c r="D536" s="84" t="s">
        <v>4933</v>
      </c>
      <c r="E536" s="84" t="b">
        <v>0</v>
      </c>
      <c r="F536" s="84" t="b">
        <v>0</v>
      </c>
      <c r="G536" s="84" t="b">
        <v>0</v>
      </c>
    </row>
    <row r="537" spans="1:7" ht="15">
      <c r="A537" s="84" t="s">
        <v>351</v>
      </c>
      <c r="B537" s="84">
        <v>2</v>
      </c>
      <c r="C537" s="123">
        <v>0.0007351099759727843</v>
      </c>
      <c r="D537" s="84" t="s">
        <v>4933</v>
      </c>
      <c r="E537" s="84" t="b">
        <v>0</v>
      </c>
      <c r="F537" s="84" t="b">
        <v>0</v>
      </c>
      <c r="G537" s="84" t="b">
        <v>0</v>
      </c>
    </row>
    <row r="538" spans="1:7" ht="15">
      <c r="A538" s="84" t="s">
        <v>4775</v>
      </c>
      <c r="B538" s="84">
        <v>2</v>
      </c>
      <c r="C538" s="123">
        <v>0.0007351099759727843</v>
      </c>
      <c r="D538" s="84" t="s">
        <v>4933</v>
      </c>
      <c r="E538" s="84" t="b">
        <v>0</v>
      </c>
      <c r="F538" s="84" t="b">
        <v>0</v>
      </c>
      <c r="G538" s="84" t="b">
        <v>0</v>
      </c>
    </row>
    <row r="539" spans="1:7" ht="15">
      <c r="A539" s="84" t="s">
        <v>4776</v>
      </c>
      <c r="B539" s="84">
        <v>2</v>
      </c>
      <c r="C539" s="123">
        <v>0.0007351099759727843</v>
      </c>
      <c r="D539" s="84" t="s">
        <v>4933</v>
      </c>
      <c r="E539" s="84" t="b">
        <v>0</v>
      </c>
      <c r="F539" s="84" t="b">
        <v>0</v>
      </c>
      <c r="G539" s="84" t="b">
        <v>0</v>
      </c>
    </row>
    <row r="540" spans="1:7" ht="15">
      <c r="A540" s="84" t="s">
        <v>4777</v>
      </c>
      <c r="B540" s="84">
        <v>2</v>
      </c>
      <c r="C540" s="123">
        <v>0.0007351099759727843</v>
      </c>
      <c r="D540" s="84" t="s">
        <v>4933</v>
      </c>
      <c r="E540" s="84" t="b">
        <v>0</v>
      </c>
      <c r="F540" s="84" t="b">
        <v>0</v>
      </c>
      <c r="G540" s="84" t="b">
        <v>0</v>
      </c>
    </row>
    <row r="541" spans="1:7" ht="15">
      <c r="A541" s="84" t="s">
        <v>4778</v>
      </c>
      <c r="B541" s="84">
        <v>2</v>
      </c>
      <c r="C541" s="123">
        <v>0.0007351099759727843</v>
      </c>
      <c r="D541" s="84" t="s">
        <v>4933</v>
      </c>
      <c r="E541" s="84" t="b">
        <v>0</v>
      </c>
      <c r="F541" s="84" t="b">
        <v>0</v>
      </c>
      <c r="G541" s="84" t="b">
        <v>0</v>
      </c>
    </row>
    <row r="542" spans="1:7" ht="15">
      <c r="A542" s="84" t="s">
        <v>4779</v>
      </c>
      <c r="B542" s="84">
        <v>2</v>
      </c>
      <c r="C542" s="123">
        <v>0.0007351099759727843</v>
      </c>
      <c r="D542" s="84" t="s">
        <v>4933</v>
      </c>
      <c r="E542" s="84" t="b">
        <v>0</v>
      </c>
      <c r="F542" s="84" t="b">
        <v>0</v>
      </c>
      <c r="G542" s="84" t="b">
        <v>0</v>
      </c>
    </row>
    <row r="543" spans="1:7" ht="15">
      <c r="A543" s="84" t="s">
        <v>4780</v>
      </c>
      <c r="B543" s="84">
        <v>2</v>
      </c>
      <c r="C543" s="123">
        <v>0.0007351099759727843</v>
      </c>
      <c r="D543" s="84" t="s">
        <v>4933</v>
      </c>
      <c r="E543" s="84" t="b">
        <v>0</v>
      </c>
      <c r="F543" s="84" t="b">
        <v>0</v>
      </c>
      <c r="G543" s="84" t="b">
        <v>0</v>
      </c>
    </row>
    <row r="544" spans="1:7" ht="15">
      <c r="A544" s="84" t="s">
        <v>4781</v>
      </c>
      <c r="B544" s="84">
        <v>2</v>
      </c>
      <c r="C544" s="123">
        <v>0.0008360759312516645</v>
      </c>
      <c r="D544" s="84" t="s">
        <v>4933</v>
      </c>
      <c r="E544" s="84" t="b">
        <v>0</v>
      </c>
      <c r="F544" s="84" t="b">
        <v>0</v>
      </c>
      <c r="G544" s="84" t="b">
        <v>0</v>
      </c>
    </row>
    <row r="545" spans="1:7" ht="15">
      <c r="A545" s="84" t="s">
        <v>4782</v>
      </c>
      <c r="B545" s="84">
        <v>2</v>
      </c>
      <c r="C545" s="123">
        <v>0.0007351099759727843</v>
      </c>
      <c r="D545" s="84" t="s">
        <v>4933</v>
      </c>
      <c r="E545" s="84" t="b">
        <v>0</v>
      </c>
      <c r="F545" s="84" t="b">
        <v>0</v>
      </c>
      <c r="G545" s="84" t="b">
        <v>0</v>
      </c>
    </row>
    <row r="546" spans="1:7" ht="15">
      <c r="A546" s="84" t="s">
        <v>4783</v>
      </c>
      <c r="B546" s="84">
        <v>2</v>
      </c>
      <c r="C546" s="123">
        <v>0.0008360759312516645</v>
      </c>
      <c r="D546" s="84" t="s">
        <v>4933</v>
      </c>
      <c r="E546" s="84" t="b">
        <v>0</v>
      </c>
      <c r="F546" s="84" t="b">
        <v>0</v>
      </c>
      <c r="G546" s="84" t="b">
        <v>0</v>
      </c>
    </row>
    <row r="547" spans="1:7" ht="15">
      <c r="A547" s="84" t="s">
        <v>4784</v>
      </c>
      <c r="B547" s="84">
        <v>2</v>
      </c>
      <c r="C547" s="123">
        <v>0.0007351099759727843</v>
      </c>
      <c r="D547" s="84" t="s">
        <v>4933</v>
      </c>
      <c r="E547" s="84" t="b">
        <v>0</v>
      </c>
      <c r="F547" s="84" t="b">
        <v>0</v>
      </c>
      <c r="G547" s="84" t="b">
        <v>0</v>
      </c>
    </row>
    <row r="548" spans="1:7" ht="15">
      <c r="A548" s="84" t="s">
        <v>4785</v>
      </c>
      <c r="B548" s="84">
        <v>2</v>
      </c>
      <c r="C548" s="123">
        <v>0.0007351099759727843</v>
      </c>
      <c r="D548" s="84" t="s">
        <v>4933</v>
      </c>
      <c r="E548" s="84" t="b">
        <v>1</v>
      </c>
      <c r="F548" s="84" t="b">
        <v>0</v>
      </c>
      <c r="G548" s="84" t="b">
        <v>0</v>
      </c>
    </row>
    <row r="549" spans="1:7" ht="15">
      <c r="A549" s="84" t="s">
        <v>4786</v>
      </c>
      <c r="B549" s="84">
        <v>2</v>
      </c>
      <c r="C549" s="123">
        <v>0.0007351099759727843</v>
      </c>
      <c r="D549" s="84" t="s">
        <v>4933</v>
      </c>
      <c r="E549" s="84" t="b">
        <v>0</v>
      </c>
      <c r="F549" s="84" t="b">
        <v>0</v>
      </c>
      <c r="G549" s="84" t="b">
        <v>0</v>
      </c>
    </row>
    <row r="550" spans="1:7" ht="15">
      <c r="A550" s="84" t="s">
        <v>4787</v>
      </c>
      <c r="B550" s="84">
        <v>2</v>
      </c>
      <c r="C550" s="123">
        <v>0.0007351099759727843</v>
      </c>
      <c r="D550" s="84" t="s">
        <v>4933</v>
      </c>
      <c r="E550" s="84" t="b">
        <v>0</v>
      </c>
      <c r="F550" s="84" t="b">
        <v>1</v>
      </c>
      <c r="G550" s="84" t="b">
        <v>0</v>
      </c>
    </row>
    <row r="551" spans="1:7" ht="15">
      <c r="A551" s="84" t="s">
        <v>426</v>
      </c>
      <c r="B551" s="84">
        <v>2</v>
      </c>
      <c r="C551" s="123">
        <v>0.0007351099759727843</v>
      </c>
      <c r="D551" s="84" t="s">
        <v>4933</v>
      </c>
      <c r="E551" s="84" t="b">
        <v>0</v>
      </c>
      <c r="F551" s="84" t="b">
        <v>0</v>
      </c>
      <c r="G551" s="84" t="b">
        <v>0</v>
      </c>
    </row>
    <row r="552" spans="1:7" ht="15">
      <c r="A552" s="84" t="s">
        <v>4788</v>
      </c>
      <c r="B552" s="84">
        <v>2</v>
      </c>
      <c r="C552" s="123">
        <v>0.0007351099759727843</v>
      </c>
      <c r="D552" s="84" t="s">
        <v>4933</v>
      </c>
      <c r="E552" s="84" t="b">
        <v>0</v>
      </c>
      <c r="F552" s="84" t="b">
        <v>0</v>
      </c>
      <c r="G552" s="84" t="b">
        <v>0</v>
      </c>
    </row>
    <row r="553" spans="1:7" ht="15">
      <c r="A553" s="84" t="s">
        <v>4789</v>
      </c>
      <c r="B553" s="84">
        <v>2</v>
      </c>
      <c r="C553" s="123">
        <v>0.0007351099759727843</v>
      </c>
      <c r="D553" s="84" t="s">
        <v>4933</v>
      </c>
      <c r="E553" s="84" t="b">
        <v>0</v>
      </c>
      <c r="F553" s="84" t="b">
        <v>0</v>
      </c>
      <c r="G553" s="84" t="b">
        <v>0</v>
      </c>
    </row>
    <row r="554" spans="1:7" ht="15">
      <c r="A554" s="84" t="s">
        <v>4790</v>
      </c>
      <c r="B554" s="84">
        <v>2</v>
      </c>
      <c r="C554" s="123">
        <v>0.0007351099759727843</v>
      </c>
      <c r="D554" s="84" t="s">
        <v>4933</v>
      </c>
      <c r="E554" s="84" t="b">
        <v>0</v>
      </c>
      <c r="F554" s="84" t="b">
        <v>0</v>
      </c>
      <c r="G554" s="84" t="b">
        <v>0</v>
      </c>
    </row>
    <row r="555" spans="1:7" ht="15">
      <c r="A555" s="84" t="s">
        <v>4791</v>
      </c>
      <c r="B555" s="84">
        <v>2</v>
      </c>
      <c r="C555" s="123">
        <v>0.0007351099759727843</v>
      </c>
      <c r="D555" s="84" t="s">
        <v>4933</v>
      </c>
      <c r="E555" s="84" t="b">
        <v>0</v>
      </c>
      <c r="F555" s="84" t="b">
        <v>0</v>
      </c>
      <c r="G555" s="84" t="b">
        <v>0</v>
      </c>
    </row>
    <row r="556" spans="1:7" ht="15">
      <c r="A556" s="84" t="s">
        <v>4792</v>
      </c>
      <c r="B556" s="84">
        <v>2</v>
      </c>
      <c r="C556" s="123">
        <v>0.0007351099759727843</v>
      </c>
      <c r="D556" s="84" t="s">
        <v>4933</v>
      </c>
      <c r="E556" s="84" t="b">
        <v>0</v>
      </c>
      <c r="F556" s="84" t="b">
        <v>0</v>
      </c>
      <c r="G556" s="84" t="b">
        <v>0</v>
      </c>
    </row>
    <row r="557" spans="1:7" ht="15">
      <c r="A557" s="84" t="s">
        <v>4793</v>
      </c>
      <c r="B557" s="84">
        <v>2</v>
      </c>
      <c r="C557" s="123">
        <v>0.0007351099759727843</v>
      </c>
      <c r="D557" s="84" t="s">
        <v>4933</v>
      </c>
      <c r="E557" s="84" t="b">
        <v>0</v>
      </c>
      <c r="F557" s="84" t="b">
        <v>0</v>
      </c>
      <c r="G557" s="84" t="b">
        <v>0</v>
      </c>
    </row>
    <row r="558" spans="1:7" ht="15">
      <c r="A558" s="84" t="s">
        <v>4794</v>
      </c>
      <c r="B558" s="84">
        <v>2</v>
      </c>
      <c r="C558" s="123">
        <v>0.0007351099759727843</v>
      </c>
      <c r="D558" s="84" t="s">
        <v>4933</v>
      </c>
      <c r="E558" s="84" t="b">
        <v>0</v>
      </c>
      <c r="F558" s="84" t="b">
        <v>0</v>
      </c>
      <c r="G558" s="84" t="b">
        <v>0</v>
      </c>
    </row>
    <row r="559" spans="1:7" ht="15">
      <c r="A559" s="84" t="s">
        <v>4795</v>
      </c>
      <c r="B559" s="84">
        <v>2</v>
      </c>
      <c r="C559" s="123">
        <v>0.0007351099759727843</v>
      </c>
      <c r="D559" s="84" t="s">
        <v>4933</v>
      </c>
      <c r="E559" s="84" t="b">
        <v>0</v>
      </c>
      <c r="F559" s="84" t="b">
        <v>0</v>
      </c>
      <c r="G559" s="84" t="b">
        <v>0</v>
      </c>
    </row>
    <row r="560" spans="1:7" ht="15">
      <c r="A560" s="84" t="s">
        <v>3580</v>
      </c>
      <c r="B560" s="84">
        <v>2</v>
      </c>
      <c r="C560" s="123">
        <v>0.0007351099759727843</v>
      </c>
      <c r="D560" s="84" t="s">
        <v>4933</v>
      </c>
      <c r="E560" s="84" t="b">
        <v>0</v>
      </c>
      <c r="F560" s="84" t="b">
        <v>0</v>
      </c>
      <c r="G560" s="84" t="b">
        <v>0</v>
      </c>
    </row>
    <row r="561" spans="1:7" ht="15">
      <c r="A561" s="84" t="s">
        <v>4796</v>
      </c>
      <c r="B561" s="84">
        <v>2</v>
      </c>
      <c r="C561" s="123">
        <v>0.0007351099759727843</v>
      </c>
      <c r="D561" s="84" t="s">
        <v>4933</v>
      </c>
      <c r="E561" s="84" t="b">
        <v>0</v>
      </c>
      <c r="F561" s="84" t="b">
        <v>0</v>
      </c>
      <c r="G561" s="84" t="b">
        <v>0</v>
      </c>
    </row>
    <row r="562" spans="1:7" ht="15">
      <c r="A562" s="84" t="s">
        <v>4797</v>
      </c>
      <c r="B562" s="84">
        <v>2</v>
      </c>
      <c r="C562" s="123">
        <v>0.0007351099759727843</v>
      </c>
      <c r="D562" s="84" t="s">
        <v>4933</v>
      </c>
      <c r="E562" s="84" t="b">
        <v>0</v>
      </c>
      <c r="F562" s="84" t="b">
        <v>0</v>
      </c>
      <c r="G562" s="84" t="b">
        <v>0</v>
      </c>
    </row>
    <row r="563" spans="1:7" ht="15">
      <c r="A563" s="84" t="s">
        <v>4798</v>
      </c>
      <c r="B563" s="84">
        <v>2</v>
      </c>
      <c r="C563" s="123">
        <v>0.0007351099759727843</v>
      </c>
      <c r="D563" s="84" t="s">
        <v>4933</v>
      </c>
      <c r="E563" s="84" t="b">
        <v>0</v>
      </c>
      <c r="F563" s="84" t="b">
        <v>0</v>
      </c>
      <c r="G563" s="84" t="b">
        <v>0</v>
      </c>
    </row>
    <row r="564" spans="1:7" ht="15">
      <c r="A564" s="84" t="s">
        <v>4799</v>
      </c>
      <c r="B564" s="84">
        <v>2</v>
      </c>
      <c r="C564" s="123">
        <v>0.0007351099759727843</v>
      </c>
      <c r="D564" s="84" t="s">
        <v>4933</v>
      </c>
      <c r="E564" s="84" t="b">
        <v>1</v>
      </c>
      <c r="F564" s="84" t="b">
        <v>0</v>
      </c>
      <c r="G564" s="84" t="b">
        <v>0</v>
      </c>
    </row>
    <row r="565" spans="1:7" ht="15">
      <c r="A565" s="84" t="s">
        <v>4800</v>
      </c>
      <c r="B565" s="84">
        <v>2</v>
      </c>
      <c r="C565" s="123">
        <v>0.0007351099759727843</v>
      </c>
      <c r="D565" s="84" t="s">
        <v>4933</v>
      </c>
      <c r="E565" s="84" t="b">
        <v>0</v>
      </c>
      <c r="F565" s="84" t="b">
        <v>0</v>
      </c>
      <c r="G565" s="84" t="b">
        <v>0</v>
      </c>
    </row>
    <row r="566" spans="1:7" ht="15">
      <c r="A566" s="84" t="s">
        <v>4801</v>
      </c>
      <c r="B566" s="84">
        <v>2</v>
      </c>
      <c r="C566" s="123">
        <v>0.0007351099759727843</v>
      </c>
      <c r="D566" s="84" t="s">
        <v>4933</v>
      </c>
      <c r="E566" s="84" t="b">
        <v>1</v>
      </c>
      <c r="F566" s="84" t="b">
        <v>0</v>
      </c>
      <c r="G566" s="84" t="b">
        <v>0</v>
      </c>
    </row>
    <row r="567" spans="1:7" ht="15">
      <c r="A567" s="84" t="s">
        <v>4802</v>
      </c>
      <c r="B567" s="84">
        <v>2</v>
      </c>
      <c r="C567" s="123">
        <v>0.0007351099759727843</v>
      </c>
      <c r="D567" s="84" t="s">
        <v>4933</v>
      </c>
      <c r="E567" s="84" t="b">
        <v>0</v>
      </c>
      <c r="F567" s="84" t="b">
        <v>0</v>
      </c>
      <c r="G567" s="84" t="b">
        <v>0</v>
      </c>
    </row>
    <row r="568" spans="1:7" ht="15">
      <c r="A568" s="84" t="s">
        <v>4803</v>
      </c>
      <c r="B568" s="84">
        <v>2</v>
      </c>
      <c r="C568" s="123">
        <v>0.0007351099759727843</v>
      </c>
      <c r="D568" s="84" t="s">
        <v>4933</v>
      </c>
      <c r="E568" s="84" t="b">
        <v>0</v>
      </c>
      <c r="F568" s="84" t="b">
        <v>0</v>
      </c>
      <c r="G568" s="84" t="b">
        <v>0</v>
      </c>
    </row>
    <row r="569" spans="1:7" ht="15">
      <c r="A569" s="84" t="s">
        <v>4804</v>
      </c>
      <c r="B569" s="84">
        <v>2</v>
      </c>
      <c r="C569" s="123">
        <v>0.0007351099759727843</v>
      </c>
      <c r="D569" s="84" t="s">
        <v>4933</v>
      </c>
      <c r="E569" s="84" t="b">
        <v>0</v>
      </c>
      <c r="F569" s="84" t="b">
        <v>0</v>
      </c>
      <c r="G569" s="84" t="b">
        <v>0</v>
      </c>
    </row>
    <row r="570" spans="1:7" ht="15">
      <c r="A570" s="84" t="s">
        <v>344</v>
      </c>
      <c r="B570" s="84">
        <v>2</v>
      </c>
      <c r="C570" s="123">
        <v>0.0007351099759727843</v>
      </c>
      <c r="D570" s="84" t="s">
        <v>4933</v>
      </c>
      <c r="E570" s="84" t="b">
        <v>0</v>
      </c>
      <c r="F570" s="84" t="b">
        <v>0</v>
      </c>
      <c r="G570" s="84" t="b">
        <v>0</v>
      </c>
    </row>
    <row r="571" spans="1:7" ht="15">
      <c r="A571" s="84" t="s">
        <v>4805</v>
      </c>
      <c r="B571" s="84">
        <v>2</v>
      </c>
      <c r="C571" s="123">
        <v>0.0007351099759727843</v>
      </c>
      <c r="D571" s="84" t="s">
        <v>4933</v>
      </c>
      <c r="E571" s="84" t="b">
        <v>0</v>
      </c>
      <c r="F571" s="84" t="b">
        <v>0</v>
      </c>
      <c r="G571" s="84" t="b">
        <v>0</v>
      </c>
    </row>
    <row r="572" spans="1:7" ht="15">
      <c r="A572" s="84" t="s">
        <v>4806</v>
      </c>
      <c r="B572" s="84">
        <v>2</v>
      </c>
      <c r="C572" s="123">
        <v>0.0007351099759727843</v>
      </c>
      <c r="D572" s="84" t="s">
        <v>4933</v>
      </c>
      <c r="E572" s="84" t="b">
        <v>0</v>
      </c>
      <c r="F572" s="84" t="b">
        <v>0</v>
      </c>
      <c r="G572" s="84" t="b">
        <v>0</v>
      </c>
    </row>
    <row r="573" spans="1:7" ht="15">
      <c r="A573" s="84" t="s">
        <v>4807</v>
      </c>
      <c r="B573" s="84">
        <v>2</v>
      </c>
      <c r="C573" s="123">
        <v>0.0007351099759727843</v>
      </c>
      <c r="D573" s="84" t="s">
        <v>4933</v>
      </c>
      <c r="E573" s="84" t="b">
        <v>0</v>
      </c>
      <c r="F573" s="84" t="b">
        <v>0</v>
      </c>
      <c r="G573" s="84" t="b">
        <v>0</v>
      </c>
    </row>
    <row r="574" spans="1:7" ht="15">
      <c r="A574" s="84" t="s">
        <v>4808</v>
      </c>
      <c r="B574" s="84">
        <v>2</v>
      </c>
      <c r="C574" s="123">
        <v>0.0007351099759727843</v>
      </c>
      <c r="D574" s="84" t="s">
        <v>4933</v>
      </c>
      <c r="E574" s="84" t="b">
        <v>0</v>
      </c>
      <c r="F574" s="84" t="b">
        <v>0</v>
      </c>
      <c r="G574" s="84" t="b">
        <v>0</v>
      </c>
    </row>
    <row r="575" spans="1:7" ht="15">
      <c r="A575" s="84" t="s">
        <v>4809</v>
      </c>
      <c r="B575" s="84">
        <v>2</v>
      </c>
      <c r="C575" s="123">
        <v>0.0007351099759727843</v>
      </c>
      <c r="D575" s="84" t="s">
        <v>4933</v>
      </c>
      <c r="E575" s="84" t="b">
        <v>0</v>
      </c>
      <c r="F575" s="84" t="b">
        <v>0</v>
      </c>
      <c r="G575" s="84" t="b">
        <v>0</v>
      </c>
    </row>
    <row r="576" spans="1:7" ht="15">
      <c r="A576" s="84" t="s">
        <v>4810</v>
      </c>
      <c r="B576" s="84">
        <v>2</v>
      </c>
      <c r="C576" s="123">
        <v>0.0007351099759727843</v>
      </c>
      <c r="D576" s="84" t="s">
        <v>4933</v>
      </c>
      <c r="E576" s="84" t="b">
        <v>0</v>
      </c>
      <c r="F576" s="84" t="b">
        <v>0</v>
      </c>
      <c r="G576" s="84" t="b">
        <v>0</v>
      </c>
    </row>
    <row r="577" spans="1:7" ht="15">
      <c r="A577" s="84" t="s">
        <v>4811</v>
      </c>
      <c r="B577" s="84">
        <v>2</v>
      </c>
      <c r="C577" s="123">
        <v>0.0007351099759727843</v>
      </c>
      <c r="D577" s="84" t="s">
        <v>4933</v>
      </c>
      <c r="E577" s="84" t="b">
        <v>0</v>
      </c>
      <c r="F577" s="84" t="b">
        <v>0</v>
      </c>
      <c r="G577" s="84" t="b">
        <v>0</v>
      </c>
    </row>
    <row r="578" spans="1:7" ht="15">
      <c r="A578" s="84" t="s">
        <v>4812</v>
      </c>
      <c r="B578" s="84">
        <v>2</v>
      </c>
      <c r="C578" s="123">
        <v>0.0007351099759727843</v>
      </c>
      <c r="D578" s="84" t="s">
        <v>4933</v>
      </c>
      <c r="E578" s="84" t="b">
        <v>0</v>
      </c>
      <c r="F578" s="84" t="b">
        <v>0</v>
      </c>
      <c r="G578" s="84" t="b">
        <v>0</v>
      </c>
    </row>
    <row r="579" spans="1:7" ht="15">
      <c r="A579" s="84" t="s">
        <v>4813</v>
      </c>
      <c r="B579" s="84">
        <v>2</v>
      </c>
      <c r="C579" s="123">
        <v>0.0007351099759727843</v>
      </c>
      <c r="D579" s="84" t="s">
        <v>4933</v>
      </c>
      <c r="E579" s="84" t="b">
        <v>0</v>
      </c>
      <c r="F579" s="84" t="b">
        <v>0</v>
      </c>
      <c r="G579" s="84" t="b">
        <v>0</v>
      </c>
    </row>
    <row r="580" spans="1:7" ht="15">
      <c r="A580" s="84" t="s">
        <v>423</v>
      </c>
      <c r="B580" s="84">
        <v>2</v>
      </c>
      <c r="C580" s="123">
        <v>0.0007351099759727843</v>
      </c>
      <c r="D580" s="84" t="s">
        <v>4933</v>
      </c>
      <c r="E580" s="84" t="b">
        <v>0</v>
      </c>
      <c r="F580" s="84" t="b">
        <v>0</v>
      </c>
      <c r="G580" s="84" t="b">
        <v>0</v>
      </c>
    </row>
    <row r="581" spans="1:7" ht="15">
      <c r="A581" s="84" t="s">
        <v>4814</v>
      </c>
      <c r="B581" s="84">
        <v>2</v>
      </c>
      <c r="C581" s="123">
        <v>0.0007351099759727843</v>
      </c>
      <c r="D581" s="84" t="s">
        <v>4933</v>
      </c>
      <c r="E581" s="84" t="b">
        <v>0</v>
      </c>
      <c r="F581" s="84" t="b">
        <v>0</v>
      </c>
      <c r="G581" s="84" t="b">
        <v>0</v>
      </c>
    </row>
    <row r="582" spans="1:7" ht="15">
      <c r="A582" s="84" t="s">
        <v>4815</v>
      </c>
      <c r="B582" s="84">
        <v>2</v>
      </c>
      <c r="C582" s="123">
        <v>0.0008360759312516645</v>
      </c>
      <c r="D582" s="84" t="s">
        <v>4933</v>
      </c>
      <c r="E582" s="84" t="b">
        <v>0</v>
      </c>
      <c r="F582" s="84" t="b">
        <v>0</v>
      </c>
      <c r="G582" s="84" t="b">
        <v>0</v>
      </c>
    </row>
    <row r="583" spans="1:7" ht="15">
      <c r="A583" s="84" t="s">
        <v>4816</v>
      </c>
      <c r="B583" s="84">
        <v>2</v>
      </c>
      <c r="C583" s="123">
        <v>0.0007351099759727843</v>
      </c>
      <c r="D583" s="84" t="s">
        <v>4933</v>
      </c>
      <c r="E583" s="84" t="b">
        <v>0</v>
      </c>
      <c r="F583" s="84" t="b">
        <v>0</v>
      </c>
      <c r="G583" s="84" t="b">
        <v>0</v>
      </c>
    </row>
    <row r="584" spans="1:7" ht="15">
      <c r="A584" s="84" t="s">
        <v>4817</v>
      </c>
      <c r="B584" s="84">
        <v>2</v>
      </c>
      <c r="C584" s="123">
        <v>0.0008360759312516645</v>
      </c>
      <c r="D584" s="84" t="s">
        <v>4933</v>
      </c>
      <c r="E584" s="84" t="b">
        <v>0</v>
      </c>
      <c r="F584" s="84" t="b">
        <v>0</v>
      </c>
      <c r="G584" s="84" t="b">
        <v>0</v>
      </c>
    </row>
    <row r="585" spans="1:7" ht="15">
      <c r="A585" s="84" t="s">
        <v>4818</v>
      </c>
      <c r="B585" s="84">
        <v>2</v>
      </c>
      <c r="C585" s="123">
        <v>0.0007351099759727843</v>
      </c>
      <c r="D585" s="84" t="s">
        <v>4933</v>
      </c>
      <c r="E585" s="84" t="b">
        <v>0</v>
      </c>
      <c r="F585" s="84" t="b">
        <v>0</v>
      </c>
      <c r="G585" s="84" t="b">
        <v>0</v>
      </c>
    </row>
    <row r="586" spans="1:7" ht="15">
      <c r="A586" s="84" t="s">
        <v>4819</v>
      </c>
      <c r="B586" s="84">
        <v>2</v>
      </c>
      <c r="C586" s="123">
        <v>0.0007351099759727843</v>
      </c>
      <c r="D586" s="84" t="s">
        <v>4933</v>
      </c>
      <c r="E586" s="84" t="b">
        <v>0</v>
      </c>
      <c r="F586" s="84" t="b">
        <v>0</v>
      </c>
      <c r="G586" s="84" t="b">
        <v>0</v>
      </c>
    </row>
    <row r="587" spans="1:7" ht="15">
      <c r="A587" s="84" t="s">
        <v>4820</v>
      </c>
      <c r="B587" s="84">
        <v>2</v>
      </c>
      <c r="C587" s="123">
        <v>0.0007351099759727843</v>
      </c>
      <c r="D587" s="84" t="s">
        <v>4933</v>
      </c>
      <c r="E587" s="84" t="b">
        <v>0</v>
      </c>
      <c r="F587" s="84" t="b">
        <v>0</v>
      </c>
      <c r="G587" s="84" t="b">
        <v>0</v>
      </c>
    </row>
    <row r="588" spans="1:7" ht="15">
      <c r="A588" s="84" t="s">
        <v>4821</v>
      </c>
      <c r="B588" s="84">
        <v>2</v>
      </c>
      <c r="C588" s="123">
        <v>0.0007351099759727843</v>
      </c>
      <c r="D588" s="84" t="s">
        <v>4933</v>
      </c>
      <c r="E588" s="84" t="b">
        <v>0</v>
      </c>
      <c r="F588" s="84" t="b">
        <v>0</v>
      </c>
      <c r="G588" s="84" t="b">
        <v>0</v>
      </c>
    </row>
    <row r="589" spans="1:7" ht="15">
      <c r="A589" s="84" t="s">
        <v>4822</v>
      </c>
      <c r="B589" s="84">
        <v>2</v>
      </c>
      <c r="C589" s="123">
        <v>0.0007351099759727843</v>
      </c>
      <c r="D589" s="84" t="s">
        <v>4933</v>
      </c>
      <c r="E589" s="84" t="b">
        <v>0</v>
      </c>
      <c r="F589" s="84" t="b">
        <v>0</v>
      </c>
      <c r="G589" s="84" t="b">
        <v>0</v>
      </c>
    </row>
    <row r="590" spans="1:7" ht="15">
      <c r="A590" s="84" t="s">
        <v>4823</v>
      </c>
      <c r="B590" s="84">
        <v>2</v>
      </c>
      <c r="C590" s="123">
        <v>0.0007351099759727843</v>
      </c>
      <c r="D590" s="84" t="s">
        <v>4933</v>
      </c>
      <c r="E590" s="84" t="b">
        <v>0</v>
      </c>
      <c r="F590" s="84" t="b">
        <v>0</v>
      </c>
      <c r="G590" s="84" t="b">
        <v>0</v>
      </c>
    </row>
    <row r="591" spans="1:7" ht="15">
      <c r="A591" s="84" t="s">
        <v>4824</v>
      </c>
      <c r="B591" s="84">
        <v>2</v>
      </c>
      <c r="C591" s="123">
        <v>0.0007351099759727843</v>
      </c>
      <c r="D591" s="84" t="s">
        <v>4933</v>
      </c>
      <c r="E591" s="84" t="b">
        <v>0</v>
      </c>
      <c r="F591" s="84" t="b">
        <v>0</v>
      </c>
      <c r="G591" s="84" t="b">
        <v>0</v>
      </c>
    </row>
    <row r="592" spans="1:7" ht="15">
      <c r="A592" s="84" t="s">
        <v>4825</v>
      </c>
      <c r="B592" s="84">
        <v>2</v>
      </c>
      <c r="C592" s="123">
        <v>0.0007351099759727843</v>
      </c>
      <c r="D592" s="84" t="s">
        <v>4933</v>
      </c>
      <c r="E592" s="84" t="b">
        <v>0</v>
      </c>
      <c r="F592" s="84" t="b">
        <v>0</v>
      </c>
      <c r="G592" s="84" t="b">
        <v>0</v>
      </c>
    </row>
    <row r="593" spans="1:7" ht="15">
      <c r="A593" s="84" t="s">
        <v>4826</v>
      </c>
      <c r="B593" s="84">
        <v>2</v>
      </c>
      <c r="C593" s="123">
        <v>0.0007351099759727843</v>
      </c>
      <c r="D593" s="84" t="s">
        <v>4933</v>
      </c>
      <c r="E593" s="84" t="b">
        <v>0</v>
      </c>
      <c r="F593" s="84" t="b">
        <v>0</v>
      </c>
      <c r="G593" s="84" t="b">
        <v>0</v>
      </c>
    </row>
    <row r="594" spans="1:7" ht="15">
      <c r="A594" s="84" t="s">
        <v>4827</v>
      </c>
      <c r="B594" s="84">
        <v>2</v>
      </c>
      <c r="C594" s="123">
        <v>0.0007351099759727843</v>
      </c>
      <c r="D594" s="84" t="s">
        <v>4933</v>
      </c>
      <c r="E594" s="84" t="b">
        <v>0</v>
      </c>
      <c r="F594" s="84" t="b">
        <v>0</v>
      </c>
      <c r="G594" s="84" t="b">
        <v>0</v>
      </c>
    </row>
    <row r="595" spans="1:7" ht="15">
      <c r="A595" s="84" t="s">
        <v>4828</v>
      </c>
      <c r="B595" s="84">
        <v>2</v>
      </c>
      <c r="C595" s="123">
        <v>0.0007351099759727843</v>
      </c>
      <c r="D595" s="84" t="s">
        <v>4933</v>
      </c>
      <c r="E595" s="84" t="b">
        <v>0</v>
      </c>
      <c r="F595" s="84" t="b">
        <v>0</v>
      </c>
      <c r="G595" s="84" t="b">
        <v>0</v>
      </c>
    </row>
    <row r="596" spans="1:7" ht="15">
      <c r="A596" s="84" t="s">
        <v>4829</v>
      </c>
      <c r="B596" s="84">
        <v>2</v>
      </c>
      <c r="C596" s="123">
        <v>0.0008360759312516645</v>
      </c>
      <c r="D596" s="84" t="s">
        <v>4933</v>
      </c>
      <c r="E596" s="84" t="b">
        <v>0</v>
      </c>
      <c r="F596" s="84" t="b">
        <v>0</v>
      </c>
      <c r="G596" s="84" t="b">
        <v>0</v>
      </c>
    </row>
    <row r="597" spans="1:7" ht="15">
      <c r="A597" s="84" t="s">
        <v>4830</v>
      </c>
      <c r="B597" s="84">
        <v>2</v>
      </c>
      <c r="C597" s="123">
        <v>0.0007351099759727843</v>
      </c>
      <c r="D597" s="84" t="s">
        <v>4933</v>
      </c>
      <c r="E597" s="84" t="b">
        <v>1</v>
      </c>
      <c r="F597" s="84" t="b">
        <v>0</v>
      </c>
      <c r="G597" s="84" t="b">
        <v>0</v>
      </c>
    </row>
    <row r="598" spans="1:7" ht="15">
      <c r="A598" s="84" t="s">
        <v>4831</v>
      </c>
      <c r="B598" s="84">
        <v>2</v>
      </c>
      <c r="C598" s="123">
        <v>0.0007351099759727843</v>
      </c>
      <c r="D598" s="84" t="s">
        <v>4933</v>
      </c>
      <c r="E598" s="84" t="b">
        <v>0</v>
      </c>
      <c r="F598" s="84" t="b">
        <v>0</v>
      </c>
      <c r="G598" s="84" t="b">
        <v>0</v>
      </c>
    </row>
    <row r="599" spans="1:7" ht="15">
      <c r="A599" s="84" t="s">
        <v>1950</v>
      </c>
      <c r="B599" s="84">
        <v>2</v>
      </c>
      <c r="C599" s="123">
        <v>0.0007351099759727843</v>
      </c>
      <c r="D599" s="84" t="s">
        <v>4933</v>
      </c>
      <c r="E599" s="84" t="b">
        <v>0</v>
      </c>
      <c r="F599" s="84" t="b">
        <v>0</v>
      </c>
      <c r="G599" s="84" t="b">
        <v>0</v>
      </c>
    </row>
    <row r="600" spans="1:7" ht="15">
      <c r="A600" s="84" t="s">
        <v>4832</v>
      </c>
      <c r="B600" s="84">
        <v>2</v>
      </c>
      <c r="C600" s="123">
        <v>0.0007351099759727843</v>
      </c>
      <c r="D600" s="84" t="s">
        <v>4933</v>
      </c>
      <c r="E600" s="84" t="b">
        <v>0</v>
      </c>
      <c r="F600" s="84" t="b">
        <v>0</v>
      </c>
      <c r="G600" s="84" t="b">
        <v>0</v>
      </c>
    </row>
    <row r="601" spans="1:7" ht="15">
      <c r="A601" s="84" t="s">
        <v>4833</v>
      </c>
      <c r="B601" s="84">
        <v>2</v>
      </c>
      <c r="C601" s="123">
        <v>0.0007351099759727843</v>
      </c>
      <c r="D601" s="84" t="s">
        <v>4933</v>
      </c>
      <c r="E601" s="84" t="b">
        <v>0</v>
      </c>
      <c r="F601" s="84" t="b">
        <v>0</v>
      </c>
      <c r="G601" s="84" t="b">
        <v>0</v>
      </c>
    </row>
    <row r="602" spans="1:7" ht="15">
      <c r="A602" s="84" t="s">
        <v>4834</v>
      </c>
      <c r="B602" s="84">
        <v>2</v>
      </c>
      <c r="C602" s="123">
        <v>0.0007351099759727843</v>
      </c>
      <c r="D602" s="84" t="s">
        <v>4933</v>
      </c>
      <c r="E602" s="84" t="b">
        <v>0</v>
      </c>
      <c r="F602" s="84" t="b">
        <v>0</v>
      </c>
      <c r="G602" s="84" t="b">
        <v>0</v>
      </c>
    </row>
    <row r="603" spans="1:7" ht="15">
      <c r="A603" s="84" t="s">
        <v>4835</v>
      </c>
      <c r="B603" s="84">
        <v>2</v>
      </c>
      <c r="C603" s="123">
        <v>0.0007351099759727843</v>
      </c>
      <c r="D603" s="84" t="s">
        <v>4933</v>
      </c>
      <c r="E603" s="84" t="b">
        <v>0</v>
      </c>
      <c r="F603" s="84" t="b">
        <v>0</v>
      </c>
      <c r="G603" s="84" t="b">
        <v>0</v>
      </c>
    </row>
    <row r="604" spans="1:7" ht="15">
      <c r="A604" s="84" t="s">
        <v>4836</v>
      </c>
      <c r="B604" s="84">
        <v>2</v>
      </c>
      <c r="C604" s="123">
        <v>0.0007351099759727843</v>
      </c>
      <c r="D604" s="84" t="s">
        <v>4933</v>
      </c>
      <c r="E604" s="84" t="b">
        <v>0</v>
      </c>
      <c r="F604" s="84" t="b">
        <v>0</v>
      </c>
      <c r="G604" s="84" t="b">
        <v>0</v>
      </c>
    </row>
    <row r="605" spans="1:7" ht="15">
      <c r="A605" s="84" t="s">
        <v>4837</v>
      </c>
      <c r="B605" s="84">
        <v>2</v>
      </c>
      <c r="C605" s="123">
        <v>0.0007351099759727843</v>
      </c>
      <c r="D605" s="84" t="s">
        <v>4933</v>
      </c>
      <c r="E605" s="84" t="b">
        <v>0</v>
      </c>
      <c r="F605" s="84" t="b">
        <v>0</v>
      </c>
      <c r="G605" s="84" t="b">
        <v>0</v>
      </c>
    </row>
    <row r="606" spans="1:7" ht="15">
      <c r="A606" s="84" t="s">
        <v>4838</v>
      </c>
      <c r="B606" s="84">
        <v>2</v>
      </c>
      <c r="C606" s="123">
        <v>0.0007351099759727843</v>
      </c>
      <c r="D606" s="84" t="s">
        <v>4933</v>
      </c>
      <c r="E606" s="84" t="b">
        <v>0</v>
      </c>
      <c r="F606" s="84" t="b">
        <v>0</v>
      </c>
      <c r="G606" s="84" t="b">
        <v>0</v>
      </c>
    </row>
    <row r="607" spans="1:7" ht="15">
      <c r="A607" s="84" t="s">
        <v>4839</v>
      </c>
      <c r="B607" s="84">
        <v>2</v>
      </c>
      <c r="C607" s="123">
        <v>0.0007351099759727843</v>
      </c>
      <c r="D607" s="84" t="s">
        <v>4933</v>
      </c>
      <c r="E607" s="84" t="b">
        <v>0</v>
      </c>
      <c r="F607" s="84" t="b">
        <v>0</v>
      </c>
      <c r="G607" s="84" t="b">
        <v>0</v>
      </c>
    </row>
    <row r="608" spans="1:7" ht="15">
      <c r="A608" s="84" t="s">
        <v>4840</v>
      </c>
      <c r="B608" s="84">
        <v>2</v>
      </c>
      <c r="C608" s="123">
        <v>0.0007351099759727843</v>
      </c>
      <c r="D608" s="84" t="s">
        <v>4933</v>
      </c>
      <c r="E608" s="84" t="b">
        <v>0</v>
      </c>
      <c r="F608" s="84" t="b">
        <v>0</v>
      </c>
      <c r="G608" s="84" t="b">
        <v>0</v>
      </c>
    </row>
    <row r="609" spans="1:7" ht="15">
      <c r="A609" s="84" t="s">
        <v>4841</v>
      </c>
      <c r="B609" s="84">
        <v>2</v>
      </c>
      <c r="C609" s="123">
        <v>0.0007351099759727843</v>
      </c>
      <c r="D609" s="84" t="s">
        <v>4933</v>
      </c>
      <c r="E609" s="84" t="b">
        <v>0</v>
      </c>
      <c r="F609" s="84" t="b">
        <v>0</v>
      </c>
      <c r="G609" s="84" t="b">
        <v>0</v>
      </c>
    </row>
    <row r="610" spans="1:7" ht="15">
      <c r="A610" s="84" t="s">
        <v>4842</v>
      </c>
      <c r="B610" s="84">
        <v>2</v>
      </c>
      <c r="C610" s="123">
        <v>0.0007351099759727843</v>
      </c>
      <c r="D610" s="84" t="s">
        <v>4933</v>
      </c>
      <c r="E610" s="84" t="b">
        <v>0</v>
      </c>
      <c r="F610" s="84" t="b">
        <v>0</v>
      </c>
      <c r="G610" s="84" t="b">
        <v>0</v>
      </c>
    </row>
    <row r="611" spans="1:7" ht="15">
      <c r="A611" s="84" t="s">
        <v>4843</v>
      </c>
      <c r="B611" s="84">
        <v>2</v>
      </c>
      <c r="C611" s="123">
        <v>0.0007351099759727843</v>
      </c>
      <c r="D611" s="84" t="s">
        <v>4933</v>
      </c>
      <c r="E611" s="84" t="b">
        <v>0</v>
      </c>
      <c r="F611" s="84" t="b">
        <v>0</v>
      </c>
      <c r="G611" s="84" t="b">
        <v>0</v>
      </c>
    </row>
    <row r="612" spans="1:7" ht="15">
      <c r="A612" s="84" t="s">
        <v>4844</v>
      </c>
      <c r="B612" s="84">
        <v>2</v>
      </c>
      <c r="C612" s="123">
        <v>0.0007351099759727843</v>
      </c>
      <c r="D612" s="84" t="s">
        <v>4933</v>
      </c>
      <c r="E612" s="84" t="b">
        <v>0</v>
      </c>
      <c r="F612" s="84" t="b">
        <v>0</v>
      </c>
      <c r="G612" s="84" t="b">
        <v>0</v>
      </c>
    </row>
    <row r="613" spans="1:7" ht="15">
      <c r="A613" s="84" t="s">
        <v>4845</v>
      </c>
      <c r="B613" s="84">
        <v>2</v>
      </c>
      <c r="C613" s="123">
        <v>0.0007351099759727843</v>
      </c>
      <c r="D613" s="84" t="s">
        <v>4933</v>
      </c>
      <c r="E613" s="84" t="b">
        <v>0</v>
      </c>
      <c r="F613" s="84" t="b">
        <v>0</v>
      </c>
      <c r="G613" s="84" t="b">
        <v>0</v>
      </c>
    </row>
    <row r="614" spans="1:7" ht="15">
      <c r="A614" s="84" t="s">
        <v>4846</v>
      </c>
      <c r="B614" s="84">
        <v>2</v>
      </c>
      <c r="C614" s="123">
        <v>0.0007351099759727843</v>
      </c>
      <c r="D614" s="84" t="s">
        <v>4933</v>
      </c>
      <c r="E614" s="84" t="b">
        <v>0</v>
      </c>
      <c r="F614" s="84" t="b">
        <v>0</v>
      </c>
      <c r="G614" s="84" t="b">
        <v>0</v>
      </c>
    </row>
    <row r="615" spans="1:7" ht="15">
      <c r="A615" s="84" t="s">
        <v>4847</v>
      </c>
      <c r="B615" s="84">
        <v>2</v>
      </c>
      <c r="C615" s="123">
        <v>0.0007351099759727843</v>
      </c>
      <c r="D615" s="84" t="s">
        <v>4933</v>
      </c>
      <c r="E615" s="84" t="b">
        <v>0</v>
      </c>
      <c r="F615" s="84" t="b">
        <v>0</v>
      </c>
      <c r="G615" s="84" t="b">
        <v>0</v>
      </c>
    </row>
    <row r="616" spans="1:7" ht="15">
      <c r="A616" s="84" t="s">
        <v>368</v>
      </c>
      <c r="B616" s="84">
        <v>2</v>
      </c>
      <c r="C616" s="123">
        <v>0.0007351099759727843</v>
      </c>
      <c r="D616" s="84" t="s">
        <v>4933</v>
      </c>
      <c r="E616" s="84" t="b">
        <v>0</v>
      </c>
      <c r="F616" s="84" t="b">
        <v>0</v>
      </c>
      <c r="G616" s="84" t="b">
        <v>0</v>
      </c>
    </row>
    <row r="617" spans="1:7" ht="15">
      <c r="A617" s="84" t="s">
        <v>4848</v>
      </c>
      <c r="B617" s="84">
        <v>2</v>
      </c>
      <c r="C617" s="123">
        <v>0.0007351099759727843</v>
      </c>
      <c r="D617" s="84" t="s">
        <v>4933</v>
      </c>
      <c r="E617" s="84" t="b">
        <v>0</v>
      </c>
      <c r="F617" s="84" t="b">
        <v>0</v>
      </c>
      <c r="G617" s="84" t="b">
        <v>0</v>
      </c>
    </row>
    <row r="618" spans="1:7" ht="15">
      <c r="A618" s="84" t="s">
        <v>4849</v>
      </c>
      <c r="B618" s="84">
        <v>2</v>
      </c>
      <c r="C618" s="123">
        <v>0.0007351099759727843</v>
      </c>
      <c r="D618" s="84" t="s">
        <v>4933</v>
      </c>
      <c r="E618" s="84" t="b">
        <v>0</v>
      </c>
      <c r="F618" s="84" t="b">
        <v>0</v>
      </c>
      <c r="G618" s="84" t="b">
        <v>0</v>
      </c>
    </row>
    <row r="619" spans="1:7" ht="15">
      <c r="A619" s="84" t="s">
        <v>4850</v>
      </c>
      <c r="B619" s="84">
        <v>2</v>
      </c>
      <c r="C619" s="123">
        <v>0.0007351099759727843</v>
      </c>
      <c r="D619" s="84" t="s">
        <v>4933</v>
      </c>
      <c r="E619" s="84" t="b">
        <v>0</v>
      </c>
      <c r="F619" s="84" t="b">
        <v>0</v>
      </c>
      <c r="G619" s="84" t="b">
        <v>0</v>
      </c>
    </row>
    <row r="620" spans="1:7" ht="15">
      <c r="A620" s="84" t="s">
        <v>4851</v>
      </c>
      <c r="B620" s="84">
        <v>2</v>
      </c>
      <c r="C620" s="123">
        <v>0.0007351099759727843</v>
      </c>
      <c r="D620" s="84" t="s">
        <v>4933</v>
      </c>
      <c r="E620" s="84" t="b">
        <v>0</v>
      </c>
      <c r="F620" s="84" t="b">
        <v>0</v>
      </c>
      <c r="G620" s="84" t="b">
        <v>0</v>
      </c>
    </row>
    <row r="621" spans="1:7" ht="15">
      <c r="A621" s="84" t="s">
        <v>4852</v>
      </c>
      <c r="B621" s="84">
        <v>2</v>
      </c>
      <c r="C621" s="123">
        <v>0.0007351099759727843</v>
      </c>
      <c r="D621" s="84" t="s">
        <v>4933</v>
      </c>
      <c r="E621" s="84" t="b">
        <v>0</v>
      </c>
      <c r="F621" s="84" t="b">
        <v>0</v>
      </c>
      <c r="G621" s="84" t="b">
        <v>0</v>
      </c>
    </row>
    <row r="622" spans="1:7" ht="15">
      <c r="A622" s="84" t="s">
        <v>4853</v>
      </c>
      <c r="B622" s="84">
        <v>2</v>
      </c>
      <c r="C622" s="123">
        <v>0.0008360759312516645</v>
      </c>
      <c r="D622" s="84" t="s">
        <v>4933</v>
      </c>
      <c r="E622" s="84" t="b">
        <v>0</v>
      </c>
      <c r="F622" s="84" t="b">
        <v>0</v>
      </c>
      <c r="G622" s="84" t="b">
        <v>0</v>
      </c>
    </row>
    <row r="623" spans="1:7" ht="15">
      <c r="A623" s="84" t="s">
        <v>4854</v>
      </c>
      <c r="B623" s="84">
        <v>2</v>
      </c>
      <c r="C623" s="123">
        <v>0.0008360759312516645</v>
      </c>
      <c r="D623" s="84" t="s">
        <v>4933</v>
      </c>
      <c r="E623" s="84" t="b">
        <v>0</v>
      </c>
      <c r="F623" s="84" t="b">
        <v>0</v>
      </c>
      <c r="G623" s="84" t="b">
        <v>0</v>
      </c>
    </row>
    <row r="624" spans="1:7" ht="15">
      <c r="A624" s="84" t="s">
        <v>4855</v>
      </c>
      <c r="B624" s="84">
        <v>2</v>
      </c>
      <c r="C624" s="123">
        <v>0.0008360759312516645</v>
      </c>
      <c r="D624" s="84" t="s">
        <v>4933</v>
      </c>
      <c r="E624" s="84" t="b">
        <v>0</v>
      </c>
      <c r="F624" s="84" t="b">
        <v>0</v>
      </c>
      <c r="G624" s="84" t="b">
        <v>0</v>
      </c>
    </row>
    <row r="625" spans="1:7" ht="15">
      <c r="A625" s="84" t="s">
        <v>4856</v>
      </c>
      <c r="B625" s="84">
        <v>2</v>
      </c>
      <c r="C625" s="123">
        <v>0.0008360759312516645</v>
      </c>
      <c r="D625" s="84" t="s">
        <v>4933</v>
      </c>
      <c r="E625" s="84" t="b">
        <v>0</v>
      </c>
      <c r="F625" s="84" t="b">
        <v>0</v>
      </c>
      <c r="G625" s="84" t="b">
        <v>0</v>
      </c>
    </row>
    <row r="626" spans="1:7" ht="15">
      <c r="A626" s="84" t="s">
        <v>4857</v>
      </c>
      <c r="B626" s="84">
        <v>2</v>
      </c>
      <c r="C626" s="123">
        <v>0.0008360759312516645</v>
      </c>
      <c r="D626" s="84" t="s">
        <v>4933</v>
      </c>
      <c r="E626" s="84" t="b">
        <v>0</v>
      </c>
      <c r="F626" s="84" t="b">
        <v>1</v>
      </c>
      <c r="G626" s="84" t="b">
        <v>0</v>
      </c>
    </row>
    <row r="627" spans="1:7" ht="15">
      <c r="A627" s="84" t="s">
        <v>4858</v>
      </c>
      <c r="B627" s="84">
        <v>2</v>
      </c>
      <c r="C627" s="123">
        <v>0.0007351099759727843</v>
      </c>
      <c r="D627" s="84" t="s">
        <v>4933</v>
      </c>
      <c r="E627" s="84" t="b">
        <v>0</v>
      </c>
      <c r="F627" s="84" t="b">
        <v>0</v>
      </c>
      <c r="G627" s="84" t="b">
        <v>0</v>
      </c>
    </row>
    <row r="628" spans="1:7" ht="15">
      <c r="A628" s="84" t="s">
        <v>4859</v>
      </c>
      <c r="B628" s="84">
        <v>2</v>
      </c>
      <c r="C628" s="123">
        <v>0.0007351099759727843</v>
      </c>
      <c r="D628" s="84" t="s">
        <v>4933</v>
      </c>
      <c r="E628" s="84" t="b">
        <v>0</v>
      </c>
      <c r="F628" s="84" t="b">
        <v>0</v>
      </c>
      <c r="G628" s="84" t="b">
        <v>0</v>
      </c>
    </row>
    <row r="629" spans="1:7" ht="15">
      <c r="A629" s="84" t="s">
        <v>4860</v>
      </c>
      <c r="B629" s="84">
        <v>2</v>
      </c>
      <c r="C629" s="123">
        <v>0.0007351099759727843</v>
      </c>
      <c r="D629" s="84" t="s">
        <v>4933</v>
      </c>
      <c r="E629" s="84" t="b">
        <v>0</v>
      </c>
      <c r="F629" s="84" t="b">
        <v>0</v>
      </c>
      <c r="G629" s="84" t="b">
        <v>0</v>
      </c>
    </row>
    <row r="630" spans="1:7" ht="15">
      <c r="A630" s="84" t="s">
        <v>4861</v>
      </c>
      <c r="B630" s="84">
        <v>2</v>
      </c>
      <c r="C630" s="123">
        <v>0.0007351099759727843</v>
      </c>
      <c r="D630" s="84" t="s">
        <v>4933</v>
      </c>
      <c r="E630" s="84" t="b">
        <v>0</v>
      </c>
      <c r="F630" s="84" t="b">
        <v>0</v>
      </c>
      <c r="G630" s="84" t="b">
        <v>0</v>
      </c>
    </row>
    <row r="631" spans="1:7" ht="15">
      <c r="A631" s="84" t="s">
        <v>419</v>
      </c>
      <c r="B631" s="84">
        <v>2</v>
      </c>
      <c r="C631" s="123">
        <v>0.0007351099759727843</v>
      </c>
      <c r="D631" s="84" t="s">
        <v>4933</v>
      </c>
      <c r="E631" s="84" t="b">
        <v>0</v>
      </c>
      <c r="F631" s="84" t="b">
        <v>0</v>
      </c>
      <c r="G631" s="84" t="b">
        <v>0</v>
      </c>
    </row>
    <row r="632" spans="1:7" ht="15">
      <c r="A632" s="84" t="s">
        <v>4862</v>
      </c>
      <c r="B632" s="84">
        <v>2</v>
      </c>
      <c r="C632" s="123">
        <v>0.0007351099759727843</v>
      </c>
      <c r="D632" s="84" t="s">
        <v>4933</v>
      </c>
      <c r="E632" s="84" t="b">
        <v>0</v>
      </c>
      <c r="F632" s="84" t="b">
        <v>0</v>
      </c>
      <c r="G632" s="84" t="b">
        <v>0</v>
      </c>
    </row>
    <row r="633" spans="1:7" ht="15">
      <c r="A633" s="84" t="s">
        <v>4863</v>
      </c>
      <c r="B633" s="84">
        <v>2</v>
      </c>
      <c r="C633" s="123">
        <v>0.0007351099759727843</v>
      </c>
      <c r="D633" s="84" t="s">
        <v>4933</v>
      </c>
      <c r="E633" s="84" t="b">
        <v>0</v>
      </c>
      <c r="F633" s="84" t="b">
        <v>0</v>
      </c>
      <c r="G633" s="84" t="b">
        <v>0</v>
      </c>
    </row>
    <row r="634" spans="1:7" ht="15">
      <c r="A634" s="84" t="s">
        <v>4864</v>
      </c>
      <c r="B634" s="84">
        <v>2</v>
      </c>
      <c r="C634" s="123">
        <v>0.0007351099759727843</v>
      </c>
      <c r="D634" s="84" t="s">
        <v>4933</v>
      </c>
      <c r="E634" s="84" t="b">
        <v>0</v>
      </c>
      <c r="F634" s="84" t="b">
        <v>0</v>
      </c>
      <c r="G634" s="84" t="b">
        <v>0</v>
      </c>
    </row>
    <row r="635" spans="1:7" ht="15">
      <c r="A635" s="84" t="s">
        <v>4865</v>
      </c>
      <c r="B635" s="84">
        <v>2</v>
      </c>
      <c r="C635" s="123">
        <v>0.0007351099759727843</v>
      </c>
      <c r="D635" s="84" t="s">
        <v>4933</v>
      </c>
      <c r="E635" s="84" t="b">
        <v>0</v>
      </c>
      <c r="F635" s="84" t="b">
        <v>0</v>
      </c>
      <c r="G635" s="84" t="b">
        <v>0</v>
      </c>
    </row>
    <row r="636" spans="1:7" ht="15">
      <c r="A636" s="84" t="s">
        <v>4866</v>
      </c>
      <c r="B636" s="84">
        <v>2</v>
      </c>
      <c r="C636" s="123">
        <v>0.0007351099759727843</v>
      </c>
      <c r="D636" s="84" t="s">
        <v>4933</v>
      </c>
      <c r="E636" s="84" t="b">
        <v>0</v>
      </c>
      <c r="F636" s="84" t="b">
        <v>0</v>
      </c>
      <c r="G636" s="84" t="b">
        <v>0</v>
      </c>
    </row>
    <row r="637" spans="1:7" ht="15">
      <c r="A637" s="84" t="s">
        <v>4867</v>
      </c>
      <c r="B637" s="84">
        <v>2</v>
      </c>
      <c r="C637" s="123">
        <v>0.0007351099759727843</v>
      </c>
      <c r="D637" s="84" t="s">
        <v>4933</v>
      </c>
      <c r="E637" s="84" t="b">
        <v>0</v>
      </c>
      <c r="F637" s="84" t="b">
        <v>0</v>
      </c>
      <c r="G637" s="84" t="b">
        <v>0</v>
      </c>
    </row>
    <row r="638" spans="1:7" ht="15">
      <c r="A638" s="84" t="s">
        <v>4868</v>
      </c>
      <c r="B638" s="84">
        <v>2</v>
      </c>
      <c r="C638" s="123">
        <v>0.0008360759312516645</v>
      </c>
      <c r="D638" s="84" t="s">
        <v>4933</v>
      </c>
      <c r="E638" s="84" t="b">
        <v>0</v>
      </c>
      <c r="F638" s="84" t="b">
        <v>0</v>
      </c>
      <c r="G638" s="84" t="b">
        <v>0</v>
      </c>
    </row>
    <row r="639" spans="1:7" ht="15">
      <c r="A639" s="84" t="s">
        <v>4869</v>
      </c>
      <c r="B639" s="84">
        <v>2</v>
      </c>
      <c r="C639" s="123">
        <v>0.0008360759312516645</v>
      </c>
      <c r="D639" s="84" t="s">
        <v>4933</v>
      </c>
      <c r="E639" s="84" t="b">
        <v>0</v>
      </c>
      <c r="F639" s="84" t="b">
        <v>0</v>
      </c>
      <c r="G639" s="84" t="b">
        <v>0</v>
      </c>
    </row>
    <row r="640" spans="1:7" ht="15">
      <c r="A640" s="84" t="s">
        <v>4870</v>
      </c>
      <c r="B640" s="84">
        <v>2</v>
      </c>
      <c r="C640" s="123">
        <v>0.0008360759312516645</v>
      </c>
      <c r="D640" s="84" t="s">
        <v>4933</v>
      </c>
      <c r="E640" s="84" t="b">
        <v>0</v>
      </c>
      <c r="F640" s="84" t="b">
        <v>0</v>
      </c>
      <c r="G640" s="84" t="b">
        <v>0</v>
      </c>
    </row>
    <row r="641" spans="1:7" ht="15">
      <c r="A641" s="84" t="s">
        <v>4871</v>
      </c>
      <c r="B641" s="84">
        <v>2</v>
      </c>
      <c r="C641" s="123">
        <v>0.0007351099759727843</v>
      </c>
      <c r="D641" s="84" t="s">
        <v>4933</v>
      </c>
      <c r="E641" s="84" t="b">
        <v>1</v>
      </c>
      <c r="F641" s="84" t="b">
        <v>0</v>
      </c>
      <c r="G641" s="84" t="b">
        <v>0</v>
      </c>
    </row>
    <row r="642" spans="1:7" ht="15">
      <c r="A642" s="84" t="s">
        <v>4872</v>
      </c>
      <c r="B642" s="84">
        <v>2</v>
      </c>
      <c r="C642" s="123">
        <v>0.0007351099759727843</v>
      </c>
      <c r="D642" s="84" t="s">
        <v>4933</v>
      </c>
      <c r="E642" s="84" t="b">
        <v>0</v>
      </c>
      <c r="F642" s="84" t="b">
        <v>0</v>
      </c>
      <c r="G642" s="84" t="b">
        <v>0</v>
      </c>
    </row>
    <row r="643" spans="1:7" ht="15">
      <c r="A643" s="84" t="s">
        <v>4873</v>
      </c>
      <c r="B643" s="84">
        <v>2</v>
      </c>
      <c r="C643" s="123">
        <v>0.0007351099759727843</v>
      </c>
      <c r="D643" s="84" t="s">
        <v>4933</v>
      </c>
      <c r="E643" s="84" t="b">
        <v>0</v>
      </c>
      <c r="F643" s="84" t="b">
        <v>0</v>
      </c>
      <c r="G643" s="84" t="b">
        <v>0</v>
      </c>
    </row>
    <row r="644" spans="1:7" ht="15">
      <c r="A644" s="84" t="s">
        <v>4874</v>
      </c>
      <c r="B644" s="84">
        <v>2</v>
      </c>
      <c r="C644" s="123">
        <v>0.0007351099759727843</v>
      </c>
      <c r="D644" s="84" t="s">
        <v>4933</v>
      </c>
      <c r="E644" s="84" t="b">
        <v>0</v>
      </c>
      <c r="F644" s="84" t="b">
        <v>0</v>
      </c>
      <c r="G644" s="84" t="b">
        <v>0</v>
      </c>
    </row>
    <row r="645" spans="1:7" ht="15">
      <c r="A645" s="84" t="s">
        <v>4875</v>
      </c>
      <c r="B645" s="84">
        <v>2</v>
      </c>
      <c r="C645" s="123">
        <v>0.0007351099759727843</v>
      </c>
      <c r="D645" s="84" t="s">
        <v>4933</v>
      </c>
      <c r="E645" s="84" t="b">
        <v>0</v>
      </c>
      <c r="F645" s="84" t="b">
        <v>0</v>
      </c>
      <c r="G645" s="84" t="b">
        <v>0</v>
      </c>
    </row>
    <row r="646" spans="1:7" ht="15">
      <c r="A646" s="84" t="s">
        <v>4876</v>
      </c>
      <c r="B646" s="84">
        <v>2</v>
      </c>
      <c r="C646" s="123">
        <v>0.0007351099759727843</v>
      </c>
      <c r="D646" s="84" t="s">
        <v>4933</v>
      </c>
      <c r="E646" s="84" t="b">
        <v>0</v>
      </c>
      <c r="F646" s="84" t="b">
        <v>0</v>
      </c>
      <c r="G646" s="84" t="b">
        <v>0</v>
      </c>
    </row>
    <row r="647" spans="1:7" ht="15">
      <c r="A647" s="84" t="s">
        <v>4877</v>
      </c>
      <c r="B647" s="84">
        <v>2</v>
      </c>
      <c r="C647" s="123">
        <v>0.0007351099759727843</v>
      </c>
      <c r="D647" s="84" t="s">
        <v>4933</v>
      </c>
      <c r="E647" s="84" t="b">
        <v>1</v>
      </c>
      <c r="F647" s="84" t="b">
        <v>0</v>
      </c>
      <c r="G647" s="84" t="b">
        <v>0</v>
      </c>
    </row>
    <row r="648" spans="1:7" ht="15">
      <c r="A648" s="84" t="s">
        <v>4878</v>
      </c>
      <c r="B648" s="84">
        <v>2</v>
      </c>
      <c r="C648" s="123">
        <v>0.0007351099759727843</v>
      </c>
      <c r="D648" s="84" t="s">
        <v>4933</v>
      </c>
      <c r="E648" s="84" t="b">
        <v>0</v>
      </c>
      <c r="F648" s="84" t="b">
        <v>0</v>
      </c>
      <c r="G648" s="84" t="b">
        <v>0</v>
      </c>
    </row>
    <row r="649" spans="1:7" ht="15">
      <c r="A649" s="84" t="s">
        <v>4879</v>
      </c>
      <c r="B649" s="84">
        <v>2</v>
      </c>
      <c r="C649" s="123">
        <v>0.0007351099759727843</v>
      </c>
      <c r="D649" s="84" t="s">
        <v>4933</v>
      </c>
      <c r="E649" s="84" t="b">
        <v>1</v>
      </c>
      <c r="F649" s="84" t="b">
        <v>0</v>
      </c>
      <c r="G649" s="84" t="b">
        <v>0</v>
      </c>
    </row>
    <row r="650" spans="1:7" ht="15">
      <c r="A650" s="84" t="s">
        <v>4880</v>
      </c>
      <c r="B650" s="84">
        <v>2</v>
      </c>
      <c r="C650" s="123">
        <v>0.0008360759312516645</v>
      </c>
      <c r="D650" s="84" t="s">
        <v>4933</v>
      </c>
      <c r="E650" s="84" t="b">
        <v>0</v>
      </c>
      <c r="F650" s="84" t="b">
        <v>0</v>
      </c>
      <c r="G650" s="84" t="b">
        <v>0</v>
      </c>
    </row>
    <row r="651" spans="1:7" ht="15">
      <c r="A651" s="84" t="s">
        <v>4881</v>
      </c>
      <c r="B651" s="84">
        <v>2</v>
      </c>
      <c r="C651" s="123">
        <v>0.0007351099759727843</v>
      </c>
      <c r="D651" s="84" t="s">
        <v>4933</v>
      </c>
      <c r="E651" s="84" t="b">
        <v>0</v>
      </c>
      <c r="F651" s="84" t="b">
        <v>0</v>
      </c>
      <c r="G651" s="84" t="b">
        <v>0</v>
      </c>
    </row>
    <row r="652" spans="1:7" ht="15">
      <c r="A652" s="84" t="s">
        <v>4882</v>
      </c>
      <c r="B652" s="84">
        <v>2</v>
      </c>
      <c r="C652" s="123">
        <v>0.0007351099759727843</v>
      </c>
      <c r="D652" s="84" t="s">
        <v>4933</v>
      </c>
      <c r="E652" s="84" t="b">
        <v>0</v>
      </c>
      <c r="F652" s="84" t="b">
        <v>0</v>
      </c>
      <c r="G652" s="84" t="b">
        <v>0</v>
      </c>
    </row>
    <row r="653" spans="1:7" ht="15">
      <c r="A653" s="84" t="s">
        <v>4883</v>
      </c>
      <c r="B653" s="84">
        <v>2</v>
      </c>
      <c r="C653" s="123">
        <v>0.0007351099759727843</v>
      </c>
      <c r="D653" s="84" t="s">
        <v>4933</v>
      </c>
      <c r="E653" s="84" t="b">
        <v>0</v>
      </c>
      <c r="F653" s="84" t="b">
        <v>0</v>
      </c>
      <c r="G653" s="84" t="b">
        <v>0</v>
      </c>
    </row>
    <row r="654" spans="1:7" ht="15">
      <c r="A654" s="84" t="s">
        <v>4884</v>
      </c>
      <c r="B654" s="84">
        <v>2</v>
      </c>
      <c r="C654" s="123">
        <v>0.0007351099759727843</v>
      </c>
      <c r="D654" s="84" t="s">
        <v>4933</v>
      </c>
      <c r="E654" s="84" t="b">
        <v>0</v>
      </c>
      <c r="F654" s="84" t="b">
        <v>0</v>
      </c>
      <c r="G654" s="84" t="b">
        <v>0</v>
      </c>
    </row>
    <row r="655" spans="1:7" ht="15">
      <c r="A655" s="84" t="s">
        <v>4885</v>
      </c>
      <c r="B655" s="84">
        <v>2</v>
      </c>
      <c r="C655" s="123">
        <v>0.0007351099759727843</v>
      </c>
      <c r="D655" s="84" t="s">
        <v>4933</v>
      </c>
      <c r="E655" s="84" t="b">
        <v>0</v>
      </c>
      <c r="F655" s="84" t="b">
        <v>0</v>
      </c>
      <c r="G655" s="84" t="b">
        <v>0</v>
      </c>
    </row>
    <row r="656" spans="1:7" ht="15">
      <c r="A656" s="84" t="s">
        <v>4886</v>
      </c>
      <c r="B656" s="84">
        <v>2</v>
      </c>
      <c r="C656" s="123">
        <v>0.0007351099759727843</v>
      </c>
      <c r="D656" s="84" t="s">
        <v>4933</v>
      </c>
      <c r="E656" s="84" t="b">
        <v>0</v>
      </c>
      <c r="F656" s="84" t="b">
        <v>0</v>
      </c>
      <c r="G656" s="84" t="b">
        <v>0</v>
      </c>
    </row>
    <row r="657" spans="1:7" ht="15">
      <c r="A657" s="84" t="s">
        <v>4887</v>
      </c>
      <c r="B657" s="84">
        <v>2</v>
      </c>
      <c r="C657" s="123">
        <v>0.0007351099759727843</v>
      </c>
      <c r="D657" s="84" t="s">
        <v>4933</v>
      </c>
      <c r="E657" s="84" t="b">
        <v>0</v>
      </c>
      <c r="F657" s="84" t="b">
        <v>0</v>
      </c>
      <c r="G657" s="84" t="b">
        <v>0</v>
      </c>
    </row>
    <row r="658" spans="1:7" ht="15">
      <c r="A658" s="84" t="s">
        <v>4888</v>
      </c>
      <c r="B658" s="84">
        <v>2</v>
      </c>
      <c r="C658" s="123">
        <v>0.0007351099759727843</v>
      </c>
      <c r="D658" s="84" t="s">
        <v>4933</v>
      </c>
      <c r="E658" s="84" t="b">
        <v>0</v>
      </c>
      <c r="F658" s="84" t="b">
        <v>0</v>
      </c>
      <c r="G658" s="84" t="b">
        <v>0</v>
      </c>
    </row>
    <row r="659" spans="1:7" ht="15">
      <c r="A659" s="84" t="s">
        <v>4889</v>
      </c>
      <c r="B659" s="84">
        <v>2</v>
      </c>
      <c r="C659" s="123">
        <v>0.0007351099759727843</v>
      </c>
      <c r="D659" s="84" t="s">
        <v>4933</v>
      </c>
      <c r="E659" s="84" t="b">
        <v>0</v>
      </c>
      <c r="F659" s="84" t="b">
        <v>0</v>
      </c>
      <c r="G659" s="84" t="b">
        <v>0</v>
      </c>
    </row>
    <row r="660" spans="1:7" ht="15">
      <c r="A660" s="84" t="s">
        <v>4890</v>
      </c>
      <c r="B660" s="84">
        <v>2</v>
      </c>
      <c r="C660" s="123">
        <v>0.0007351099759727843</v>
      </c>
      <c r="D660" s="84" t="s">
        <v>4933</v>
      </c>
      <c r="E660" s="84" t="b">
        <v>0</v>
      </c>
      <c r="F660" s="84" t="b">
        <v>0</v>
      </c>
      <c r="G660" s="84" t="b">
        <v>0</v>
      </c>
    </row>
    <row r="661" spans="1:7" ht="15">
      <c r="A661" s="84" t="s">
        <v>4891</v>
      </c>
      <c r="B661" s="84">
        <v>2</v>
      </c>
      <c r="C661" s="123">
        <v>0.0007351099759727843</v>
      </c>
      <c r="D661" s="84" t="s">
        <v>4933</v>
      </c>
      <c r="E661" s="84" t="b">
        <v>0</v>
      </c>
      <c r="F661" s="84" t="b">
        <v>0</v>
      </c>
      <c r="G661" s="84" t="b">
        <v>0</v>
      </c>
    </row>
    <row r="662" spans="1:7" ht="15">
      <c r="A662" s="84" t="s">
        <v>4892</v>
      </c>
      <c r="B662" s="84">
        <v>2</v>
      </c>
      <c r="C662" s="123">
        <v>0.0007351099759727843</v>
      </c>
      <c r="D662" s="84" t="s">
        <v>4933</v>
      </c>
      <c r="E662" s="84" t="b">
        <v>0</v>
      </c>
      <c r="F662" s="84" t="b">
        <v>0</v>
      </c>
      <c r="G662" s="84" t="b">
        <v>0</v>
      </c>
    </row>
    <row r="663" spans="1:7" ht="15">
      <c r="A663" s="84" t="s">
        <v>4893</v>
      </c>
      <c r="B663" s="84">
        <v>2</v>
      </c>
      <c r="C663" s="123">
        <v>0.0007351099759727843</v>
      </c>
      <c r="D663" s="84" t="s">
        <v>4933</v>
      </c>
      <c r="E663" s="84" t="b">
        <v>0</v>
      </c>
      <c r="F663" s="84" t="b">
        <v>0</v>
      </c>
      <c r="G663" s="84" t="b">
        <v>0</v>
      </c>
    </row>
    <row r="664" spans="1:7" ht="15">
      <c r="A664" s="84" t="s">
        <v>4894</v>
      </c>
      <c r="B664" s="84">
        <v>2</v>
      </c>
      <c r="C664" s="123">
        <v>0.0007351099759727843</v>
      </c>
      <c r="D664" s="84" t="s">
        <v>4933</v>
      </c>
      <c r="E664" s="84" t="b">
        <v>0</v>
      </c>
      <c r="F664" s="84" t="b">
        <v>0</v>
      </c>
      <c r="G664" s="84" t="b">
        <v>0</v>
      </c>
    </row>
    <row r="665" spans="1:7" ht="15">
      <c r="A665" s="84" t="s">
        <v>4895</v>
      </c>
      <c r="B665" s="84">
        <v>2</v>
      </c>
      <c r="C665" s="123">
        <v>0.0008360759312516645</v>
      </c>
      <c r="D665" s="84" t="s">
        <v>4933</v>
      </c>
      <c r="E665" s="84" t="b">
        <v>1</v>
      </c>
      <c r="F665" s="84" t="b">
        <v>0</v>
      </c>
      <c r="G665" s="84" t="b">
        <v>0</v>
      </c>
    </row>
    <row r="666" spans="1:7" ht="15">
      <c r="A666" s="84" t="s">
        <v>4896</v>
      </c>
      <c r="B666" s="84">
        <v>2</v>
      </c>
      <c r="C666" s="123">
        <v>0.0008360759312516645</v>
      </c>
      <c r="D666" s="84" t="s">
        <v>4933</v>
      </c>
      <c r="E666" s="84" t="b">
        <v>0</v>
      </c>
      <c r="F666" s="84" t="b">
        <v>0</v>
      </c>
      <c r="G666" s="84" t="b">
        <v>0</v>
      </c>
    </row>
    <row r="667" spans="1:7" ht="15">
      <c r="A667" s="84" t="s">
        <v>4897</v>
      </c>
      <c r="B667" s="84">
        <v>2</v>
      </c>
      <c r="C667" s="123">
        <v>0.0008360759312516645</v>
      </c>
      <c r="D667" s="84" t="s">
        <v>4933</v>
      </c>
      <c r="E667" s="84" t="b">
        <v>0</v>
      </c>
      <c r="F667" s="84" t="b">
        <v>0</v>
      </c>
      <c r="G667" s="84" t="b">
        <v>0</v>
      </c>
    </row>
    <row r="668" spans="1:7" ht="15">
      <c r="A668" s="84" t="s">
        <v>4898</v>
      </c>
      <c r="B668" s="84">
        <v>2</v>
      </c>
      <c r="C668" s="123">
        <v>0.0008360759312516645</v>
      </c>
      <c r="D668" s="84" t="s">
        <v>4933</v>
      </c>
      <c r="E668" s="84" t="b">
        <v>0</v>
      </c>
      <c r="F668" s="84" t="b">
        <v>0</v>
      </c>
      <c r="G668" s="84" t="b">
        <v>0</v>
      </c>
    </row>
    <row r="669" spans="1:7" ht="15">
      <c r="A669" s="84" t="s">
        <v>4899</v>
      </c>
      <c r="B669" s="84">
        <v>2</v>
      </c>
      <c r="C669" s="123">
        <v>0.0008360759312516645</v>
      </c>
      <c r="D669" s="84" t="s">
        <v>4933</v>
      </c>
      <c r="E669" s="84" t="b">
        <v>0</v>
      </c>
      <c r="F669" s="84" t="b">
        <v>0</v>
      </c>
      <c r="G669" s="84" t="b">
        <v>0</v>
      </c>
    </row>
    <row r="670" spans="1:7" ht="15">
      <c r="A670" s="84" t="s">
        <v>4900</v>
      </c>
      <c r="B670" s="84">
        <v>2</v>
      </c>
      <c r="C670" s="123">
        <v>0.0007351099759727843</v>
      </c>
      <c r="D670" s="84" t="s">
        <v>4933</v>
      </c>
      <c r="E670" s="84" t="b">
        <v>0</v>
      </c>
      <c r="F670" s="84" t="b">
        <v>0</v>
      </c>
      <c r="G670" s="84" t="b">
        <v>0</v>
      </c>
    </row>
    <row r="671" spans="1:7" ht="15">
      <c r="A671" s="84" t="s">
        <v>274</v>
      </c>
      <c r="B671" s="84">
        <v>2</v>
      </c>
      <c r="C671" s="123">
        <v>0.0007351099759727843</v>
      </c>
      <c r="D671" s="84" t="s">
        <v>4933</v>
      </c>
      <c r="E671" s="84" t="b">
        <v>0</v>
      </c>
      <c r="F671" s="84" t="b">
        <v>0</v>
      </c>
      <c r="G671" s="84" t="b">
        <v>0</v>
      </c>
    </row>
    <row r="672" spans="1:7" ht="15">
      <c r="A672" s="84" t="s">
        <v>4901</v>
      </c>
      <c r="B672" s="84">
        <v>2</v>
      </c>
      <c r="C672" s="123">
        <v>0.0008360759312516645</v>
      </c>
      <c r="D672" s="84" t="s">
        <v>4933</v>
      </c>
      <c r="E672" s="84" t="b">
        <v>0</v>
      </c>
      <c r="F672" s="84" t="b">
        <v>0</v>
      </c>
      <c r="G672" s="84" t="b">
        <v>0</v>
      </c>
    </row>
    <row r="673" spans="1:7" ht="15">
      <c r="A673" s="84" t="s">
        <v>4902</v>
      </c>
      <c r="B673" s="84">
        <v>2</v>
      </c>
      <c r="C673" s="123">
        <v>0.0008360759312516645</v>
      </c>
      <c r="D673" s="84" t="s">
        <v>4933</v>
      </c>
      <c r="E673" s="84" t="b">
        <v>0</v>
      </c>
      <c r="F673" s="84" t="b">
        <v>0</v>
      </c>
      <c r="G673" s="84" t="b">
        <v>0</v>
      </c>
    </row>
    <row r="674" spans="1:7" ht="15">
      <c r="A674" s="84" t="s">
        <v>4903</v>
      </c>
      <c r="B674" s="84">
        <v>2</v>
      </c>
      <c r="C674" s="123">
        <v>0.0008360759312516645</v>
      </c>
      <c r="D674" s="84" t="s">
        <v>4933</v>
      </c>
      <c r="E674" s="84" t="b">
        <v>0</v>
      </c>
      <c r="F674" s="84" t="b">
        <v>0</v>
      </c>
      <c r="G674" s="84" t="b">
        <v>0</v>
      </c>
    </row>
    <row r="675" spans="1:7" ht="15">
      <c r="A675" s="84" t="s">
        <v>4904</v>
      </c>
      <c r="B675" s="84">
        <v>2</v>
      </c>
      <c r="C675" s="123">
        <v>0.0007351099759727843</v>
      </c>
      <c r="D675" s="84" t="s">
        <v>4933</v>
      </c>
      <c r="E675" s="84" t="b">
        <v>0</v>
      </c>
      <c r="F675" s="84" t="b">
        <v>0</v>
      </c>
      <c r="G675" s="84" t="b">
        <v>0</v>
      </c>
    </row>
    <row r="676" spans="1:7" ht="15">
      <c r="A676" s="84" t="s">
        <v>253</v>
      </c>
      <c r="B676" s="84">
        <v>2</v>
      </c>
      <c r="C676" s="123">
        <v>0.0007351099759727843</v>
      </c>
      <c r="D676" s="84" t="s">
        <v>4933</v>
      </c>
      <c r="E676" s="84" t="b">
        <v>0</v>
      </c>
      <c r="F676" s="84" t="b">
        <v>0</v>
      </c>
      <c r="G676" s="84" t="b">
        <v>0</v>
      </c>
    </row>
    <row r="677" spans="1:7" ht="15">
      <c r="A677" s="84" t="s">
        <v>4905</v>
      </c>
      <c r="B677" s="84">
        <v>2</v>
      </c>
      <c r="C677" s="123">
        <v>0.0007351099759727843</v>
      </c>
      <c r="D677" s="84" t="s">
        <v>4933</v>
      </c>
      <c r="E677" s="84" t="b">
        <v>0</v>
      </c>
      <c r="F677" s="84" t="b">
        <v>0</v>
      </c>
      <c r="G677" s="84" t="b">
        <v>0</v>
      </c>
    </row>
    <row r="678" spans="1:7" ht="15">
      <c r="A678" s="84" t="s">
        <v>4906</v>
      </c>
      <c r="B678" s="84">
        <v>2</v>
      </c>
      <c r="C678" s="123">
        <v>0.0008360759312516645</v>
      </c>
      <c r="D678" s="84" t="s">
        <v>4933</v>
      </c>
      <c r="E678" s="84" t="b">
        <v>0</v>
      </c>
      <c r="F678" s="84" t="b">
        <v>0</v>
      </c>
      <c r="G678" s="84" t="b">
        <v>0</v>
      </c>
    </row>
    <row r="679" spans="1:7" ht="15">
      <c r="A679" s="84" t="s">
        <v>4907</v>
      </c>
      <c r="B679" s="84">
        <v>2</v>
      </c>
      <c r="C679" s="123">
        <v>0.0008360759312516645</v>
      </c>
      <c r="D679" s="84" t="s">
        <v>4933</v>
      </c>
      <c r="E679" s="84" t="b">
        <v>0</v>
      </c>
      <c r="F679" s="84" t="b">
        <v>0</v>
      </c>
      <c r="G679" s="84" t="b">
        <v>0</v>
      </c>
    </row>
    <row r="680" spans="1:7" ht="15">
      <c r="A680" s="84" t="s">
        <v>4908</v>
      </c>
      <c r="B680" s="84">
        <v>2</v>
      </c>
      <c r="C680" s="123">
        <v>0.0008360759312516645</v>
      </c>
      <c r="D680" s="84" t="s">
        <v>4933</v>
      </c>
      <c r="E680" s="84" t="b">
        <v>0</v>
      </c>
      <c r="F680" s="84" t="b">
        <v>0</v>
      </c>
      <c r="G680" s="84" t="b">
        <v>0</v>
      </c>
    </row>
    <row r="681" spans="1:7" ht="15">
      <c r="A681" s="84" t="s">
        <v>4909</v>
      </c>
      <c r="B681" s="84">
        <v>2</v>
      </c>
      <c r="C681" s="123">
        <v>0.0007351099759727843</v>
      </c>
      <c r="D681" s="84" t="s">
        <v>4933</v>
      </c>
      <c r="E681" s="84" t="b">
        <v>0</v>
      </c>
      <c r="F681" s="84" t="b">
        <v>0</v>
      </c>
      <c r="G681" s="84" t="b">
        <v>0</v>
      </c>
    </row>
    <row r="682" spans="1:7" ht="15">
      <c r="A682" s="84" t="s">
        <v>1904</v>
      </c>
      <c r="B682" s="84">
        <v>2</v>
      </c>
      <c r="C682" s="123">
        <v>0.0007351099759727843</v>
      </c>
      <c r="D682" s="84" t="s">
        <v>4933</v>
      </c>
      <c r="E682" s="84" t="b">
        <v>0</v>
      </c>
      <c r="F682" s="84" t="b">
        <v>0</v>
      </c>
      <c r="G682" s="84" t="b">
        <v>0</v>
      </c>
    </row>
    <row r="683" spans="1:7" ht="15">
      <c r="A683" s="84" t="s">
        <v>4910</v>
      </c>
      <c r="B683" s="84">
        <v>2</v>
      </c>
      <c r="C683" s="123">
        <v>0.0008360759312516645</v>
      </c>
      <c r="D683" s="84" t="s">
        <v>4933</v>
      </c>
      <c r="E683" s="84" t="b">
        <v>0</v>
      </c>
      <c r="F683" s="84" t="b">
        <v>0</v>
      </c>
      <c r="G683" s="84" t="b">
        <v>0</v>
      </c>
    </row>
    <row r="684" spans="1:7" ht="15">
      <c r="A684" s="84" t="s">
        <v>4911</v>
      </c>
      <c r="B684" s="84">
        <v>2</v>
      </c>
      <c r="C684" s="123">
        <v>0.0008360759312516645</v>
      </c>
      <c r="D684" s="84" t="s">
        <v>4933</v>
      </c>
      <c r="E684" s="84" t="b">
        <v>0</v>
      </c>
      <c r="F684" s="84" t="b">
        <v>0</v>
      </c>
      <c r="G684" s="84" t="b">
        <v>0</v>
      </c>
    </row>
    <row r="685" spans="1:7" ht="15">
      <c r="A685" s="84" t="s">
        <v>4912</v>
      </c>
      <c r="B685" s="84">
        <v>2</v>
      </c>
      <c r="C685" s="123">
        <v>0.0008360759312516645</v>
      </c>
      <c r="D685" s="84" t="s">
        <v>4933</v>
      </c>
      <c r="E685" s="84" t="b">
        <v>0</v>
      </c>
      <c r="F685" s="84" t="b">
        <v>0</v>
      </c>
      <c r="G685" s="84" t="b">
        <v>0</v>
      </c>
    </row>
    <row r="686" spans="1:7" ht="15">
      <c r="A686" s="84" t="s">
        <v>4913</v>
      </c>
      <c r="B686" s="84">
        <v>2</v>
      </c>
      <c r="C686" s="123">
        <v>0.0008360759312516645</v>
      </c>
      <c r="D686" s="84" t="s">
        <v>4933</v>
      </c>
      <c r="E686" s="84" t="b">
        <v>0</v>
      </c>
      <c r="F686" s="84" t="b">
        <v>0</v>
      </c>
      <c r="G686" s="84" t="b">
        <v>0</v>
      </c>
    </row>
    <row r="687" spans="1:7" ht="15">
      <c r="A687" s="84" t="s">
        <v>4914</v>
      </c>
      <c r="B687" s="84">
        <v>2</v>
      </c>
      <c r="C687" s="123">
        <v>0.0007351099759727843</v>
      </c>
      <c r="D687" s="84" t="s">
        <v>4933</v>
      </c>
      <c r="E687" s="84" t="b">
        <v>0</v>
      </c>
      <c r="F687" s="84" t="b">
        <v>0</v>
      </c>
      <c r="G687" s="84" t="b">
        <v>0</v>
      </c>
    </row>
    <row r="688" spans="1:7" ht="15">
      <c r="A688" s="84" t="s">
        <v>4915</v>
      </c>
      <c r="B688" s="84">
        <v>2</v>
      </c>
      <c r="C688" s="123">
        <v>0.0007351099759727843</v>
      </c>
      <c r="D688" s="84" t="s">
        <v>4933</v>
      </c>
      <c r="E688" s="84" t="b">
        <v>0</v>
      </c>
      <c r="F688" s="84" t="b">
        <v>0</v>
      </c>
      <c r="G688" s="84" t="b">
        <v>0</v>
      </c>
    </row>
    <row r="689" spans="1:7" ht="15">
      <c r="A689" s="84" t="s">
        <v>4916</v>
      </c>
      <c r="B689" s="84">
        <v>2</v>
      </c>
      <c r="C689" s="123">
        <v>0.0007351099759727843</v>
      </c>
      <c r="D689" s="84" t="s">
        <v>4933</v>
      </c>
      <c r="E689" s="84" t="b">
        <v>0</v>
      </c>
      <c r="F689" s="84" t="b">
        <v>0</v>
      </c>
      <c r="G689" s="84" t="b">
        <v>0</v>
      </c>
    </row>
    <row r="690" spans="1:7" ht="15">
      <c r="A690" s="84" t="s">
        <v>4917</v>
      </c>
      <c r="B690" s="84">
        <v>2</v>
      </c>
      <c r="C690" s="123">
        <v>0.0007351099759727843</v>
      </c>
      <c r="D690" s="84" t="s">
        <v>4933</v>
      </c>
      <c r="E690" s="84" t="b">
        <v>0</v>
      </c>
      <c r="F690" s="84" t="b">
        <v>0</v>
      </c>
      <c r="G690" s="84" t="b">
        <v>0</v>
      </c>
    </row>
    <row r="691" spans="1:7" ht="15">
      <c r="A691" s="84" t="s">
        <v>4918</v>
      </c>
      <c r="B691" s="84">
        <v>2</v>
      </c>
      <c r="C691" s="123">
        <v>0.0007351099759727843</v>
      </c>
      <c r="D691" s="84" t="s">
        <v>4933</v>
      </c>
      <c r="E691" s="84" t="b">
        <v>0</v>
      </c>
      <c r="F691" s="84" t="b">
        <v>0</v>
      </c>
      <c r="G691" s="84" t="b">
        <v>0</v>
      </c>
    </row>
    <row r="692" spans="1:7" ht="15">
      <c r="A692" s="84" t="s">
        <v>4919</v>
      </c>
      <c r="B692" s="84">
        <v>2</v>
      </c>
      <c r="C692" s="123">
        <v>0.0007351099759727843</v>
      </c>
      <c r="D692" s="84" t="s">
        <v>4933</v>
      </c>
      <c r="E692" s="84" t="b">
        <v>0</v>
      </c>
      <c r="F692" s="84" t="b">
        <v>0</v>
      </c>
      <c r="G692" s="84" t="b">
        <v>0</v>
      </c>
    </row>
    <row r="693" spans="1:7" ht="15">
      <c r="A693" s="84" t="s">
        <v>4920</v>
      </c>
      <c r="B693" s="84">
        <v>2</v>
      </c>
      <c r="C693" s="123">
        <v>0.0008360759312516645</v>
      </c>
      <c r="D693" s="84" t="s">
        <v>4933</v>
      </c>
      <c r="E693" s="84" t="b">
        <v>0</v>
      </c>
      <c r="F693" s="84" t="b">
        <v>0</v>
      </c>
      <c r="G693" s="84" t="b">
        <v>0</v>
      </c>
    </row>
    <row r="694" spans="1:7" ht="15">
      <c r="A694" s="84" t="s">
        <v>4921</v>
      </c>
      <c r="B694" s="84">
        <v>2</v>
      </c>
      <c r="C694" s="123">
        <v>0.0008360759312516645</v>
      </c>
      <c r="D694" s="84" t="s">
        <v>4933</v>
      </c>
      <c r="E694" s="84" t="b">
        <v>0</v>
      </c>
      <c r="F694" s="84" t="b">
        <v>0</v>
      </c>
      <c r="G694" s="84" t="b">
        <v>0</v>
      </c>
    </row>
    <row r="695" spans="1:7" ht="15">
      <c r="A695" s="84" t="s">
        <v>4922</v>
      </c>
      <c r="B695" s="84">
        <v>2</v>
      </c>
      <c r="C695" s="123">
        <v>0.0007351099759727843</v>
      </c>
      <c r="D695" s="84" t="s">
        <v>4933</v>
      </c>
      <c r="E695" s="84" t="b">
        <v>0</v>
      </c>
      <c r="F695" s="84" t="b">
        <v>0</v>
      </c>
      <c r="G695" s="84" t="b">
        <v>0</v>
      </c>
    </row>
    <row r="696" spans="1:7" ht="15">
      <c r="A696" s="84" t="s">
        <v>4923</v>
      </c>
      <c r="B696" s="84">
        <v>2</v>
      </c>
      <c r="C696" s="123">
        <v>0.0007351099759727843</v>
      </c>
      <c r="D696" s="84" t="s">
        <v>4933</v>
      </c>
      <c r="E696" s="84" t="b">
        <v>1</v>
      </c>
      <c r="F696" s="84" t="b">
        <v>0</v>
      </c>
      <c r="G696" s="84" t="b">
        <v>0</v>
      </c>
    </row>
    <row r="697" spans="1:7" ht="15">
      <c r="A697" s="84" t="s">
        <v>4924</v>
      </c>
      <c r="B697" s="84">
        <v>2</v>
      </c>
      <c r="C697" s="123">
        <v>0.0007351099759727843</v>
      </c>
      <c r="D697" s="84" t="s">
        <v>4933</v>
      </c>
      <c r="E697" s="84" t="b">
        <v>0</v>
      </c>
      <c r="F697" s="84" t="b">
        <v>0</v>
      </c>
      <c r="G697" s="84" t="b">
        <v>0</v>
      </c>
    </row>
    <row r="698" spans="1:7" ht="15">
      <c r="A698" s="84" t="s">
        <v>4925</v>
      </c>
      <c r="B698" s="84">
        <v>2</v>
      </c>
      <c r="C698" s="123">
        <v>0.0007351099759727843</v>
      </c>
      <c r="D698" s="84" t="s">
        <v>4933</v>
      </c>
      <c r="E698" s="84" t="b">
        <v>0</v>
      </c>
      <c r="F698" s="84" t="b">
        <v>0</v>
      </c>
      <c r="G698" s="84" t="b">
        <v>0</v>
      </c>
    </row>
    <row r="699" spans="1:7" ht="15">
      <c r="A699" s="84" t="s">
        <v>4926</v>
      </c>
      <c r="B699" s="84">
        <v>2</v>
      </c>
      <c r="C699" s="123">
        <v>0.0007351099759727843</v>
      </c>
      <c r="D699" s="84" t="s">
        <v>4933</v>
      </c>
      <c r="E699" s="84" t="b">
        <v>0</v>
      </c>
      <c r="F699" s="84" t="b">
        <v>0</v>
      </c>
      <c r="G699" s="84" t="b">
        <v>0</v>
      </c>
    </row>
    <row r="700" spans="1:7" ht="15">
      <c r="A700" s="84" t="s">
        <v>4927</v>
      </c>
      <c r="B700" s="84">
        <v>2</v>
      </c>
      <c r="C700" s="123">
        <v>0.0008360759312516645</v>
      </c>
      <c r="D700" s="84" t="s">
        <v>4933</v>
      </c>
      <c r="E700" s="84" t="b">
        <v>0</v>
      </c>
      <c r="F700" s="84" t="b">
        <v>0</v>
      </c>
      <c r="G700" s="84" t="b">
        <v>0</v>
      </c>
    </row>
    <row r="701" spans="1:7" ht="15">
      <c r="A701" s="84" t="s">
        <v>4928</v>
      </c>
      <c r="B701" s="84">
        <v>2</v>
      </c>
      <c r="C701" s="123">
        <v>0.0007351099759727843</v>
      </c>
      <c r="D701" s="84" t="s">
        <v>4933</v>
      </c>
      <c r="E701" s="84" t="b">
        <v>0</v>
      </c>
      <c r="F701" s="84" t="b">
        <v>0</v>
      </c>
      <c r="G701" s="84" t="b">
        <v>0</v>
      </c>
    </row>
    <row r="702" spans="1:7" ht="15">
      <c r="A702" s="84" t="s">
        <v>4929</v>
      </c>
      <c r="B702" s="84">
        <v>2</v>
      </c>
      <c r="C702" s="123">
        <v>0.0007351099759727843</v>
      </c>
      <c r="D702" s="84" t="s">
        <v>4933</v>
      </c>
      <c r="E702" s="84" t="b">
        <v>0</v>
      </c>
      <c r="F702" s="84" t="b">
        <v>0</v>
      </c>
      <c r="G702" s="84" t="b">
        <v>0</v>
      </c>
    </row>
    <row r="703" spans="1:7" ht="15">
      <c r="A703" s="84" t="s">
        <v>4930</v>
      </c>
      <c r="B703" s="84">
        <v>2</v>
      </c>
      <c r="C703" s="123">
        <v>0.0007351099759727843</v>
      </c>
      <c r="D703" s="84" t="s">
        <v>4933</v>
      </c>
      <c r="E703" s="84" t="b">
        <v>0</v>
      </c>
      <c r="F703" s="84" t="b">
        <v>0</v>
      </c>
      <c r="G703" s="84" t="b">
        <v>0</v>
      </c>
    </row>
    <row r="704" spans="1:7" ht="15">
      <c r="A704" s="84" t="s">
        <v>3582</v>
      </c>
      <c r="B704" s="84">
        <v>162</v>
      </c>
      <c r="C704" s="123">
        <v>0.002866805214893836</v>
      </c>
      <c r="D704" s="84" t="s">
        <v>3473</v>
      </c>
      <c r="E704" s="84" t="b">
        <v>0</v>
      </c>
      <c r="F704" s="84" t="b">
        <v>0</v>
      </c>
      <c r="G704" s="84" t="b">
        <v>0</v>
      </c>
    </row>
    <row r="705" spans="1:7" ht="15">
      <c r="A705" s="84" t="s">
        <v>3625</v>
      </c>
      <c r="B705" s="84">
        <v>104</v>
      </c>
      <c r="C705" s="123">
        <v>0.02024201926672297</v>
      </c>
      <c r="D705" s="84" t="s">
        <v>3473</v>
      </c>
      <c r="E705" s="84" t="b">
        <v>0</v>
      </c>
      <c r="F705" s="84" t="b">
        <v>0</v>
      </c>
      <c r="G705" s="84" t="b">
        <v>0</v>
      </c>
    </row>
    <row r="706" spans="1:7" ht="15">
      <c r="A706" s="84" t="s">
        <v>3583</v>
      </c>
      <c r="B706" s="84">
        <v>98</v>
      </c>
      <c r="C706" s="123">
        <v>0.003218241703829154</v>
      </c>
      <c r="D706" s="84" t="s">
        <v>3473</v>
      </c>
      <c r="E706" s="84" t="b">
        <v>0</v>
      </c>
      <c r="F706" s="84" t="b">
        <v>0</v>
      </c>
      <c r="G706" s="84" t="b">
        <v>0</v>
      </c>
    </row>
    <row r="707" spans="1:7" ht="15">
      <c r="A707" s="84" t="s">
        <v>974</v>
      </c>
      <c r="B707" s="84">
        <v>76</v>
      </c>
      <c r="C707" s="123">
        <v>0.011246687808038329</v>
      </c>
      <c r="D707" s="84" t="s">
        <v>3473</v>
      </c>
      <c r="E707" s="84" t="b">
        <v>0</v>
      </c>
      <c r="F707" s="84" t="b">
        <v>0</v>
      </c>
      <c r="G707" s="84" t="b">
        <v>0</v>
      </c>
    </row>
    <row r="708" spans="1:7" ht="15">
      <c r="A708" s="84" t="s">
        <v>3627</v>
      </c>
      <c r="B708" s="84">
        <v>54</v>
      </c>
      <c r="C708" s="123">
        <v>0.007131129274087838</v>
      </c>
      <c r="D708" s="84" t="s">
        <v>3473</v>
      </c>
      <c r="E708" s="84" t="b">
        <v>0</v>
      </c>
      <c r="F708" s="84" t="b">
        <v>0</v>
      </c>
      <c r="G708" s="84" t="b">
        <v>0</v>
      </c>
    </row>
    <row r="709" spans="1:7" ht="15">
      <c r="A709" s="84" t="s">
        <v>3624</v>
      </c>
      <c r="B709" s="84">
        <v>49</v>
      </c>
      <c r="C709" s="123">
        <v>0.009537105231436785</v>
      </c>
      <c r="D709" s="84" t="s">
        <v>3473</v>
      </c>
      <c r="E709" s="84" t="b">
        <v>0</v>
      </c>
      <c r="F709" s="84" t="b">
        <v>0</v>
      </c>
      <c r="G709" s="84" t="b">
        <v>0</v>
      </c>
    </row>
    <row r="710" spans="1:7" ht="15">
      <c r="A710" s="84" t="s">
        <v>3628</v>
      </c>
      <c r="B710" s="84">
        <v>35</v>
      </c>
      <c r="C710" s="123">
        <v>0.006655636837031707</v>
      </c>
      <c r="D710" s="84" t="s">
        <v>3473</v>
      </c>
      <c r="E710" s="84" t="b">
        <v>0</v>
      </c>
      <c r="F710" s="84" t="b">
        <v>0</v>
      </c>
      <c r="G710" s="84" t="b">
        <v>0</v>
      </c>
    </row>
    <row r="711" spans="1:7" ht="15">
      <c r="A711" s="84" t="s">
        <v>3629</v>
      </c>
      <c r="B711" s="84">
        <v>34</v>
      </c>
      <c r="C711" s="123">
        <v>0.006617583221813279</v>
      </c>
      <c r="D711" s="84" t="s">
        <v>3473</v>
      </c>
      <c r="E711" s="84" t="b">
        <v>0</v>
      </c>
      <c r="F711" s="84" t="b">
        <v>0</v>
      </c>
      <c r="G711" s="84" t="b">
        <v>0</v>
      </c>
    </row>
    <row r="712" spans="1:7" ht="15">
      <c r="A712" s="84" t="s">
        <v>3630</v>
      </c>
      <c r="B712" s="84">
        <v>34</v>
      </c>
      <c r="C712" s="123">
        <v>0.006617583221813279</v>
      </c>
      <c r="D712" s="84" t="s">
        <v>3473</v>
      </c>
      <c r="E712" s="84" t="b">
        <v>0</v>
      </c>
      <c r="F712" s="84" t="b">
        <v>0</v>
      </c>
      <c r="G712" s="84" t="b">
        <v>0</v>
      </c>
    </row>
    <row r="713" spans="1:7" ht="15">
      <c r="A713" s="84" t="s">
        <v>3584</v>
      </c>
      <c r="B713" s="84">
        <v>34</v>
      </c>
      <c r="C713" s="123">
        <v>0.0076363856787433505</v>
      </c>
      <c r="D713" s="84" t="s">
        <v>3473</v>
      </c>
      <c r="E713" s="84" t="b">
        <v>0</v>
      </c>
      <c r="F713" s="84" t="b">
        <v>0</v>
      </c>
      <c r="G713" s="84" t="b">
        <v>0</v>
      </c>
    </row>
    <row r="714" spans="1:7" ht="15">
      <c r="A714" s="84" t="s">
        <v>4345</v>
      </c>
      <c r="B714" s="84">
        <v>34</v>
      </c>
      <c r="C714" s="123">
        <v>0.006617583221813279</v>
      </c>
      <c r="D714" s="84" t="s">
        <v>3473</v>
      </c>
      <c r="E714" s="84" t="b">
        <v>0</v>
      </c>
      <c r="F714" s="84" t="b">
        <v>0</v>
      </c>
      <c r="G714" s="84" t="b">
        <v>0</v>
      </c>
    </row>
    <row r="715" spans="1:7" ht="15">
      <c r="A715" s="84" t="s">
        <v>4346</v>
      </c>
      <c r="B715" s="84">
        <v>33</v>
      </c>
      <c r="C715" s="123">
        <v>0.009386678140770528</v>
      </c>
      <c r="D715" s="84" t="s">
        <v>3473</v>
      </c>
      <c r="E715" s="84" t="b">
        <v>0</v>
      </c>
      <c r="F715" s="84" t="b">
        <v>0</v>
      </c>
      <c r="G715" s="84" t="b">
        <v>0</v>
      </c>
    </row>
    <row r="716" spans="1:7" ht="15">
      <c r="A716" s="84" t="s">
        <v>4348</v>
      </c>
      <c r="B716" s="84">
        <v>31</v>
      </c>
      <c r="C716" s="123">
        <v>0.006475624064894782</v>
      </c>
      <c r="D716" s="84" t="s">
        <v>3473</v>
      </c>
      <c r="E716" s="84" t="b">
        <v>0</v>
      </c>
      <c r="F716" s="84" t="b">
        <v>0</v>
      </c>
      <c r="G716" s="84" t="b">
        <v>0</v>
      </c>
    </row>
    <row r="717" spans="1:7" ht="15">
      <c r="A717" s="84" t="s">
        <v>4353</v>
      </c>
      <c r="B717" s="84">
        <v>23</v>
      </c>
      <c r="C717" s="123">
        <v>0.007889293374569341</v>
      </c>
      <c r="D717" s="84" t="s">
        <v>3473</v>
      </c>
      <c r="E717" s="84" t="b">
        <v>0</v>
      </c>
      <c r="F717" s="84" t="b">
        <v>0</v>
      </c>
      <c r="G717" s="84" t="b">
        <v>0</v>
      </c>
    </row>
    <row r="718" spans="1:7" ht="15">
      <c r="A718" s="84" t="s">
        <v>4351</v>
      </c>
      <c r="B718" s="84">
        <v>23</v>
      </c>
      <c r="C718" s="123">
        <v>0.00618696690839205</v>
      </c>
      <c r="D718" s="84" t="s">
        <v>3473</v>
      </c>
      <c r="E718" s="84" t="b">
        <v>0</v>
      </c>
      <c r="F718" s="84" t="b">
        <v>0</v>
      </c>
      <c r="G718" s="84" t="b">
        <v>0</v>
      </c>
    </row>
    <row r="719" spans="1:7" ht="15">
      <c r="A719" s="84" t="s">
        <v>4343</v>
      </c>
      <c r="B719" s="84">
        <v>23</v>
      </c>
      <c r="C719" s="123">
        <v>0.008482280348420823</v>
      </c>
      <c r="D719" s="84" t="s">
        <v>3473</v>
      </c>
      <c r="E719" s="84" t="b">
        <v>0</v>
      </c>
      <c r="F719" s="84" t="b">
        <v>0</v>
      </c>
      <c r="G719" s="84" t="b">
        <v>0</v>
      </c>
    </row>
    <row r="720" spans="1:7" ht="15">
      <c r="A720" s="84" t="s">
        <v>4350</v>
      </c>
      <c r="B720" s="84">
        <v>23</v>
      </c>
      <c r="C720" s="123">
        <v>0.006542230219324914</v>
      </c>
      <c r="D720" s="84" t="s">
        <v>3473</v>
      </c>
      <c r="E720" s="84" t="b">
        <v>1</v>
      </c>
      <c r="F720" s="84" t="b">
        <v>0</v>
      </c>
      <c r="G720" s="84" t="b">
        <v>0</v>
      </c>
    </row>
    <row r="721" spans="1:7" ht="15">
      <c r="A721" s="84" t="s">
        <v>3588</v>
      </c>
      <c r="B721" s="84">
        <v>22</v>
      </c>
      <c r="C721" s="123">
        <v>0.005760017212139023</v>
      </c>
      <c r="D721" s="84" t="s">
        <v>3473</v>
      </c>
      <c r="E721" s="84" t="b">
        <v>0</v>
      </c>
      <c r="F721" s="84" t="b">
        <v>0</v>
      </c>
      <c r="G721" s="84" t="b">
        <v>0</v>
      </c>
    </row>
    <row r="722" spans="1:7" ht="15">
      <c r="A722" s="84" t="s">
        <v>966</v>
      </c>
      <c r="B722" s="84">
        <v>19</v>
      </c>
      <c r="C722" s="123">
        <v>0.0062999328347613185</v>
      </c>
      <c r="D722" s="84" t="s">
        <v>3473</v>
      </c>
      <c r="E722" s="84" t="b">
        <v>0</v>
      </c>
      <c r="F722" s="84" t="b">
        <v>0</v>
      </c>
      <c r="G722" s="84" t="b">
        <v>0</v>
      </c>
    </row>
    <row r="723" spans="1:7" ht="15">
      <c r="A723" s="84" t="s">
        <v>4358</v>
      </c>
      <c r="B723" s="84">
        <v>19</v>
      </c>
      <c r="C723" s="123">
        <v>0.008332473672577822</v>
      </c>
      <c r="D723" s="84" t="s">
        <v>3473</v>
      </c>
      <c r="E723" s="84" t="b">
        <v>0</v>
      </c>
      <c r="F723" s="84" t="b">
        <v>0</v>
      </c>
      <c r="G723" s="84" t="b">
        <v>0</v>
      </c>
    </row>
    <row r="724" spans="1:7" ht="15">
      <c r="A724" s="84" t="s">
        <v>3596</v>
      </c>
      <c r="B724" s="84">
        <v>18</v>
      </c>
      <c r="C724" s="123">
        <v>0.00752297180632632</v>
      </c>
      <c r="D724" s="84" t="s">
        <v>3473</v>
      </c>
      <c r="E724" s="84" t="b">
        <v>0</v>
      </c>
      <c r="F724" s="84" t="b">
        <v>0</v>
      </c>
      <c r="G724" s="84" t="b">
        <v>0</v>
      </c>
    </row>
    <row r="725" spans="1:7" ht="15">
      <c r="A725" s="84" t="s">
        <v>4364</v>
      </c>
      <c r="B725" s="84">
        <v>17</v>
      </c>
      <c r="C725" s="123">
        <v>0.006796005160746659</v>
      </c>
      <c r="D725" s="84" t="s">
        <v>3473</v>
      </c>
      <c r="E725" s="84" t="b">
        <v>0</v>
      </c>
      <c r="F725" s="84" t="b">
        <v>0</v>
      </c>
      <c r="G725" s="84" t="b">
        <v>0</v>
      </c>
    </row>
    <row r="726" spans="1:7" ht="15">
      <c r="A726" s="84" t="s">
        <v>4367</v>
      </c>
      <c r="B726" s="84">
        <v>16</v>
      </c>
      <c r="C726" s="123">
        <v>0.006136069629268656</v>
      </c>
      <c r="D726" s="84" t="s">
        <v>3473</v>
      </c>
      <c r="E726" s="84" t="b">
        <v>0</v>
      </c>
      <c r="F726" s="84" t="b">
        <v>0</v>
      </c>
      <c r="G726" s="84" t="b">
        <v>0</v>
      </c>
    </row>
    <row r="727" spans="1:7" ht="15">
      <c r="A727" s="84" t="s">
        <v>4338</v>
      </c>
      <c r="B727" s="84">
        <v>15</v>
      </c>
      <c r="C727" s="123">
        <v>0.004813912510618036</v>
      </c>
      <c r="D727" s="84" t="s">
        <v>3473</v>
      </c>
      <c r="E727" s="84" t="b">
        <v>0</v>
      </c>
      <c r="F727" s="84" t="b">
        <v>0</v>
      </c>
      <c r="G727" s="84" t="b">
        <v>0</v>
      </c>
    </row>
    <row r="728" spans="1:7" ht="15">
      <c r="A728" s="84" t="s">
        <v>3639</v>
      </c>
      <c r="B728" s="84">
        <v>15</v>
      </c>
      <c r="C728" s="123">
        <v>0.004973631185337883</v>
      </c>
      <c r="D728" s="84" t="s">
        <v>3473</v>
      </c>
      <c r="E728" s="84" t="b">
        <v>0</v>
      </c>
      <c r="F728" s="84" t="b">
        <v>0</v>
      </c>
      <c r="G728" s="84" t="b">
        <v>0</v>
      </c>
    </row>
    <row r="729" spans="1:7" ht="15">
      <c r="A729" s="84" t="s">
        <v>4370</v>
      </c>
      <c r="B729" s="84">
        <v>15</v>
      </c>
      <c r="C729" s="123">
        <v>0.005996475141835287</v>
      </c>
      <c r="D729" s="84" t="s">
        <v>3473</v>
      </c>
      <c r="E729" s="84" t="b">
        <v>0</v>
      </c>
      <c r="F729" s="84" t="b">
        <v>0</v>
      </c>
      <c r="G729" s="84" t="b">
        <v>0</v>
      </c>
    </row>
    <row r="730" spans="1:7" ht="15">
      <c r="A730" s="84" t="s">
        <v>4360</v>
      </c>
      <c r="B730" s="84">
        <v>14</v>
      </c>
      <c r="C730" s="123">
        <v>0.006139717442952079</v>
      </c>
      <c r="D730" s="84" t="s">
        <v>3473</v>
      </c>
      <c r="E730" s="84" t="b">
        <v>0</v>
      </c>
      <c r="F730" s="84" t="b">
        <v>0</v>
      </c>
      <c r="G730" s="84" t="b">
        <v>0</v>
      </c>
    </row>
    <row r="731" spans="1:7" ht="15">
      <c r="A731" s="84" t="s">
        <v>3675</v>
      </c>
      <c r="B731" s="84">
        <v>13</v>
      </c>
      <c r="C731" s="123">
        <v>0.004459165820408758</v>
      </c>
      <c r="D731" s="84" t="s">
        <v>3473</v>
      </c>
      <c r="E731" s="84" t="b">
        <v>0</v>
      </c>
      <c r="F731" s="84" t="b">
        <v>0</v>
      </c>
      <c r="G731" s="84" t="b">
        <v>0</v>
      </c>
    </row>
    <row r="732" spans="1:7" ht="15">
      <c r="A732" s="84" t="s">
        <v>4374</v>
      </c>
      <c r="B732" s="84">
        <v>13</v>
      </c>
      <c r="C732" s="123">
        <v>0.004459165820408758</v>
      </c>
      <c r="D732" s="84" t="s">
        <v>3473</v>
      </c>
      <c r="E732" s="84" t="b">
        <v>0</v>
      </c>
      <c r="F732" s="84" t="b">
        <v>0</v>
      </c>
      <c r="G732" s="84" t="b">
        <v>0</v>
      </c>
    </row>
    <row r="733" spans="1:7" ht="15">
      <c r="A733" s="84" t="s">
        <v>4342</v>
      </c>
      <c r="B733" s="84">
        <v>13</v>
      </c>
      <c r="C733" s="123">
        <v>0.004619758351101635</v>
      </c>
      <c r="D733" s="84" t="s">
        <v>3473</v>
      </c>
      <c r="E733" s="84" t="b">
        <v>0</v>
      </c>
      <c r="F733" s="84" t="b">
        <v>0</v>
      </c>
      <c r="G733" s="84" t="b">
        <v>0</v>
      </c>
    </row>
    <row r="734" spans="1:7" ht="15">
      <c r="A734" s="84" t="s">
        <v>4349</v>
      </c>
      <c r="B734" s="84">
        <v>12</v>
      </c>
      <c r="C734" s="123">
        <v>0.0042643923240938165</v>
      </c>
      <c r="D734" s="84" t="s">
        <v>3473</v>
      </c>
      <c r="E734" s="84" t="b">
        <v>0</v>
      </c>
      <c r="F734" s="84" t="b">
        <v>0</v>
      </c>
      <c r="G734" s="84" t="b">
        <v>0</v>
      </c>
    </row>
    <row r="735" spans="1:7" ht="15">
      <c r="A735" s="84" t="s">
        <v>4368</v>
      </c>
      <c r="B735" s="84">
        <v>12</v>
      </c>
      <c r="C735" s="123">
        <v>0.0050153145375508796</v>
      </c>
      <c r="D735" s="84" t="s">
        <v>3473</v>
      </c>
      <c r="E735" s="84" t="b">
        <v>0</v>
      </c>
      <c r="F735" s="84" t="b">
        <v>0</v>
      </c>
      <c r="G735" s="84" t="b">
        <v>0</v>
      </c>
    </row>
    <row r="736" spans="1:7" ht="15">
      <c r="A736" s="84" t="s">
        <v>4373</v>
      </c>
      <c r="B736" s="84">
        <v>11</v>
      </c>
      <c r="C736" s="123">
        <v>0.004218547870122201</v>
      </c>
      <c r="D736" s="84" t="s">
        <v>3473</v>
      </c>
      <c r="E736" s="84" t="b">
        <v>0</v>
      </c>
      <c r="F736" s="84" t="b">
        <v>0</v>
      </c>
      <c r="G736" s="84" t="b">
        <v>0</v>
      </c>
    </row>
    <row r="737" spans="1:7" ht="15">
      <c r="A737" s="84" t="s">
        <v>3682</v>
      </c>
      <c r="B737" s="84">
        <v>11</v>
      </c>
      <c r="C737" s="123">
        <v>0.004218547870122201</v>
      </c>
      <c r="D737" s="84" t="s">
        <v>3473</v>
      </c>
      <c r="E737" s="84" t="b">
        <v>0</v>
      </c>
      <c r="F737" s="84" t="b">
        <v>0</v>
      </c>
      <c r="G737" s="84" t="b">
        <v>0</v>
      </c>
    </row>
    <row r="738" spans="1:7" ht="15">
      <c r="A738" s="84" t="s">
        <v>4392</v>
      </c>
      <c r="B738" s="84">
        <v>11</v>
      </c>
      <c r="C738" s="123">
        <v>0.005085760466348186</v>
      </c>
      <c r="D738" s="84" t="s">
        <v>3473</v>
      </c>
      <c r="E738" s="84" t="b">
        <v>0</v>
      </c>
      <c r="F738" s="84" t="b">
        <v>0</v>
      </c>
      <c r="G738" s="84" t="b">
        <v>0</v>
      </c>
    </row>
    <row r="739" spans="1:7" ht="15">
      <c r="A739" s="84" t="s">
        <v>4372</v>
      </c>
      <c r="B739" s="84">
        <v>11</v>
      </c>
      <c r="C739" s="123">
        <v>0.004056742775331698</v>
      </c>
      <c r="D739" s="84" t="s">
        <v>3473</v>
      </c>
      <c r="E739" s="84" t="b">
        <v>0</v>
      </c>
      <c r="F739" s="84" t="b">
        <v>0</v>
      </c>
      <c r="G739" s="84" t="b">
        <v>0</v>
      </c>
    </row>
    <row r="740" spans="1:7" ht="15">
      <c r="A740" s="84" t="s">
        <v>3641</v>
      </c>
      <c r="B740" s="84">
        <v>11</v>
      </c>
      <c r="C740" s="123">
        <v>0.004397415104012544</v>
      </c>
      <c r="D740" s="84" t="s">
        <v>3473</v>
      </c>
      <c r="E740" s="84" t="b">
        <v>0</v>
      </c>
      <c r="F740" s="84" t="b">
        <v>0</v>
      </c>
      <c r="G740" s="84" t="b">
        <v>0</v>
      </c>
    </row>
    <row r="741" spans="1:7" ht="15">
      <c r="A741" s="84" t="s">
        <v>4385</v>
      </c>
      <c r="B741" s="84">
        <v>11</v>
      </c>
      <c r="C741" s="123">
        <v>0.004218547870122201</v>
      </c>
      <c r="D741" s="84" t="s">
        <v>3473</v>
      </c>
      <c r="E741" s="84" t="b">
        <v>0</v>
      </c>
      <c r="F741" s="84" t="b">
        <v>0</v>
      </c>
      <c r="G741" s="84" t="b">
        <v>0</v>
      </c>
    </row>
    <row r="742" spans="1:7" ht="15">
      <c r="A742" s="84" t="s">
        <v>4371</v>
      </c>
      <c r="B742" s="84">
        <v>10</v>
      </c>
      <c r="C742" s="123">
        <v>0.00383504351829291</v>
      </c>
      <c r="D742" s="84" t="s">
        <v>3473</v>
      </c>
      <c r="E742" s="84" t="b">
        <v>0</v>
      </c>
      <c r="F742" s="84" t="b">
        <v>0</v>
      </c>
      <c r="G742" s="84" t="b">
        <v>0</v>
      </c>
    </row>
    <row r="743" spans="1:7" ht="15">
      <c r="A743" s="84" t="s">
        <v>4340</v>
      </c>
      <c r="B743" s="84">
        <v>10</v>
      </c>
      <c r="C743" s="123">
        <v>0.00383504351829291</v>
      </c>
      <c r="D743" s="84" t="s">
        <v>3473</v>
      </c>
      <c r="E743" s="84" t="b">
        <v>0</v>
      </c>
      <c r="F743" s="84" t="b">
        <v>0</v>
      </c>
      <c r="G743" s="84" t="b">
        <v>0</v>
      </c>
    </row>
    <row r="744" spans="1:7" ht="15">
      <c r="A744" s="84" t="s">
        <v>4400</v>
      </c>
      <c r="B744" s="84">
        <v>10</v>
      </c>
      <c r="C744" s="123">
        <v>0.004904801853985806</v>
      </c>
      <c r="D744" s="84" t="s">
        <v>3473</v>
      </c>
      <c r="E744" s="84" t="b">
        <v>0</v>
      </c>
      <c r="F744" s="84" t="b">
        <v>0</v>
      </c>
      <c r="G744" s="84" t="b">
        <v>0</v>
      </c>
    </row>
    <row r="745" spans="1:7" ht="15">
      <c r="A745" s="84" t="s">
        <v>4356</v>
      </c>
      <c r="B745" s="84">
        <v>9</v>
      </c>
      <c r="C745" s="123">
        <v>0.004414321668587226</v>
      </c>
      <c r="D745" s="84" t="s">
        <v>3473</v>
      </c>
      <c r="E745" s="84" t="b">
        <v>0</v>
      </c>
      <c r="F745" s="84" t="b">
        <v>0</v>
      </c>
      <c r="G745" s="84" t="b">
        <v>0</v>
      </c>
    </row>
    <row r="746" spans="1:7" ht="15">
      <c r="A746" s="84" t="s">
        <v>4412</v>
      </c>
      <c r="B746" s="84">
        <v>9</v>
      </c>
      <c r="C746" s="123">
        <v>0.004724268405286766</v>
      </c>
      <c r="D746" s="84" t="s">
        <v>3473</v>
      </c>
      <c r="E746" s="84" t="b">
        <v>0</v>
      </c>
      <c r="F746" s="84" t="b">
        <v>0</v>
      </c>
      <c r="G746" s="84" t="b">
        <v>0</v>
      </c>
    </row>
    <row r="747" spans="1:7" ht="15">
      <c r="A747" s="84" t="s">
        <v>3691</v>
      </c>
      <c r="B747" s="84">
        <v>8</v>
      </c>
      <c r="C747" s="123">
        <v>0.004199349693588237</v>
      </c>
      <c r="D747" s="84" t="s">
        <v>3473</v>
      </c>
      <c r="E747" s="84" t="b">
        <v>0</v>
      </c>
      <c r="F747" s="84" t="b">
        <v>0</v>
      </c>
      <c r="G747" s="84" t="b">
        <v>0</v>
      </c>
    </row>
    <row r="748" spans="1:7" ht="15">
      <c r="A748" s="84" t="s">
        <v>4431</v>
      </c>
      <c r="B748" s="84">
        <v>8</v>
      </c>
      <c r="C748" s="123">
        <v>0.0035084099674011883</v>
      </c>
      <c r="D748" s="84" t="s">
        <v>3473</v>
      </c>
      <c r="E748" s="84" t="b">
        <v>0</v>
      </c>
      <c r="F748" s="84" t="b">
        <v>0</v>
      </c>
      <c r="G748" s="84" t="b">
        <v>0</v>
      </c>
    </row>
    <row r="749" spans="1:7" ht="15">
      <c r="A749" s="84" t="s">
        <v>4339</v>
      </c>
      <c r="B749" s="84">
        <v>8</v>
      </c>
      <c r="C749" s="123">
        <v>0.00334354302503392</v>
      </c>
      <c r="D749" s="84" t="s">
        <v>3473</v>
      </c>
      <c r="E749" s="84" t="b">
        <v>0</v>
      </c>
      <c r="F749" s="84" t="b">
        <v>0</v>
      </c>
      <c r="G749" s="84" t="b">
        <v>0</v>
      </c>
    </row>
    <row r="750" spans="1:7" ht="15">
      <c r="A750" s="84" t="s">
        <v>984</v>
      </c>
      <c r="B750" s="84">
        <v>8</v>
      </c>
      <c r="C750" s="123">
        <v>0.0035084099674011883</v>
      </c>
      <c r="D750" s="84" t="s">
        <v>3473</v>
      </c>
      <c r="E750" s="84" t="b">
        <v>0</v>
      </c>
      <c r="F750" s="84" t="b">
        <v>0</v>
      </c>
      <c r="G750" s="84" t="b">
        <v>0</v>
      </c>
    </row>
    <row r="751" spans="1:7" ht="15">
      <c r="A751" s="84" t="s">
        <v>4432</v>
      </c>
      <c r="B751" s="84">
        <v>8</v>
      </c>
      <c r="C751" s="123">
        <v>0.0045545415531711795</v>
      </c>
      <c r="D751" s="84" t="s">
        <v>3473</v>
      </c>
      <c r="E751" s="84" t="b">
        <v>0</v>
      </c>
      <c r="F751" s="84" t="b">
        <v>0</v>
      </c>
      <c r="G751" s="84" t="b">
        <v>0</v>
      </c>
    </row>
    <row r="752" spans="1:7" ht="15">
      <c r="A752" s="84" t="s">
        <v>4344</v>
      </c>
      <c r="B752" s="84">
        <v>8</v>
      </c>
      <c r="C752" s="123">
        <v>0.00334354302503392</v>
      </c>
      <c r="D752" s="84" t="s">
        <v>3473</v>
      </c>
      <c r="E752" s="84" t="b">
        <v>0</v>
      </c>
      <c r="F752" s="84" t="b">
        <v>0</v>
      </c>
      <c r="G752" s="84" t="b">
        <v>0</v>
      </c>
    </row>
    <row r="753" spans="1:7" ht="15">
      <c r="A753" s="84" t="s">
        <v>4354</v>
      </c>
      <c r="B753" s="84">
        <v>7</v>
      </c>
      <c r="C753" s="123">
        <v>0.0030698587214760395</v>
      </c>
      <c r="D753" s="84" t="s">
        <v>3473</v>
      </c>
      <c r="E753" s="84" t="b">
        <v>0</v>
      </c>
      <c r="F753" s="84" t="b">
        <v>0</v>
      </c>
      <c r="G753" s="84" t="b">
        <v>0</v>
      </c>
    </row>
    <row r="754" spans="1:7" ht="15">
      <c r="A754" s="84" t="s">
        <v>4388</v>
      </c>
      <c r="B754" s="84">
        <v>7</v>
      </c>
      <c r="C754" s="123">
        <v>0.0030698587214760395</v>
      </c>
      <c r="D754" s="84" t="s">
        <v>3473</v>
      </c>
      <c r="E754" s="84" t="b">
        <v>0</v>
      </c>
      <c r="F754" s="84" t="b">
        <v>0</v>
      </c>
      <c r="G754" s="84" t="b">
        <v>0</v>
      </c>
    </row>
    <row r="755" spans="1:7" ht="15">
      <c r="A755" s="84" t="s">
        <v>4382</v>
      </c>
      <c r="B755" s="84">
        <v>7</v>
      </c>
      <c r="C755" s="123">
        <v>0.0030698587214760395</v>
      </c>
      <c r="D755" s="84" t="s">
        <v>3473</v>
      </c>
      <c r="E755" s="84" t="b">
        <v>0</v>
      </c>
      <c r="F755" s="84" t="b">
        <v>0</v>
      </c>
      <c r="G755" s="84" t="b">
        <v>0</v>
      </c>
    </row>
    <row r="756" spans="1:7" ht="15">
      <c r="A756" s="84" t="s">
        <v>4415</v>
      </c>
      <c r="B756" s="84">
        <v>7</v>
      </c>
      <c r="C756" s="123">
        <v>0.0030698587214760395</v>
      </c>
      <c r="D756" s="84" t="s">
        <v>3473</v>
      </c>
      <c r="E756" s="84" t="b">
        <v>0</v>
      </c>
      <c r="F756" s="84" t="b">
        <v>0</v>
      </c>
      <c r="G756" s="84" t="b">
        <v>0</v>
      </c>
    </row>
    <row r="757" spans="1:7" ht="15">
      <c r="A757" s="84" t="s">
        <v>4362</v>
      </c>
      <c r="B757" s="84">
        <v>7</v>
      </c>
      <c r="C757" s="123">
        <v>0.0030698587214760395</v>
      </c>
      <c r="D757" s="84" t="s">
        <v>3473</v>
      </c>
      <c r="E757" s="84" t="b">
        <v>0</v>
      </c>
      <c r="F757" s="84" t="b">
        <v>0</v>
      </c>
      <c r="G757" s="84" t="b">
        <v>0</v>
      </c>
    </row>
    <row r="758" spans="1:7" ht="15">
      <c r="A758" s="84" t="s">
        <v>4438</v>
      </c>
      <c r="B758" s="84">
        <v>7</v>
      </c>
      <c r="C758" s="123">
        <v>0.0036744309818897074</v>
      </c>
      <c r="D758" s="84" t="s">
        <v>3473</v>
      </c>
      <c r="E758" s="84" t="b">
        <v>0</v>
      </c>
      <c r="F758" s="84" t="b">
        <v>0</v>
      </c>
      <c r="G758" s="84" t="b">
        <v>0</v>
      </c>
    </row>
    <row r="759" spans="1:7" ht="15">
      <c r="A759" s="84" t="s">
        <v>4451</v>
      </c>
      <c r="B759" s="84">
        <v>7</v>
      </c>
      <c r="C759" s="123">
        <v>0.0030698587214760395</v>
      </c>
      <c r="D759" s="84" t="s">
        <v>3473</v>
      </c>
      <c r="E759" s="84" t="b">
        <v>0</v>
      </c>
      <c r="F759" s="84" t="b">
        <v>0</v>
      </c>
      <c r="G759" s="84" t="b">
        <v>0</v>
      </c>
    </row>
    <row r="760" spans="1:7" ht="15">
      <c r="A760" s="84" t="s">
        <v>3692</v>
      </c>
      <c r="B760" s="84">
        <v>7</v>
      </c>
      <c r="C760" s="123">
        <v>0.0034333612977900645</v>
      </c>
      <c r="D760" s="84" t="s">
        <v>3473</v>
      </c>
      <c r="E760" s="84" t="b">
        <v>0</v>
      </c>
      <c r="F760" s="84" t="b">
        <v>0</v>
      </c>
      <c r="G760" s="84" t="b">
        <v>0</v>
      </c>
    </row>
    <row r="761" spans="1:7" ht="15">
      <c r="A761" s="84" t="s">
        <v>3651</v>
      </c>
      <c r="B761" s="84">
        <v>7</v>
      </c>
      <c r="C761" s="123">
        <v>0.0032363930240397543</v>
      </c>
      <c r="D761" s="84" t="s">
        <v>3473</v>
      </c>
      <c r="E761" s="84" t="b">
        <v>0</v>
      </c>
      <c r="F761" s="84" t="b">
        <v>0</v>
      </c>
      <c r="G761" s="84" t="b">
        <v>0</v>
      </c>
    </row>
    <row r="762" spans="1:7" ht="15">
      <c r="A762" s="84" t="s">
        <v>4390</v>
      </c>
      <c r="B762" s="84">
        <v>7</v>
      </c>
      <c r="C762" s="123">
        <v>0.0030698587214760395</v>
      </c>
      <c r="D762" s="84" t="s">
        <v>3473</v>
      </c>
      <c r="E762" s="84" t="b">
        <v>0</v>
      </c>
      <c r="F762" s="84" t="b">
        <v>0</v>
      </c>
      <c r="G762" s="84" t="b">
        <v>0</v>
      </c>
    </row>
    <row r="763" spans="1:7" ht="15">
      <c r="A763" s="84" t="s">
        <v>4376</v>
      </c>
      <c r="B763" s="84">
        <v>7</v>
      </c>
      <c r="C763" s="123">
        <v>0.0030698587214760395</v>
      </c>
      <c r="D763" s="84" t="s">
        <v>3473</v>
      </c>
      <c r="E763" s="84" t="b">
        <v>0</v>
      </c>
      <c r="F763" s="84" t="b">
        <v>0</v>
      </c>
      <c r="G763" s="84" t="b">
        <v>0</v>
      </c>
    </row>
    <row r="764" spans="1:7" ht="15">
      <c r="A764" s="84" t="s">
        <v>4379</v>
      </c>
      <c r="B764" s="84">
        <v>6</v>
      </c>
      <c r="C764" s="123">
        <v>0.0027740511634626467</v>
      </c>
      <c r="D764" s="84" t="s">
        <v>3473</v>
      </c>
      <c r="E764" s="84" t="b">
        <v>0</v>
      </c>
      <c r="F764" s="84" t="b">
        <v>0</v>
      </c>
      <c r="G764" s="84" t="b">
        <v>0</v>
      </c>
    </row>
    <row r="765" spans="1:7" ht="15">
      <c r="A765" s="84" t="s">
        <v>4475</v>
      </c>
      <c r="B765" s="84">
        <v>6</v>
      </c>
      <c r="C765" s="123">
        <v>0.0027740511634626467</v>
      </c>
      <c r="D765" s="84" t="s">
        <v>3473</v>
      </c>
      <c r="E765" s="84" t="b">
        <v>1</v>
      </c>
      <c r="F765" s="84" t="b">
        <v>0</v>
      </c>
      <c r="G765" s="84" t="b">
        <v>0</v>
      </c>
    </row>
    <row r="766" spans="1:7" ht="15">
      <c r="A766" s="84" t="s">
        <v>4352</v>
      </c>
      <c r="B766" s="84">
        <v>6</v>
      </c>
      <c r="C766" s="123">
        <v>0.0029428811123914838</v>
      </c>
      <c r="D766" s="84" t="s">
        <v>3473</v>
      </c>
      <c r="E766" s="84" t="b">
        <v>0</v>
      </c>
      <c r="F766" s="84" t="b">
        <v>0</v>
      </c>
      <c r="G766" s="84" t="b">
        <v>0</v>
      </c>
    </row>
    <row r="767" spans="1:7" ht="15">
      <c r="A767" s="84" t="s">
        <v>4399</v>
      </c>
      <c r="B767" s="84">
        <v>6</v>
      </c>
      <c r="C767" s="123">
        <v>0.003415906164878384</v>
      </c>
      <c r="D767" s="84" t="s">
        <v>3473</v>
      </c>
      <c r="E767" s="84" t="b">
        <v>0</v>
      </c>
      <c r="F767" s="84" t="b">
        <v>0</v>
      </c>
      <c r="G767" s="84" t="b">
        <v>0</v>
      </c>
    </row>
    <row r="768" spans="1:7" ht="15">
      <c r="A768" s="84" t="s">
        <v>4462</v>
      </c>
      <c r="B768" s="84">
        <v>6</v>
      </c>
      <c r="C768" s="123">
        <v>0.003415906164878384</v>
      </c>
      <c r="D768" s="84" t="s">
        <v>3473</v>
      </c>
      <c r="E768" s="84" t="b">
        <v>0</v>
      </c>
      <c r="F768" s="84" t="b">
        <v>0</v>
      </c>
      <c r="G768" s="84" t="b">
        <v>0</v>
      </c>
    </row>
    <row r="769" spans="1:7" ht="15">
      <c r="A769" s="84" t="s">
        <v>4458</v>
      </c>
      <c r="B769" s="84">
        <v>6</v>
      </c>
      <c r="C769" s="123">
        <v>0.0027740511634626467</v>
      </c>
      <c r="D769" s="84" t="s">
        <v>3473</v>
      </c>
      <c r="E769" s="84" t="b">
        <v>0</v>
      </c>
      <c r="F769" s="84" t="b">
        <v>0</v>
      </c>
      <c r="G769" s="84" t="b">
        <v>0</v>
      </c>
    </row>
    <row r="770" spans="1:7" ht="15">
      <c r="A770" s="84" t="s">
        <v>4357</v>
      </c>
      <c r="B770" s="84">
        <v>6</v>
      </c>
      <c r="C770" s="123">
        <v>0.0027740511634626467</v>
      </c>
      <c r="D770" s="84" t="s">
        <v>3473</v>
      </c>
      <c r="E770" s="84" t="b">
        <v>0</v>
      </c>
      <c r="F770" s="84" t="b">
        <v>0</v>
      </c>
      <c r="G770" s="84" t="b">
        <v>0</v>
      </c>
    </row>
    <row r="771" spans="1:7" ht="15">
      <c r="A771" s="84" t="s">
        <v>3579</v>
      </c>
      <c r="B771" s="84">
        <v>6</v>
      </c>
      <c r="C771" s="123">
        <v>0.0027740511634626467</v>
      </c>
      <c r="D771" s="84" t="s">
        <v>3473</v>
      </c>
      <c r="E771" s="84" t="b">
        <v>0</v>
      </c>
      <c r="F771" s="84" t="b">
        <v>0</v>
      </c>
      <c r="G771" s="84" t="b">
        <v>0</v>
      </c>
    </row>
    <row r="772" spans="1:7" ht="15">
      <c r="A772" s="84" t="s">
        <v>4427</v>
      </c>
      <c r="B772" s="84">
        <v>6</v>
      </c>
      <c r="C772" s="123">
        <v>0.0027740511634626467</v>
      </c>
      <c r="D772" s="84" t="s">
        <v>3473</v>
      </c>
      <c r="E772" s="84" t="b">
        <v>0</v>
      </c>
      <c r="F772" s="84" t="b">
        <v>0</v>
      </c>
      <c r="G772" s="84" t="b">
        <v>0</v>
      </c>
    </row>
    <row r="773" spans="1:7" ht="15">
      <c r="A773" s="84" t="s">
        <v>4468</v>
      </c>
      <c r="B773" s="84">
        <v>6</v>
      </c>
      <c r="C773" s="123">
        <v>0.0027740511634626467</v>
      </c>
      <c r="D773" s="84" t="s">
        <v>3473</v>
      </c>
      <c r="E773" s="84" t="b">
        <v>0</v>
      </c>
      <c r="F773" s="84" t="b">
        <v>0</v>
      </c>
      <c r="G773" s="84" t="b">
        <v>0</v>
      </c>
    </row>
    <row r="774" spans="1:7" ht="15">
      <c r="A774" s="84" t="s">
        <v>4466</v>
      </c>
      <c r="B774" s="84">
        <v>6</v>
      </c>
      <c r="C774" s="123">
        <v>0.0027740511634626467</v>
      </c>
      <c r="D774" s="84" t="s">
        <v>3473</v>
      </c>
      <c r="E774" s="84" t="b">
        <v>0</v>
      </c>
      <c r="F774" s="84" t="b">
        <v>0</v>
      </c>
      <c r="G774" s="84" t="b">
        <v>0</v>
      </c>
    </row>
    <row r="775" spans="1:7" ht="15">
      <c r="A775" s="84" t="s">
        <v>4463</v>
      </c>
      <c r="B775" s="84">
        <v>6</v>
      </c>
      <c r="C775" s="123">
        <v>0.003791367271606916</v>
      </c>
      <c r="D775" s="84" t="s">
        <v>3473</v>
      </c>
      <c r="E775" s="84" t="b">
        <v>0</v>
      </c>
      <c r="F775" s="84" t="b">
        <v>0</v>
      </c>
      <c r="G775" s="84" t="b">
        <v>0</v>
      </c>
    </row>
    <row r="776" spans="1:7" ht="15">
      <c r="A776" s="84" t="s">
        <v>3687</v>
      </c>
      <c r="B776" s="84">
        <v>6</v>
      </c>
      <c r="C776" s="123">
        <v>0.0027740511634626467</v>
      </c>
      <c r="D776" s="84" t="s">
        <v>3473</v>
      </c>
      <c r="E776" s="84" t="b">
        <v>0</v>
      </c>
      <c r="F776" s="84" t="b">
        <v>0</v>
      </c>
      <c r="G776" s="84" t="b">
        <v>0</v>
      </c>
    </row>
    <row r="777" spans="1:7" ht="15">
      <c r="A777" s="84" t="s">
        <v>4502</v>
      </c>
      <c r="B777" s="84">
        <v>5</v>
      </c>
      <c r="C777" s="123">
        <v>0.002846588470731987</v>
      </c>
      <c r="D777" s="84" t="s">
        <v>3473</v>
      </c>
      <c r="E777" s="84" t="b">
        <v>0</v>
      </c>
      <c r="F777" s="84" t="b">
        <v>0</v>
      </c>
      <c r="G777" s="84" t="b">
        <v>0</v>
      </c>
    </row>
    <row r="778" spans="1:7" ht="15">
      <c r="A778" s="84" t="s">
        <v>4417</v>
      </c>
      <c r="B778" s="84">
        <v>5</v>
      </c>
      <c r="C778" s="123">
        <v>0.002452400926992903</v>
      </c>
      <c r="D778" s="84" t="s">
        <v>3473</v>
      </c>
      <c r="E778" s="84" t="b">
        <v>0</v>
      </c>
      <c r="F778" s="84" t="b">
        <v>0</v>
      </c>
      <c r="G778" s="84" t="b">
        <v>0</v>
      </c>
    </row>
    <row r="779" spans="1:7" ht="15">
      <c r="A779" s="84" t="s">
        <v>4441</v>
      </c>
      <c r="B779" s="84">
        <v>5</v>
      </c>
      <c r="C779" s="123">
        <v>0.002452400926992903</v>
      </c>
      <c r="D779" s="84" t="s">
        <v>3473</v>
      </c>
      <c r="E779" s="84" t="b">
        <v>0</v>
      </c>
      <c r="F779" s="84" t="b">
        <v>0</v>
      </c>
      <c r="G779" s="84" t="b">
        <v>0</v>
      </c>
    </row>
    <row r="780" spans="1:7" ht="15">
      <c r="A780" s="84" t="s">
        <v>4520</v>
      </c>
      <c r="B780" s="84">
        <v>5</v>
      </c>
      <c r="C780" s="123">
        <v>0.002452400926992903</v>
      </c>
      <c r="D780" s="84" t="s">
        <v>3473</v>
      </c>
      <c r="E780" s="84" t="b">
        <v>1</v>
      </c>
      <c r="F780" s="84" t="b">
        <v>0</v>
      </c>
      <c r="G780" s="84" t="b">
        <v>0</v>
      </c>
    </row>
    <row r="781" spans="1:7" ht="15">
      <c r="A781" s="84" t="s">
        <v>4393</v>
      </c>
      <c r="B781" s="84">
        <v>5</v>
      </c>
      <c r="C781" s="123">
        <v>0.002452400926992903</v>
      </c>
      <c r="D781" s="84" t="s">
        <v>3473</v>
      </c>
      <c r="E781" s="84" t="b">
        <v>0</v>
      </c>
      <c r="F781" s="84" t="b">
        <v>0</v>
      </c>
      <c r="G781" s="84" t="b">
        <v>0</v>
      </c>
    </row>
    <row r="782" spans="1:7" ht="15">
      <c r="A782" s="84" t="s">
        <v>4506</v>
      </c>
      <c r="B782" s="84">
        <v>5</v>
      </c>
      <c r="C782" s="123">
        <v>0.002452400926992903</v>
      </c>
      <c r="D782" s="84" t="s">
        <v>3473</v>
      </c>
      <c r="E782" s="84" t="b">
        <v>0</v>
      </c>
      <c r="F782" s="84" t="b">
        <v>0</v>
      </c>
      <c r="G782" s="84" t="b">
        <v>0</v>
      </c>
    </row>
    <row r="783" spans="1:7" ht="15">
      <c r="A783" s="84" t="s">
        <v>4507</v>
      </c>
      <c r="B783" s="84">
        <v>5</v>
      </c>
      <c r="C783" s="123">
        <v>0.002452400926992903</v>
      </c>
      <c r="D783" s="84" t="s">
        <v>3473</v>
      </c>
      <c r="E783" s="84" t="b">
        <v>0</v>
      </c>
      <c r="F783" s="84" t="b">
        <v>0</v>
      </c>
      <c r="G783" s="84" t="b">
        <v>0</v>
      </c>
    </row>
    <row r="784" spans="1:7" ht="15">
      <c r="A784" s="84" t="s">
        <v>4522</v>
      </c>
      <c r="B784" s="84">
        <v>5</v>
      </c>
      <c r="C784" s="123">
        <v>0.002624593558492648</v>
      </c>
      <c r="D784" s="84" t="s">
        <v>3473</v>
      </c>
      <c r="E784" s="84" t="b">
        <v>0</v>
      </c>
      <c r="F784" s="84" t="b">
        <v>0</v>
      </c>
      <c r="G784" s="84" t="b">
        <v>0</v>
      </c>
    </row>
    <row r="785" spans="1:7" ht="15">
      <c r="A785" s="84" t="s">
        <v>944</v>
      </c>
      <c r="B785" s="84">
        <v>5</v>
      </c>
      <c r="C785" s="123">
        <v>0.002452400926992903</v>
      </c>
      <c r="D785" s="84" t="s">
        <v>3473</v>
      </c>
      <c r="E785" s="84" t="b">
        <v>0</v>
      </c>
      <c r="F785" s="84" t="b">
        <v>0</v>
      </c>
      <c r="G785" s="84" t="b">
        <v>0</v>
      </c>
    </row>
    <row r="786" spans="1:7" ht="15">
      <c r="A786" s="84" t="s">
        <v>4369</v>
      </c>
      <c r="B786" s="84">
        <v>5</v>
      </c>
      <c r="C786" s="123">
        <v>0.002452400926992903</v>
      </c>
      <c r="D786" s="84" t="s">
        <v>3473</v>
      </c>
      <c r="E786" s="84" t="b">
        <v>0</v>
      </c>
      <c r="F786" s="84" t="b">
        <v>0</v>
      </c>
      <c r="G786" s="84" t="b">
        <v>0</v>
      </c>
    </row>
    <row r="787" spans="1:7" ht="15">
      <c r="A787" s="84" t="s">
        <v>4445</v>
      </c>
      <c r="B787" s="84">
        <v>5</v>
      </c>
      <c r="C787" s="123">
        <v>0.002452400926992903</v>
      </c>
      <c r="D787" s="84" t="s">
        <v>3473</v>
      </c>
      <c r="E787" s="84" t="b">
        <v>0</v>
      </c>
      <c r="F787" s="84" t="b">
        <v>0</v>
      </c>
      <c r="G787" s="84" t="b">
        <v>0</v>
      </c>
    </row>
    <row r="788" spans="1:7" ht="15">
      <c r="A788" s="84" t="s">
        <v>4437</v>
      </c>
      <c r="B788" s="84">
        <v>5</v>
      </c>
      <c r="C788" s="123">
        <v>0.002452400926992903</v>
      </c>
      <c r="D788" s="84" t="s">
        <v>3473</v>
      </c>
      <c r="E788" s="84" t="b">
        <v>0</v>
      </c>
      <c r="F788" s="84" t="b">
        <v>0</v>
      </c>
      <c r="G788" s="84" t="b">
        <v>0</v>
      </c>
    </row>
    <row r="789" spans="1:7" ht="15">
      <c r="A789" s="84" t="s">
        <v>3693</v>
      </c>
      <c r="B789" s="84">
        <v>5</v>
      </c>
      <c r="C789" s="123">
        <v>0.002624593558492648</v>
      </c>
      <c r="D789" s="84" t="s">
        <v>3473</v>
      </c>
      <c r="E789" s="84" t="b">
        <v>0</v>
      </c>
      <c r="F789" s="84" t="b">
        <v>0</v>
      </c>
      <c r="G789" s="84" t="b">
        <v>0</v>
      </c>
    </row>
    <row r="790" spans="1:7" ht="15">
      <c r="A790" s="84" t="s">
        <v>4481</v>
      </c>
      <c r="B790" s="84">
        <v>5</v>
      </c>
      <c r="C790" s="123">
        <v>0.002452400926992903</v>
      </c>
      <c r="D790" s="84" t="s">
        <v>3473</v>
      </c>
      <c r="E790" s="84" t="b">
        <v>0</v>
      </c>
      <c r="F790" s="84" t="b">
        <v>0</v>
      </c>
      <c r="G790" s="84" t="b">
        <v>0</v>
      </c>
    </row>
    <row r="791" spans="1:7" ht="15">
      <c r="A791" s="84" t="s">
        <v>4501</v>
      </c>
      <c r="B791" s="84">
        <v>5</v>
      </c>
      <c r="C791" s="123">
        <v>0.0031594727263390965</v>
      </c>
      <c r="D791" s="84" t="s">
        <v>3473</v>
      </c>
      <c r="E791" s="84" t="b">
        <v>0</v>
      </c>
      <c r="F791" s="84" t="b">
        <v>0</v>
      </c>
      <c r="G791" s="84" t="b">
        <v>0</v>
      </c>
    </row>
    <row r="792" spans="1:7" ht="15">
      <c r="A792" s="84" t="s">
        <v>4493</v>
      </c>
      <c r="B792" s="84">
        <v>5</v>
      </c>
      <c r="C792" s="123">
        <v>0.002452400926992903</v>
      </c>
      <c r="D792" s="84" t="s">
        <v>3473</v>
      </c>
      <c r="E792" s="84" t="b">
        <v>0</v>
      </c>
      <c r="F792" s="84" t="b">
        <v>0</v>
      </c>
      <c r="G792" s="84" t="b">
        <v>0</v>
      </c>
    </row>
    <row r="793" spans="1:7" ht="15">
      <c r="A793" s="84" t="s">
        <v>4446</v>
      </c>
      <c r="B793" s="84">
        <v>5</v>
      </c>
      <c r="C793" s="123">
        <v>0.002452400926992903</v>
      </c>
      <c r="D793" s="84" t="s">
        <v>3473</v>
      </c>
      <c r="E793" s="84" t="b">
        <v>0</v>
      </c>
      <c r="F793" s="84" t="b">
        <v>0</v>
      </c>
      <c r="G793" s="84" t="b">
        <v>0</v>
      </c>
    </row>
    <row r="794" spans="1:7" ht="15">
      <c r="A794" s="84" t="s">
        <v>4341</v>
      </c>
      <c r="B794" s="84">
        <v>5</v>
      </c>
      <c r="C794" s="123">
        <v>0.002452400926992903</v>
      </c>
      <c r="D794" s="84" t="s">
        <v>3473</v>
      </c>
      <c r="E794" s="84" t="b">
        <v>0</v>
      </c>
      <c r="F794" s="84" t="b">
        <v>0</v>
      </c>
      <c r="G794" s="84" t="b">
        <v>0</v>
      </c>
    </row>
    <row r="795" spans="1:7" ht="15">
      <c r="A795" s="84" t="s">
        <v>4347</v>
      </c>
      <c r="B795" s="84">
        <v>5</v>
      </c>
      <c r="C795" s="123">
        <v>0.002452400926992903</v>
      </c>
      <c r="D795" s="84" t="s">
        <v>3473</v>
      </c>
      <c r="E795" s="84" t="b">
        <v>0</v>
      </c>
      <c r="F795" s="84" t="b">
        <v>0</v>
      </c>
      <c r="G795" s="84" t="b">
        <v>0</v>
      </c>
    </row>
    <row r="796" spans="1:7" ht="15">
      <c r="A796" s="84" t="s">
        <v>4490</v>
      </c>
      <c r="B796" s="84">
        <v>5</v>
      </c>
      <c r="C796" s="123">
        <v>0.0031594727263390965</v>
      </c>
      <c r="D796" s="84" t="s">
        <v>3473</v>
      </c>
      <c r="E796" s="84" t="b">
        <v>0</v>
      </c>
      <c r="F796" s="84" t="b">
        <v>0</v>
      </c>
      <c r="G796" s="84" t="b">
        <v>0</v>
      </c>
    </row>
    <row r="797" spans="1:7" ht="15">
      <c r="A797" s="84" t="s">
        <v>4429</v>
      </c>
      <c r="B797" s="84">
        <v>5</v>
      </c>
      <c r="C797" s="123">
        <v>0.002452400926992903</v>
      </c>
      <c r="D797" s="84" t="s">
        <v>3473</v>
      </c>
      <c r="E797" s="84" t="b">
        <v>0</v>
      </c>
      <c r="F797" s="84" t="b">
        <v>0</v>
      </c>
      <c r="G797" s="84" t="b">
        <v>0</v>
      </c>
    </row>
    <row r="798" spans="1:7" ht="15">
      <c r="A798" s="84" t="s">
        <v>4479</v>
      </c>
      <c r="B798" s="84">
        <v>5</v>
      </c>
      <c r="C798" s="123">
        <v>0.002452400926992903</v>
      </c>
      <c r="D798" s="84" t="s">
        <v>3473</v>
      </c>
      <c r="E798" s="84" t="b">
        <v>0</v>
      </c>
      <c r="F798" s="84" t="b">
        <v>0</v>
      </c>
      <c r="G798" s="84" t="b">
        <v>0</v>
      </c>
    </row>
    <row r="799" spans="1:7" ht="15">
      <c r="A799" s="84" t="s">
        <v>4467</v>
      </c>
      <c r="B799" s="84">
        <v>5</v>
      </c>
      <c r="C799" s="123">
        <v>0.002452400926992903</v>
      </c>
      <c r="D799" s="84" t="s">
        <v>3473</v>
      </c>
      <c r="E799" s="84" t="b">
        <v>0</v>
      </c>
      <c r="F799" s="84" t="b">
        <v>0</v>
      </c>
      <c r="G799" s="84" t="b">
        <v>0</v>
      </c>
    </row>
    <row r="800" spans="1:7" ht="15">
      <c r="A800" s="84" t="s">
        <v>4517</v>
      </c>
      <c r="B800" s="84">
        <v>5</v>
      </c>
      <c r="C800" s="123">
        <v>0.002452400926992903</v>
      </c>
      <c r="D800" s="84" t="s">
        <v>3473</v>
      </c>
      <c r="E800" s="84" t="b">
        <v>0</v>
      </c>
      <c r="F800" s="84" t="b">
        <v>0</v>
      </c>
      <c r="G800" s="84" t="b">
        <v>0</v>
      </c>
    </row>
    <row r="801" spans="1:7" ht="15">
      <c r="A801" s="84" t="s">
        <v>4518</v>
      </c>
      <c r="B801" s="84">
        <v>5</v>
      </c>
      <c r="C801" s="123">
        <v>0.002452400926992903</v>
      </c>
      <c r="D801" s="84" t="s">
        <v>3473</v>
      </c>
      <c r="E801" s="84" t="b">
        <v>0</v>
      </c>
      <c r="F801" s="84" t="b">
        <v>0</v>
      </c>
      <c r="G801" s="84" t="b">
        <v>0</v>
      </c>
    </row>
    <row r="802" spans="1:7" ht="15">
      <c r="A802" s="84" t="s">
        <v>4508</v>
      </c>
      <c r="B802" s="84">
        <v>5</v>
      </c>
      <c r="C802" s="123">
        <v>0.002846588470731987</v>
      </c>
      <c r="D802" s="84" t="s">
        <v>3473</v>
      </c>
      <c r="E802" s="84" t="b">
        <v>0</v>
      </c>
      <c r="F802" s="84" t="b">
        <v>0</v>
      </c>
      <c r="G802" s="84" t="b">
        <v>0</v>
      </c>
    </row>
    <row r="803" spans="1:7" ht="15">
      <c r="A803" s="84" t="s">
        <v>4505</v>
      </c>
      <c r="B803" s="84">
        <v>5</v>
      </c>
      <c r="C803" s="123">
        <v>0.002846588470731987</v>
      </c>
      <c r="D803" s="84" t="s">
        <v>3473</v>
      </c>
      <c r="E803" s="84" t="b">
        <v>0</v>
      </c>
      <c r="F803" s="84" t="b">
        <v>0</v>
      </c>
      <c r="G803" s="84" t="b">
        <v>0</v>
      </c>
    </row>
    <row r="804" spans="1:7" ht="15">
      <c r="A804" s="84" t="s">
        <v>4499</v>
      </c>
      <c r="B804" s="84">
        <v>5</v>
      </c>
      <c r="C804" s="123">
        <v>0.002452400926992903</v>
      </c>
      <c r="D804" s="84" t="s">
        <v>3473</v>
      </c>
      <c r="E804" s="84" t="b">
        <v>0</v>
      </c>
      <c r="F804" s="84" t="b">
        <v>0</v>
      </c>
      <c r="G804" s="84" t="b">
        <v>0</v>
      </c>
    </row>
    <row r="805" spans="1:7" ht="15">
      <c r="A805" s="84" t="s">
        <v>4492</v>
      </c>
      <c r="B805" s="84">
        <v>5</v>
      </c>
      <c r="C805" s="123">
        <v>0.002452400926992903</v>
      </c>
      <c r="D805" s="84" t="s">
        <v>3473</v>
      </c>
      <c r="E805" s="84" t="b">
        <v>0</v>
      </c>
      <c r="F805" s="84" t="b">
        <v>0</v>
      </c>
      <c r="G805" s="84" t="b">
        <v>0</v>
      </c>
    </row>
    <row r="806" spans="1:7" ht="15">
      <c r="A806" s="84" t="s">
        <v>4498</v>
      </c>
      <c r="B806" s="84">
        <v>5</v>
      </c>
      <c r="C806" s="123">
        <v>0.002452400926992903</v>
      </c>
      <c r="D806" s="84" t="s">
        <v>3473</v>
      </c>
      <c r="E806" s="84" t="b">
        <v>0</v>
      </c>
      <c r="F806" s="84" t="b">
        <v>0</v>
      </c>
      <c r="G806" s="84" t="b">
        <v>0</v>
      </c>
    </row>
    <row r="807" spans="1:7" ht="15">
      <c r="A807" s="84" t="s">
        <v>4598</v>
      </c>
      <c r="B807" s="84">
        <v>4</v>
      </c>
      <c r="C807" s="123">
        <v>0.0025275781810712773</v>
      </c>
      <c r="D807" s="84" t="s">
        <v>3473</v>
      </c>
      <c r="E807" s="84" t="b">
        <v>0</v>
      </c>
      <c r="F807" s="84" t="b">
        <v>0</v>
      </c>
      <c r="G807" s="84" t="b">
        <v>0</v>
      </c>
    </row>
    <row r="808" spans="1:7" ht="15">
      <c r="A808" s="84" t="s">
        <v>4495</v>
      </c>
      <c r="B808" s="84">
        <v>4</v>
      </c>
      <c r="C808" s="123">
        <v>0.0025275781810712773</v>
      </c>
      <c r="D808" s="84" t="s">
        <v>3473</v>
      </c>
      <c r="E808" s="84" t="b">
        <v>0</v>
      </c>
      <c r="F808" s="84" t="b">
        <v>0</v>
      </c>
      <c r="G808" s="84" t="b">
        <v>0</v>
      </c>
    </row>
    <row r="809" spans="1:7" ht="15">
      <c r="A809" s="84" t="s">
        <v>4389</v>
      </c>
      <c r="B809" s="84">
        <v>4</v>
      </c>
      <c r="C809" s="123">
        <v>0.0020996748467941185</v>
      </c>
      <c r="D809" s="84" t="s">
        <v>3473</v>
      </c>
      <c r="E809" s="84" t="b">
        <v>0</v>
      </c>
      <c r="F809" s="84" t="b">
        <v>0</v>
      </c>
      <c r="G809" s="84" t="b">
        <v>0</v>
      </c>
    </row>
    <row r="810" spans="1:7" ht="15">
      <c r="A810" s="84" t="s">
        <v>3681</v>
      </c>
      <c r="B810" s="84">
        <v>4</v>
      </c>
      <c r="C810" s="123">
        <v>0.0020996748467941185</v>
      </c>
      <c r="D810" s="84" t="s">
        <v>3473</v>
      </c>
      <c r="E810" s="84" t="b">
        <v>1</v>
      </c>
      <c r="F810" s="84" t="b">
        <v>0</v>
      </c>
      <c r="G810" s="84" t="b">
        <v>0</v>
      </c>
    </row>
    <row r="811" spans="1:7" ht="15">
      <c r="A811" s="84" t="s">
        <v>4587</v>
      </c>
      <c r="B811" s="84">
        <v>4</v>
      </c>
      <c r="C811" s="123">
        <v>0.0020996748467941185</v>
      </c>
      <c r="D811" s="84" t="s">
        <v>3473</v>
      </c>
      <c r="E811" s="84" t="b">
        <v>0</v>
      </c>
      <c r="F811" s="84" t="b">
        <v>0</v>
      </c>
      <c r="G811" s="84" t="b">
        <v>0</v>
      </c>
    </row>
    <row r="812" spans="1:7" ht="15">
      <c r="A812" s="84" t="s">
        <v>4551</v>
      </c>
      <c r="B812" s="84">
        <v>4</v>
      </c>
      <c r="C812" s="123">
        <v>0.0020996748467941185</v>
      </c>
      <c r="D812" s="84" t="s">
        <v>3473</v>
      </c>
      <c r="E812" s="84" t="b">
        <v>1</v>
      </c>
      <c r="F812" s="84" t="b">
        <v>0</v>
      </c>
      <c r="G812" s="84" t="b">
        <v>0</v>
      </c>
    </row>
    <row r="813" spans="1:7" ht="15">
      <c r="A813" s="84" t="s">
        <v>4391</v>
      </c>
      <c r="B813" s="84">
        <v>4</v>
      </c>
      <c r="C813" s="123">
        <v>0.0020996748467941185</v>
      </c>
      <c r="D813" s="84" t="s">
        <v>3473</v>
      </c>
      <c r="E813" s="84" t="b">
        <v>0</v>
      </c>
      <c r="F813" s="84" t="b">
        <v>0</v>
      </c>
      <c r="G813" s="84" t="b">
        <v>0</v>
      </c>
    </row>
    <row r="814" spans="1:7" ht="15">
      <c r="A814" s="84" t="s">
        <v>4558</v>
      </c>
      <c r="B814" s="84">
        <v>4</v>
      </c>
      <c r="C814" s="123">
        <v>0.0022772707765855897</v>
      </c>
      <c r="D814" s="84" t="s">
        <v>3473</v>
      </c>
      <c r="E814" s="84" t="b">
        <v>0</v>
      </c>
      <c r="F814" s="84" t="b">
        <v>0</v>
      </c>
      <c r="G814" s="84" t="b">
        <v>0</v>
      </c>
    </row>
    <row r="815" spans="1:7" ht="15">
      <c r="A815" s="84" t="s">
        <v>4588</v>
      </c>
      <c r="B815" s="84">
        <v>4</v>
      </c>
      <c r="C815" s="123">
        <v>0.0020996748467941185</v>
      </c>
      <c r="D815" s="84" t="s">
        <v>3473</v>
      </c>
      <c r="E815" s="84" t="b">
        <v>0</v>
      </c>
      <c r="F815" s="84" t="b">
        <v>0</v>
      </c>
      <c r="G815" s="84" t="b">
        <v>0</v>
      </c>
    </row>
    <row r="816" spans="1:7" ht="15">
      <c r="A816" s="84" t="s">
        <v>4403</v>
      </c>
      <c r="B816" s="84">
        <v>4</v>
      </c>
      <c r="C816" s="123">
        <v>0.0020996748467941185</v>
      </c>
      <c r="D816" s="84" t="s">
        <v>3473</v>
      </c>
      <c r="E816" s="84" t="b">
        <v>0</v>
      </c>
      <c r="F816" s="84" t="b">
        <v>0</v>
      </c>
      <c r="G816" s="84" t="b">
        <v>0</v>
      </c>
    </row>
    <row r="817" spans="1:7" ht="15">
      <c r="A817" s="84" t="s">
        <v>3665</v>
      </c>
      <c r="B817" s="84">
        <v>4</v>
      </c>
      <c r="C817" s="123">
        <v>0.0020996748467941185</v>
      </c>
      <c r="D817" s="84" t="s">
        <v>3473</v>
      </c>
      <c r="E817" s="84" t="b">
        <v>0</v>
      </c>
      <c r="F817" s="84" t="b">
        <v>0</v>
      </c>
      <c r="G817" s="84" t="b">
        <v>0</v>
      </c>
    </row>
    <row r="818" spans="1:7" ht="15">
      <c r="A818" s="84" t="s">
        <v>4555</v>
      </c>
      <c r="B818" s="84">
        <v>4</v>
      </c>
      <c r="C818" s="123">
        <v>0.0020996748467941185</v>
      </c>
      <c r="D818" s="84" t="s">
        <v>3473</v>
      </c>
      <c r="E818" s="84" t="b">
        <v>0</v>
      </c>
      <c r="F818" s="84" t="b">
        <v>0</v>
      </c>
      <c r="G818" s="84" t="b">
        <v>0</v>
      </c>
    </row>
    <row r="819" spans="1:7" ht="15">
      <c r="A819" s="84" t="s">
        <v>4596</v>
      </c>
      <c r="B819" s="84">
        <v>4</v>
      </c>
      <c r="C819" s="123">
        <v>0.0022772707765855897</v>
      </c>
      <c r="D819" s="84" t="s">
        <v>3473</v>
      </c>
      <c r="E819" s="84" t="b">
        <v>0</v>
      </c>
      <c r="F819" s="84" t="b">
        <v>0</v>
      </c>
      <c r="G819" s="84" t="b">
        <v>0</v>
      </c>
    </row>
    <row r="820" spans="1:7" ht="15">
      <c r="A820" s="84" t="s">
        <v>4563</v>
      </c>
      <c r="B820" s="84">
        <v>4</v>
      </c>
      <c r="C820" s="123">
        <v>0.0020996748467941185</v>
      </c>
      <c r="D820" s="84" t="s">
        <v>3473</v>
      </c>
      <c r="E820" s="84" t="b">
        <v>0</v>
      </c>
      <c r="F820" s="84" t="b">
        <v>0</v>
      </c>
      <c r="G820" s="84" t="b">
        <v>0</v>
      </c>
    </row>
    <row r="821" spans="1:7" ht="15">
      <c r="A821" s="84" t="s">
        <v>4457</v>
      </c>
      <c r="B821" s="84">
        <v>4</v>
      </c>
      <c r="C821" s="123">
        <v>0.0020996748467941185</v>
      </c>
      <c r="D821" s="84" t="s">
        <v>3473</v>
      </c>
      <c r="E821" s="84" t="b">
        <v>0</v>
      </c>
      <c r="F821" s="84" t="b">
        <v>0</v>
      </c>
      <c r="G821" s="84" t="b">
        <v>0</v>
      </c>
    </row>
    <row r="822" spans="1:7" ht="15">
      <c r="A822" s="84" t="s">
        <v>4597</v>
      </c>
      <c r="B822" s="84">
        <v>4</v>
      </c>
      <c r="C822" s="123">
        <v>0.002955481515348436</v>
      </c>
      <c r="D822" s="84" t="s">
        <v>3473</v>
      </c>
      <c r="E822" s="84" t="b">
        <v>0</v>
      </c>
      <c r="F822" s="84" t="b">
        <v>0</v>
      </c>
      <c r="G822" s="84" t="b">
        <v>0</v>
      </c>
    </row>
    <row r="823" spans="1:7" ht="15">
      <c r="A823" s="84" t="s">
        <v>4394</v>
      </c>
      <c r="B823" s="84">
        <v>4</v>
      </c>
      <c r="C823" s="123">
        <v>0.0020996748467941185</v>
      </c>
      <c r="D823" s="84" t="s">
        <v>3473</v>
      </c>
      <c r="E823" s="84" t="b">
        <v>0</v>
      </c>
      <c r="F823" s="84" t="b">
        <v>0</v>
      </c>
      <c r="G823" s="84" t="b">
        <v>0</v>
      </c>
    </row>
    <row r="824" spans="1:7" ht="15">
      <c r="A824" s="84" t="s">
        <v>4574</v>
      </c>
      <c r="B824" s="84">
        <v>4</v>
      </c>
      <c r="C824" s="123">
        <v>0.0022772707765855897</v>
      </c>
      <c r="D824" s="84" t="s">
        <v>3473</v>
      </c>
      <c r="E824" s="84" t="b">
        <v>0</v>
      </c>
      <c r="F824" s="84" t="b">
        <v>0</v>
      </c>
      <c r="G824" s="84" t="b">
        <v>0</v>
      </c>
    </row>
    <row r="825" spans="1:7" ht="15">
      <c r="A825" s="84" t="s">
        <v>3636</v>
      </c>
      <c r="B825" s="84">
        <v>4</v>
      </c>
      <c r="C825" s="123">
        <v>0.0020996748467941185</v>
      </c>
      <c r="D825" s="84" t="s">
        <v>3473</v>
      </c>
      <c r="E825" s="84" t="b">
        <v>0</v>
      </c>
      <c r="F825" s="84" t="b">
        <v>0</v>
      </c>
      <c r="G825" s="84" t="b">
        <v>0</v>
      </c>
    </row>
    <row r="826" spans="1:7" ht="15">
      <c r="A826" s="84" t="s">
        <v>4448</v>
      </c>
      <c r="B826" s="84">
        <v>4</v>
      </c>
      <c r="C826" s="123">
        <v>0.0022772707765855897</v>
      </c>
      <c r="D826" s="84" t="s">
        <v>3473</v>
      </c>
      <c r="E826" s="84" t="b">
        <v>0</v>
      </c>
      <c r="F826" s="84" t="b">
        <v>0</v>
      </c>
      <c r="G826" s="84" t="b">
        <v>0</v>
      </c>
    </row>
    <row r="827" spans="1:7" ht="15">
      <c r="A827" s="84" t="s">
        <v>3642</v>
      </c>
      <c r="B827" s="84">
        <v>4</v>
      </c>
      <c r="C827" s="123">
        <v>0.0020996748467941185</v>
      </c>
      <c r="D827" s="84" t="s">
        <v>3473</v>
      </c>
      <c r="E827" s="84" t="b">
        <v>0</v>
      </c>
      <c r="F827" s="84" t="b">
        <v>0</v>
      </c>
      <c r="G827" s="84" t="b">
        <v>0</v>
      </c>
    </row>
    <row r="828" spans="1:7" ht="15">
      <c r="A828" s="84" t="s">
        <v>4547</v>
      </c>
      <c r="B828" s="84">
        <v>4</v>
      </c>
      <c r="C828" s="123">
        <v>0.0020996748467941185</v>
      </c>
      <c r="D828" s="84" t="s">
        <v>3473</v>
      </c>
      <c r="E828" s="84" t="b">
        <v>0</v>
      </c>
      <c r="F828" s="84" t="b">
        <v>0</v>
      </c>
      <c r="G828" s="84" t="b">
        <v>0</v>
      </c>
    </row>
    <row r="829" spans="1:7" ht="15">
      <c r="A829" s="84" t="s">
        <v>4418</v>
      </c>
      <c r="B829" s="84">
        <v>4</v>
      </c>
      <c r="C829" s="123">
        <v>0.0020996748467941185</v>
      </c>
      <c r="D829" s="84" t="s">
        <v>3473</v>
      </c>
      <c r="E829" s="84" t="b">
        <v>0</v>
      </c>
      <c r="F829" s="84" t="b">
        <v>0</v>
      </c>
      <c r="G829" s="84" t="b">
        <v>0</v>
      </c>
    </row>
    <row r="830" spans="1:7" ht="15">
      <c r="A830" s="84" t="s">
        <v>3677</v>
      </c>
      <c r="B830" s="84">
        <v>4</v>
      </c>
      <c r="C830" s="123">
        <v>0.0020996748467941185</v>
      </c>
      <c r="D830" s="84" t="s">
        <v>3473</v>
      </c>
      <c r="E830" s="84" t="b">
        <v>0</v>
      </c>
      <c r="F830" s="84" t="b">
        <v>0</v>
      </c>
      <c r="G830" s="84" t="b">
        <v>0</v>
      </c>
    </row>
    <row r="831" spans="1:7" ht="15">
      <c r="A831" s="84" t="s">
        <v>4419</v>
      </c>
      <c r="B831" s="84">
        <v>4</v>
      </c>
      <c r="C831" s="123">
        <v>0.0020996748467941185</v>
      </c>
      <c r="D831" s="84" t="s">
        <v>3473</v>
      </c>
      <c r="E831" s="84" t="b">
        <v>0</v>
      </c>
      <c r="F831" s="84" t="b">
        <v>0</v>
      </c>
      <c r="G831" s="84" t="b">
        <v>0</v>
      </c>
    </row>
    <row r="832" spans="1:7" ht="15">
      <c r="A832" s="84" t="s">
        <v>4497</v>
      </c>
      <c r="B832" s="84">
        <v>4</v>
      </c>
      <c r="C832" s="123">
        <v>0.0020996748467941185</v>
      </c>
      <c r="D832" s="84" t="s">
        <v>3473</v>
      </c>
      <c r="E832" s="84" t="b">
        <v>0</v>
      </c>
      <c r="F832" s="84" t="b">
        <v>0</v>
      </c>
      <c r="G832" s="84" t="b">
        <v>0</v>
      </c>
    </row>
    <row r="833" spans="1:7" ht="15">
      <c r="A833" s="84" t="s">
        <v>4355</v>
      </c>
      <c r="B833" s="84">
        <v>4</v>
      </c>
      <c r="C833" s="123">
        <v>0.0022772707765855897</v>
      </c>
      <c r="D833" s="84" t="s">
        <v>3473</v>
      </c>
      <c r="E833" s="84" t="b">
        <v>0</v>
      </c>
      <c r="F833" s="84" t="b">
        <v>0</v>
      </c>
      <c r="G833" s="84" t="b">
        <v>0</v>
      </c>
    </row>
    <row r="834" spans="1:7" ht="15">
      <c r="A834" s="84" t="s">
        <v>4575</v>
      </c>
      <c r="B834" s="84">
        <v>4</v>
      </c>
      <c r="C834" s="123">
        <v>0.0020996748467941185</v>
      </c>
      <c r="D834" s="84" t="s">
        <v>3473</v>
      </c>
      <c r="E834" s="84" t="b">
        <v>0</v>
      </c>
      <c r="F834" s="84" t="b">
        <v>0</v>
      </c>
      <c r="G834" s="84" t="b">
        <v>0</v>
      </c>
    </row>
    <row r="835" spans="1:7" ht="15">
      <c r="A835" s="84" t="s">
        <v>4543</v>
      </c>
      <c r="B835" s="84">
        <v>4</v>
      </c>
      <c r="C835" s="123">
        <v>0.0020996748467941185</v>
      </c>
      <c r="D835" s="84" t="s">
        <v>3473</v>
      </c>
      <c r="E835" s="84" t="b">
        <v>1</v>
      </c>
      <c r="F835" s="84" t="b">
        <v>0</v>
      </c>
      <c r="G835" s="84" t="b">
        <v>0</v>
      </c>
    </row>
    <row r="836" spans="1:7" ht="15">
      <c r="A836" s="84" t="s">
        <v>4559</v>
      </c>
      <c r="B836" s="84">
        <v>4</v>
      </c>
      <c r="C836" s="123">
        <v>0.0022772707765855897</v>
      </c>
      <c r="D836" s="84" t="s">
        <v>3473</v>
      </c>
      <c r="E836" s="84" t="b">
        <v>0</v>
      </c>
      <c r="F836" s="84" t="b">
        <v>0</v>
      </c>
      <c r="G836" s="84" t="b">
        <v>0</v>
      </c>
    </row>
    <row r="837" spans="1:7" ht="15">
      <c r="A837" s="84" t="s">
        <v>4560</v>
      </c>
      <c r="B837" s="84">
        <v>4</v>
      </c>
      <c r="C837" s="123">
        <v>0.002955481515348436</v>
      </c>
      <c r="D837" s="84" t="s">
        <v>3473</v>
      </c>
      <c r="E837" s="84" t="b">
        <v>0</v>
      </c>
      <c r="F837" s="84" t="b">
        <v>0</v>
      </c>
      <c r="G837" s="84" t="b">
        <v>0</v>
      </c>
    </row>
    <row r="838" spans="1:7" ht="15">
      <c r="A838" s="84" t="s">
        <v>4556</v>
      </c>
      <c r="B838" s="84">
        <v>4</v>
      </c>
      <c r="C838" s="123">
        <v>0.0025275781810712773</v>
      </c>
      <c r="D838" s="84" t="s">
        <v>3473</v>
      </c>
      <c r="E838" s="84" t="b">
        <v>0</v>
      </c>
      <c r="F838" s="84" t="b">
        <v>0</v>
      </c>
      <c r="G838" s="84" t="b">
        <v>0</v>
      </c>
    </row>
    <row r="839" spans="1:7" ht="15">
      <c r="A839" s="84" t="s">
        <v>4496</v>
      </c>
      <c r="B839" s="84">
        <v>4</v>
      </c>
      <c r="C839" s="123">
        <v>0.0020996748467941185</v>
      </c>
      <c r="D839" s="84" t="s">
        <v>3473</v>
      </c>
      <c r="E839" s="84" t="b">
        <v>0</v>
      </c>
      <c r="F839" s="84" t="b">
        <v>0</v>
      </c>
      <c r="G839" s="84" t="b">
        <v>0</v>
      </c>
    </row>
    <row r="840" spans="1:7" ht="15">
      <c r="A840" s="84" t="s">
        <v>4549</v>
      </c>
      <c r="B840" s="84">
        <v>4</v>
      </c>
      <c r="C840" s="123">
        <v>0.002955481515348436</v>
      </c>
      <c r="D840" s="84" t="s">
        <v>3473</v>
      </c>
      <c r="E840" s="84" t="b">
        <v>0</v>
      </c>
      <c r="F840" s="84" t="b">
        <v>0</v>
      </c>
      <c r="G840" s="84" t="b">
        <v>0</v>
      </c>
    </row>
    <row r="841" spans="1:7" ht="15">
      <c r="A841" s="84" t="s">
        <v>4535</v>
      </c>
      <c r="B841" s="84">
        <v>4</v>
      </c>
      <c r="C841" s="123">
        <v>0.0025275781810712773</v>
      </c>
      <c r="D841" s="84" t="s">
        <v>3473</v>
      </c>
      <c r="E841" s="84" t="b">
        <v>0</v>
      </c>
      <c r="F841" s="84" t="b">
        <v>0</v>
      </c>
      <c r="G841" s="84" t="b">
        <v>0</v>
      </c>
    </row>
    <row r="842" spans="1:7" ht="15">
      <c r="A842" s="84" t="s">
        <v>4408</v>
      </c>
      <c r="B842" s="84">
        <v>3</v>
      </c>
      <c r="C842" s="123">
        <v>0.001707953082439192</v>
      </c>
      <c r="D842" s="84" t="s">
        <v>3473</v>
      </c>
      <c r="E842" s="84" t="b">
        <v>0</v>
      </c>
      <c r="F842" s="84" t="b">
        <v>0</v>
      </c>
      <c r="G842" s="84" t="b">
        <v>0</v>
      </c>
    </row>
    <row r="843" spans="1:7" ht="15">
      <c r="A843" s="84" t="s">
        <v>4715</v>
      </c>
      <c r="B843" s="84">
        <v>3</v>
      </c>
      <c r="C843" s="123">
        <v>0.001707953082439192</v>
      </c>
      <c r="D843" s="84" t="s">
        <v>3473</v>
      </c>
      <c r="E843" s="84" t="b">
        <v>0</v>
      </c>
      <c r="F843" s="84" t="b">
        <v>0</v>
      </c>
      <c r="G843" s="84" t="b">
        <v>0</v>
      </c>
    </row>
    <row r="844" spans="1:7" ht="15">
      <c r="A844" s="84" t="s">
        <v>4652</v>
      </c>
      <c r="B844" s="84">
        <v>3</v>
      </c>
      <c r="C844" s="123">
        <v>0.001707953082439192</v>
      </c>
      <c r="D844" s="84" t="s">
        <v>3473</v>
      </c>
      <c r="E844" s="84" t="b">
        <v>0</v>
      </c>
      <c r="F844" s="84" t="b">
        <v>0</v>
      </c>
      <c r="G844" s="84" t="b">
        <v>0</v>
      </c>
    </row>
    <row r="845" spans="1:7" ht="15">
      <c r="A845" s="84" t="s">
        <v>4679</v>
      </c>
      <c r="B845" s="84">
        <v>3</v>
      </c>
      <c r="C845" s="123">
        <v>0.001707953082439192</v>
      </c>
      <c r="D845" s="84" t="s">
        <v>3473</v>
      </c>
      <c r="E845" s="84" t="b">
        <v>0</v>
      </c>
      <c r="F845" s="84" t="b">
        <v>0</v>
      </c>
      <c r="G845" s="84" t="b">
        <v>0</v>
      </c>
    </row>
    <row r="846" spans="1:7" ht="15">
      <c r="A846" s="84" t="s">
        <v>4680</v>
      </c>
      <c r="B846" s="84">
        <v>3</v>
      </c>
      <c r="C846" s="123">
        <v>0.001707953082439192</v>
      </c>
      <c r="D846" s="84" t="s">
        <v>3473</v>
      </c>
      <c r="E846" s="84" t="b">
        <v>0</v>
      </c>
      <c r="F846" s="84" t="b">
        <v>0</v>
      </c>
      <c r="G846" s="84" t="b">
        <v>0</v>
      </c>
    </row>
    <row r="847" spans="1:7" ht="15">
      <c r="A847" s="84" t="s">
        <v>4585</v>
      </c>
      <c r="B847" s="84">
        <v>3</v>
      </c>
      <c r="C847" s="123">
        <v>0.001707953082439192</v>
      </c>
      <c r="D847" s="84" t="s">
        <v>3473</v>
      </c>
      <c r="E847" s="84" t="b">
        <v>0</v>
      </c>
      <c r="F847" s="84" t="b">
        <v>0</v>
      </c>
      <c r="G847" s="84" t="b">
        <v>0</v>
      </c>
    </row>
    <row r="848" spans="1:7" ht="15">
      <c r="A848" s="84" t="s">
        <v>4695</v>
      </c>
      <c r="B848" s="84">
        <v>3</v>
      </c>
      <c r="C848" s="123">
        <v>0.001707953082439192</v>
      </c>
      <c r="D848" s="84" t="s">
        <v>3473</v>
      </c>
      <c r="E848" s="84" t="b">
        <v>0</v>
      </c>
      <c r="F848" s="84" t="b">
        <v>0</v>
      </c>
      <c r="G848" s="84" t="b">
        <v>0</v>
      </c>
    </row>
    <row r="849" spans="1:7" ht="15">
      <c r="A849" s="84" t="s">
        <v>4569</v>
      </c>
      <c r="B849" s="84">
        <v>3</v>
      </c>
      <c r="C849" s="123">
        <v>0.001707953082439192</v>
      </c>
      <c r="D849" s="84" t="s">
        <v>3473</v>
      </c>
      <c r="E849" s="84" t="b">
        <v>0</v>
      </c>
      <c r="F849" s="84" t="b">
        <v>0</v>
      </c>
      <c r="G849" s="84" t="b">
        <v>0</v>
      </c>
    </row>
    <row r="850" spans="1:7" ht="15">
      <c r="A850" s="84" t="s">
        <v>4567</v>
      </c>
      <c r="B850" s="84">
        <v>3</v>
      </c>
      <c r="C850" s="123">
        <v>0.001707953082439192</v>
      </c>
      <c r="D850" s="84" t="s">
        <v>3473</v>
      </c>
      <c r="E850" s="84" t="b">
        <v>0</v>
      </c>
      <c r="F850" s="84" t="b">
        <v>0</v>
      </c>
      <c r="G850" s="84" t="b">
        <v>0</v>
      </c>
    </row>
    <row r="851" spans="1:7" ht="15">
      <c r="A851" s="84" t="s">
        <v>4656</v>
      </c>
      <c r="B851" s="84">
        <v>3</v>
      </c>
      <c r="C851" s="123">
        <v>0.001707953082439192</v>
      </c>
      <c r="D851" s="84" t="s">
        <v>3473</v>
      </c>
      <c r="E851" s="84" t="b">
        <v>0</v>
      </c>
      <c r="F851" s="84" t="b">
        <v>0</v>
      </c>
      <c r="G851" s="84" t="b">
        <v>0</v>
      </c>
    </row>
    <row r="852" spans="1:7" ht="15">
      <c r="A852" s="84" t="s">
        <v>4494</v>
      </c>
      <c r="B852" s="84">
        <v>3</v>
      </c>
      <c r="C852" s="123">
        <v>0.001707953082439192</v>
      </c>
      <c r="D852" s="84" t="s">
        <v>3473</v>
      </c>
      <c r="E852" s="84" t="b">
        <v>0</v>
      </c>
      <c r="F852" s="84" t="b">
        <v>0</v>
      </c>
      <c r="G852" s="84" t="b">
        <v>0</v>
      </c>
    </row>
    <row r="853" spans="1:7" ht="15">
      <c r="A853" s="84" t="s">
        <v>4476</v>
      </c>
      <c r="B853" s="84">
        <v>3</v>
      </c>
      <c r="C853" s="123">
        <v>0.001707953082439192</v>
      </c>
      <c r="D853" s="84" t="s">
        <v>3473</v>
      </c>
      <c r="E853" s="84" t="b">
        <v>0</v>
      </c>
      <c r="F853" s="84" t="b">
        <v>0</v>
      </c>
      <c r="G853" s="84" t="b">
        <v>0</v>
      </c>
    </row>
    <row r="854" spans="1:7" ht="15">
      <c r="A854" s="84" t="s">
        <v>4717</v>
      </c>
      <c r="B854" s="84">
        <v>3</v>
      </c>
      <c r="C854" s="123">
        <v>0.001895683635803458</v>
      </c>
      <c r="D854" s="84" t="s">
        <v>3473</v>
      </c>
      <c r="E854" s="84" t="b">
        <v>0</v>
      </c>
      <c r="F854" s="84" t="b">
        <v>0</v>
      </c>
      <c r="G854" s="84" t="b">
        <v>0</v>
      </c>
    </row>
    <row r="855" spans="1:7" ht="15">
      <c r="A855" s="84" t="s">
        <v>4635</v>
      </c>
      <c r="B855" s="84">
        <v>3</v>
      </c>
      <c r="C855" s="123">
        <v>0.001707953082439192</v>
      </c>
      <c r="D855" s="84" t="s">
        <v>3473</v>
      </c>
      <c r="E855" s="84" t="b">
        <v>0</v>
      </c>
      <c r="F855" s="84" t="b">
        <v>0</v>
      </c>
      <c r="G855" s="84" t="b">
        <v>0</v>
      </c>
    </row>
    <row r="856" spans="1:7" ht="15">
      <c r="A856" s="84" t="s">
        <v>4648</v>
      </c>
      <c r="B856" s="84">
        <v>3</v>
      </c>
      <c r="C856" s="123">
        <v>0.001895683635803458</v>
      </c>
      <c r="D856" s="84" t="s">
        <v>3473</v>
      </c>
      <c r="E856" s="84" t="b">
        <v>0</v>
      </c>
      <c r="F856" s="84" t="b">
        <v>0</v>
      </c>
      <c r="G856" s="84" t="b">
        <v>0</v>
      </c>
    </row>
    <row r="857" spans="1:7" ht="15">
      <c r="A857" s="84" t="s">
        <v>4649</v>
      </c>
      <c r="B857" s="84">
        <v>3</v>
      </c>
      <c r="C857" s="123">
        <v>0.001895683635803458</v>
      </c>
      <c r="D857" s="84" t="s">
        <v>3473</v>
      </c>
      <c r="E857" s="84" t="b">
        <v>0</v>
      </c>
      <c r="F857" s="84" t="b">
        <v>0</v>
      </c>
      <c r="G857" s="84" t="b">
        <v>0</v>
      </c>
    </row>
    <row r="858" spans="1:7" ht="15">
      <c r="A858" s="84" t="s">
        <v>4584</v>
      </c>
      <c r="B858" s="84">
        <v>3</v>
      </c>
      <c r="C858" s="123">
        <v>0.001707953082439192</v>
      </c>
      <c r="D858" s="84" t="s">
        <v>3473</v>
      </c>
      <c r="E858" s="84" t="b">
        <v>0</v>
      </c>
      <c r="F858" s="84" t="b">
        <v>0</v>
      </c>
      <c r="G858" s="84" t="b">
        <v>0</v>
      </c>
    </row>
    <row r="859" spans="1:7" ht="15">
      <c r="A859" s="84" t="s">
        <v>4718</v>
      </c>
      <c r="B859" s="84">
        <v>3</v>
      </c>
      <c r="C859" s="123">
        <v>0.002216611136511327</v>
      </c>
      <c r="D859" s="84" t="s">
        <v>3473</v>
      </c>
      <c r="E859" s="84" t="b">
        <v>0</v>
      </c>
      <c r="F859" s="84" t="b">
        <v>0</v>
      </c>
      <c r="G859" s="84" t="b">
        <v>0</v>
      </c>
    </row>
    <row r="860" spans="1:7" ht="15">
      <c r="A860" s="84" t="s">
        <v>4464</v>
      </c>
      <c r="B860" s="84">
        <v>3</v>
      </c>
      <c r="C860" s="123">
        <v>0.001707953082439192</v>
      </c>
      <c r="D860" s="84" t="s">
        <v>3473</v>
      </c>
      <c r="E860" s="84" t="b">
        <v>0</v>
      </c>
      <c r="F860" s="84" t="b">
        <v>0</v>
      </c>
      <c r="G860" s="84" t="b">
        <v>0</v>
      </c>
    </row>
    <row r="861" spans="1:7" ht="15">
      <c r="A861" s="84" t="s">
        <v>4592</v>
      </c>
      <c r="B861" s="84">
        <v>3</v>
      </c>
      <c r="C861" s="123">
        <v>0.001895683635803458</v>
      </c>
      <c r="D861" s="84" t="s">
        <v>3473</v>
      </c>
      <c r="E861" s="84" t="b">
        <v>0</v>
      </c>
      <c r="F861" s="84" t="b">
        <v>0</v>
      </c>
      <c r="G861" s="84" t="b">
        <v>0</v>
      </c>
    </row>
    <row r="862" spans="1:7" ht="15">
      <c r="A862" s="84" t="s">
        <v>4631</v>
      </c>
      <c r="B862" s="84">
        <v>3</v>
      </c>
      <c r="C862" s="123">
        <v>0.001707953082439192</v>
      </c>
      <c r="D862" s="84" t="s">
        <v>3473</v>
      </c>
      <c r="E862" s="84" t="b">
        <v>0</v>
      </c>
      <c r="F862" s="84" t="b">
        <v>0</v>
      </c>
      <c r="G862" s="84" t="b">
        <v>0</v>
      </c>
    </row>
    <row r="863" spans="1:7" ht="15">
      <c r="A863" s="84" t="s">
        <v>4534</v>
      </c>
      <c r="B863" s="84">
        <v>3</v>
      </c>
      <c r="C863" s="123">
        <v>0.001707953082439192</v>
      </c>
      <c r="D863" s="84" t="s">
        <v>3473</v>
      </c>
      <c r="E863" s="84" t="b">
        <v>0</v>
      </c>
      <c r="F863" s="84" t="b">
        <v>0</v>
      </c>
      <c r="G863" s="84" t="b">
        <v>0</v>
      </c>
    </row>
    <row r="864" spans="1:7" ht="15">
      <c r="A864" s="84" t="s">
        <v>4694</v>
      </c>
      <c r="B864" s="84">
        <v>3</v>
      </c>
      <c r="C864" s="123">
        <v>0.001895683635803458</v>
      </c>
      <c r="D864" s="84" t="s">
        <v>3473</v>
      </c>
      <c r="E864" s="84" t="b">
        <v>0</v>
      </c>
      <c r="F864" s="84" t="b">
        <v>0</v>
      </c>
      <c r="G864" s="84" t="b">
        <v>0</v>
      </c>
    </row>
    <row r="865" spans="1:7" ht="15">
      <c r="A865" s="84" t="s">
        <v>4387</v>
      </c>
      <c r="B865" s="84">
        <v>3</v>
      </c>
      <c r="C865" s="123">
        <v>0.001895683635803458</v>
      </c>
      <c r="D865" s="84" t="s">
        <v>3473</v>
      </c>
      <c r="E865" s="84" t="b">
        <v>0</v>
      </c>
      <c r="F865" s="84" t="b">
        <v>0</v>
      </c>
      <c r="G865" s="84" t="b">
        <v>0</v>
      </c>
    </row>
    <row r="866" spans="1:7" ht="15">
      <c r="A866" s="84" t="s">
        <v>4459</v>
      </c>
      <c r="B866" s="84">
        <v>3</v>
      </c>
      <c r="C866" s="123">
        <v>0.001707953082439192</v>
      </c>
      <c r="D866" s="84" t="s">
        <v>3473</v>
      </c>
      <c r="E866" s="84" t="b">
        <v>0</v>
      </c>
      <c r="F866" s="84" t="b">
        <v>0</v>
      </c>
      <c r="G866" s="84" t="b">
        <v>0</v>
      </c>
    </row>
    <row r="867" spans="1:7" ht="15">
      <c r="A867" s="84" t="s">
        <v>4658</v>
      </c>
      <c r="B867" s="84">
        <v>3</v>
      </c>
      <c r="C867" s="123">
        <v>0.001707953082439192</v>
      </c>
      <c r="D867" s="84" t="s">
        <v>3473</v>
      </c>
      <c r="E867" s="84" t="b">
        <v>0</v>
      </c>
      <c r="F867" s="84" t="b">
        <v>0</v>
      </c>
      <c r="G867" s="84" t="b">
        <v>0</v>
      </c>
    </row>
    <row r="868" spans="1:7" ht="15">
      <c r="A868" s="84" t="s">
        <v>4714</v>
      </c>
      <c r="B868" s="84">
        <v>3</v>
      </c>
      <c r="C868" s="123">
        <v>0.002216611136511327</v>
      </c>
      <c r="D868" s="84" t="s">
        <v>3473</v>
      </c>
      <c r="E868" s="84" t="b">
        <v>0</v>
      </c>
      <c r="F868" s="84" t="b">
        <v>0</v>
      </c>
      <c r="G868" s="84" t="b">
        <v>0</v>
      </c>
    </row>
    <row r="869" spans="1:7" ht="15">
      <c r="A869" s="84" t="s">
        <v>4701</v>
      </c>
      <c r="B869" s="84">
        <v>3</v>
      </c>
      <c r="C869" s="123">
        <v>0.001707953082439192</v>
      </c>
      <c r="D869" s="84" t="s">
        <v>3473</v>
      </c>
      <c r="E869" s="84" t="b">
        <v>0</v>
      </c>
      <c r="F869" s="84" t="b">
        <v>0</v>
      </c>
      <c r="G869" s="84" t="b">
        <v>0</v>
      </c>
    </row>
    <row r="870" spans="1:7" ht="15">
      <c r="A870" s="84" t="s">
        <v>4542</v>
      </c>
      <c r="B870" s="84">
        <v>3</v>
      </c>
      <c r="C870" s="123">
        <v>0.001707953082439192</v>
      </c>
      <c r="D870" s="84" t="s">
        <v>3473</v>
      </c>
      <c r="E870" s="84" t="b">
        <v>0</v>
      </c>
      <c r="F870" s="84" t="b">
        <v>0</v>
      </c>
      <c r="G870" s="84" t="b">
        <v>0</v>
      </c>
    </row>
    <row r="871" spans="1:7" ht="15">
      <c r="A871" s="84" t="s">
        <v>4682</v>
      </c>
      <c r="B871" s="84">
        <v>3</v>
      </c>
      <c r="C871" s="123">
        <v>0.001707953082439192</v>
      </c>
      <c r="D871" s="84" t="s">
        <v>3473</v>
      </c>
      <c r="E871" s="84" t="b">
        <v>0</v>
      </c>
      <c r="F871" s="84" t="b">
        <v>0</v>
      </c>
      <c r="G871" s="84" t="b">
        <v>0</v>
      </c>
    </row>
    <row r="872" spans="1:7" ht="15">
      <c r="A872" s="84" t="s">
        <v>4610</v>
      </c>
      <c r="B872" s="84">
        <v>3</v>
      </c>
      <c r="C872" s="123">
        <v>0.001707953082439192</v>
      </c>
      <c r="D872" s="84" t="s">
        <v>3473</v>
      </c>
      <c r="E872" s="84" t="b">
        <v>0</v>
      </c>
      <c r="F872" s="84" t="b">
        <v>0</v>
      </c>
      <c r="G872" s="84" t="b">
        <v>0</v>
      </c>
    </row>
    <row r="873" spans="1:7" ht="15">
      <c r="A873" s="84" t="s">
        <v>3581</v>
      </c>
      <c r="B873" s="84">
        <v>3</v>
      </c>
      <c r="C873" s="123">
        <v>0.001707953082439192</v>
      </c>
      <c r="D873" s="84" t="s">
        <v>3473</v>
      </c>
      <c r="E873" s="84" t="b">
        <v>0</v>
      </c>
      <c r="F873" s="84" t="b">
        <v>0</v>
      </c>
      <c r="G873" s="84" t="b">
        <v>0</v>
      </c>
    </row>
    <row r="874" spans="1:7" ht="15">
      <c r="A874" s="84" t="s">
        <v>4700</v>
      </c>
      <c r="B874" s="84">
        <v>3</v>
      </c>
      <c r="C874" s="123">
        <v>0.001895683635803458</v>
      </c>
      <c r="D874" s="84" t="s">
        <v>3473</v>
      </c>
      <c r="E874" s="84" t="b">
        <v>0</v>
      </c>
      <c r="F874" s="84" t="b">
        <v>0</v>
      </c>
      <c r="G874" s="84" t="b">
        <v>0</v>
      </c>
    </row>
    <row r="875" spans="1:7" ht="15">
      <c r="A875" s="84" t="s">
        <v>4538</v>
      </c>
      <c r="B875" s="84">
        <v>3</v>
      </c>
      <c r="C875" s="123">
        <v>0.001707953082439192</v>
      </c>
      <c r="D875" s="84" t="s">
        <v>3473</v>
      </c>
      <c r="E875" s="84" t="b">
        <v>0</v>
      </c>
      <c r="F875" s="84" t="b">
        <v>0</v>
      </c>
      <c r="G875" s="84" t="b">
        <v>0</v>
      </c>
    </row>
    <row r="876" spans="1:7" ht="15">
      <c r="A876" s="84" t="s">
        <v>4699</v>
      </c>
      <c r="B876" s="84">
        <v>3</v>
      </c>
      <c r="C876" s="123">
        <v>0.001895683635803458</v>
      </c>
      <c r="D876" s="84" t="s">
        <v>3473</v>
      </c>
      <c r="E876" s="84" t="b">
        <v>0</v>
      </c>
      <c r="F876" s="84" t="b">
        <v>0</v>
      </c>
      <c r="G876" s="84" t="b">
        <v>0</v>
      </c>
    </row>
    <row r="877" spans="1:7" ht="15">
      <c r="A877" s="84" t="s">
        <v>4537</v>
      </c>
      <c r="B877" s="84">
        <v>3</v>
      </c>
      <c r="C877" s="123">
        <v>0.001707953082439192</v>
      </c>
      <c r="D877" s="84" t="s">
        <v>3473</v>
      </c>
      <c r="E877" s="84" t="b">
        <v>0</v>
      </c>
      <c r="F877" s="84" t="b">
        <v>0</v>
      </c>
      <c r="G877" s="84" t="b">
        <v>0</v>
      </c>
    </row>
    <row r="878" spans="1:7" ht="15">
      <c r="A878" s="84" t="s">
        <v>4609</v>
      </c>
      <c r="B878" s="84">
        <v>3</v>
      </c>
      <c r="C878" s="123">
        <v>0.001707953082439192</v>
      </c>
      <c r="D878" s="84" t="s">
        <v>3473</v>
      </c>
      <c r="E878" s="84" t="b">
        <v>0</v>
      </c>
      <c r="F878" s="84" t="b">
        <v>0</v>
      </c>
      <c r="G878" s="84" t="b">
        <v>0</v>
      </c>
    </row>
    <row r="879" spans="1:7" ht="15">
      <c r="A879" s="84" t="s">
        <v>4607</v>
      </c>
      <c r="B879" s="84">
        <v>3</v>
      </c>
      <c r="C879" s="123">
        <v>0.001707953082439192</v>
      </c>
      <c r="D879" s="84" t="s">
        <v>3473</v>
      </c>
      <c r="E879" s="84" t="b">
        <v>0</v>
      </c>
      <c r="F879" s="84" t="b">
        <v>0</v>
      </c>
      <c r="G879" s="84" t="b">
        <v>0</v>
      </c>
    </row>
    <row r="880" spans="1:7" ht="15">
      <c r="A880" s="84" t="s">
        <v>3648</v>
      </c>
      <c r="B880" s="84">
        <v>3</v>
      </c>
      <c r="C880" s="123">
        <v>0.001707953082439192</v>
      </c>
      <c r="D880" s="84" t="s">
        <v>3473</v>
      </c>
      <c r="E880" s="84" t="b">
        <v>0</v>
      </c>
      <c r="F880" s="84" t="b">
        <v>0</v>
      </c>
      <c r="G880" s="84" t="b">
        <v>0</v>
      </c>
    </row>
    <row r="881" spans="1:7" ht="15">
      <c r="A881" s="84" t="s">
        <v>4402</v>
      </c>
      <c r="B881" s="84">
        <v>3</v>
      </c>
      <c r="C881" s="123">
        <v>0.001707953082439192</v>
      </c>
      <c r="D881" s="84" t="s">
        <v>3473</v>
      </c>
      <c r="E881" s="84" t="b">
        <v>0</v>
      </c>
      <c r="F881" s="84" t="b">
        <v>0</v>
      </c>
      <c r="G881" s="84" t="b">
        <v>0</v>
      </c>
    </row>
    <row r="882" spans="1:7" ht="15">
      <c r="A882" s="84" t="s">
        <v>4414</v>
      </c>
      <c r="B882" s="84">
        <v>3</v>
      </c>
      <c r="C882" s="123">
        <v>0.001707953082439192</v>
      </c>
      <c r="D882" s="84" t="s">
        <v>3473</v>
      </c>
      <c r="E882" s="84" t="b">
        <v>0</v>
      </c>
      <c r="F882" s="84" t="b">
        <v>0</v>
      </c>
      <c r="G882" s="84" t="b">
        <v>0</v>
      </c>
    </row>
    <row r="883" spans="1:7" ht="15">
      <c r="A883" s="84" t="s">
        <v>4380</v>
      </c>
      <c r="B883" s="84">
        <v>3</v>
      </c>
      <c r="C883" s="123">
        <v>0.001707953082439192</v>
      </c>
      <c r="D883" s="84" t="s">
        <v>3473</v>
      </c>
      <c r="E883" s="84" t="b">
        <v>0</v>
      </c>
      <c r="F883" s="84" t="b">
        <v>0</v>
      </c>
      <c r="G883" s="84" t="b">
        <v>0</v>
      </c>
    </row>
    <row r="884" spans="1:7" ht="15">
      <c r="A884" s="84" t="s">
        <v>4698</v>
      </c>
      <c r="B884" s="84">
        <v>3</v>
      </c>
      <c r="C884" s="123">
        <v>0.002216611136511327</v>
      </c>
      <c r="D884" s="84" t="s">
        <v>3473</v>
      </c>
      <c r="E884" s="84" t="b">
        <v>0</v>
      </c>
      <c r="F884" s="84" t="b">
        <v>0</v>
      </c>
      <c r="G884" s="84" t="b">
        <v>0</v>
      </c>
    </row>
    <row r="885" spans="1:7" ht="15">
      <c r="A885" s="84" t="s">
        <v>4602</v>
      </c>
      <c r="B885" s="84">
        <v>3</v>
      </c>
      <c r="C885" s="123">
        <v>0.001707953082439192</v>
      </c>
      <c r="D885" s="84" t="s">
        <v>3473</v>
      </c>
      <c r="E885" s="84" t="b">
        <v>0</v>
      </c>
      <c r="F885" s="84" t="b">
        <v>0</v>
      </c>
      <c r="G885" s="84" t="b">
        <v>0</v>
      </c>
    </row>
    <row r="886" spans="1:7" ht="15">
      <c r="A886" s="84" t="s">
        <v>4693</v>
      </c>
      <c r="B886" s="84">
        <v>3</v>
      </c>
      <c r="C886" s="123">
        <v>0.001895683635803458</v>
      </c>
      <c r="D886" s="84" t="s">
        <v>3473</v>
      </c>
      <c r="E886" s="84" t="b">
        <v>0</v>
      </c>
      <c r="F886" s="84" t="b">
        <v>0</v>
      </c>
      <c r="G886" s="84" t="b">
        <v>0</v>
      </c>
    </row>
    <row r="887" spans="1:7" ht="15">
      <c r="A887" s="84" t="s">
        <v>4668</v>
      </c>
      <c r="B887" s="84">
        <v>3</v>
      </c>
      <c r="C887" s="123">
        <v>0.001707953082439192</v>
      </c>
      <c r="D887" s="84" t="s">
        <v>3473</v>
      </c>
      <c r="E887" s="84" t="b">
        <v>0</v>
      </c>
      <c r="F887" s="84" t="b">
        <v>0</v>
      </c>
      <c r="G887" s="84" t="b">
        <v>0</v>
      </c>
    </row>
    <row r="888" spans="1:7" ht="15">
      <c r="A888" s="84" t="s">
        <v>4456</v>
      </c>
      <c r="B888" s="84">
        <v>3</v>
      </c>
      <c r="C888" s="123">
        <v>0.001707953082439192</v>
      </c>
      <c r="D888" s="84" t="s">
        <v>3473</v>
      </c>
      <c r="E888" s="84" t="b">
        <v>0</v>
      </c>
      <c r="F888" s="84" t="b">
        <v>0</v>
      </c>
      <c r="G888" s="84" t="b">
        <v>0</v>
      </c>
    </row>
    <row r="889" spans="1:7" ht="15">
      <c r="A889" s="84" t="s">
        <v>4377</v>
      </c>
      <c r="B889" s="84">
        <v>3</v>
      </c>
      <c r="C889" s="123">
        <v>0.001707953082439192</v>
      </c>
      <c r="D889" s="84" t="s">
        <v>3473</v>
      </c>
      <c r="E889" s="84" t="b">
        <v>0</v>
      </c>
      <c r="F889" s="84" t="b">
        <v>0</v>
      </c>
      <c r="G889" s="84" t="b">
        <v>0</v>
      </c>
    </row>
    <row r="890" spans="1:7" ht="15">
      <c r="A890" s="84" t="s">
        <v>4696</v>
      </c>
      <c r="B890" s="84">
        <v>3</v>
      </c>
      <c r="C890" s="123">
        <v>0.001707953082439192</v>
      </c>
      <c r="D890" s="84" t="s">
        <v>3473</v>
      </c>
      <c r="E890" s="84" t="b">
        <v>0</v>
      </c>
      <c r="F890" s="84" t="b">
        <v>0</v>
      </c>
      <c r="G890" s="84" t="b">
        <v>0</v>
      </c>
    </row>
    <row r="891" spans="1:7" ht="15">
      <c r="A891" s="84" t="s">
        <v>4553</v>
      </c>
      <c r="B891" s="84">
        <v>3</v>
      </c>
      <c r="C891" s="123">
        <v>0.001707953082439192</v>
      </c>
      <c r="D891" s="84" t="s">
        <v>3473</v>
      </c>
      <c r="E891" s="84" t="b">
        <v>0</v>
      </c>
      <c r="F891" s="84" t="b">
        <v>0</v>
      </c>
      <c r="G891" s="84" t="b">
        <v>0</v>
      </c>
    </row>
    <row r="892" spans="1:7" ht="15">
      <c r="A892" s="84" t="s">
        <v>4554</v>
      </c>
      <c r="B892" s="84">
        <v>3</v>
      </c>
      <c r="C892" s="123">
        <v>0.001707953082439192</v>
      </c>
      <c r="D892" s="84" t="s">
        <v>3473</v>
      </c>
      <c r="E892" s="84" t="b">
        <v>0</v>
      </c>
      <c r="F892" s="84" t="b">
        <v>0</v>
      </c>
      <c r="G892" s="84" t="b">
        <v>0</v>
      </c>
    </row>
    <row r="893" spans="1:7" ht="15">
      <c r="A893" s="84" t="s">
        <v>4683</v>
      </c>
      <c r="B893" s="84">
        <v>3</v>
      </c>
      <c r="C893" s="123">
        <v>0.001707953082439192</v>
      </c>
      <c r="D893" s="84" t="s">
        <v>3473</v>
      </c>
      <c r="E893" s="84" t="b">
        <v>0</v>
      </c>
      <c r="F893" s="84" t="b">
        <v>0</v>
      </c>
      <c r="G893" s="84" t="b">
        <v>0</v>
      </c>
    </row>
    <row r="894" spans="1:7" ht="15">
      <c r="A894" s="84" t="s">
        <v>4684</v>
      </c>
      <c r="B894" s="84">
        <v>3</v>
      </c>
      <c r="C894" s="123">
        <v>0.001707953082439192</v>
      </c>
      <c r="D894" s="84" t="s">
        <v>3473</v>
      </c>
      <c r="E894" s="84" t="b">
        <v>0</v>
      </c>
      <c r="F894" s="84" t="b">
        <v>0</v>
      </c>
      <c r="G894" s="84" t="b">
        <v>0</v>
      </c>
    </row>
    <row r="895" spans="1:7" ht="15">
      <c r="A895" s="84" t="s">
        <v>4685</v>
      </c>
      <c r="B895" s="84">
        <v>3</v>
      </c>
      <c r="C895" s="123">
        <v>0.001707953082439192</v>
      </c>
      <c r="D895" s="84" t="s">
        <v>3473</v>
      </c>
      <c r="E895" s="84" t="b">
        <v>0</v>
      </c>
      <c r="F895" s="84" t="b">
        <v>0</v>
      </c>
      <c r="G895" s="84" t="b">
        <v>0</v>
      </c>
    </row>
    <row r="896" spans="1:7" ht="15">
      <c r="A896" s="84" t="s">
        <v>4686</v>
      </c>
      <c r="B896" s="84">
        <v>3</v>
      </c>
      <c r="C896" s="123">
        <v>0.001707953082439192</v>
      </c>
      <c r="D896" s="84" t="s">
        <v>3473</v>
      </c>
      <c r="E896" s="84" t="b">
        <v>0</v>
      </c>
      <c r="F896" s="84" t="b">
        <v>0</v>
      </c>
      <c r="G896" s="84" t="b">
        <v>0</v>
      </c>
    </row>
    <row r="897" spans="1:7" ht="15">
      <c r="A897" s="84" t="s">
        <v>4687</v>
      </c>
      <c r="B897" s="84">
        <v>3</v>
      </c>
      <c r="C897" s="123">
        <v>0.001707953082439192</v>
      </c>
      <c r="D897" s="84" t="s">
        <v>3473</v>
      </c>
      <c r="E897" s="84" t="b">
        <v>0</v>
      </c>
      <c r="F897" s="84" t="b">
        <v>0</v>
      </c>
      <c r="G897" s="84" t="b">
        <v>0</v>
      </c>
    </row>
    <row r="898" spans="1:7" ht="15">
      <c r="A898" s="84" t="s">
        <v>4688</v>
      </c>
      <c r="B898" s="84">
        <v>3</v>
      </c>
      <c r="C898" s="123">
        <v>0.001707953082439192</v>
      </c>
      <c r="D898" s="84" t="s">
        <v>3473</v>
      </c>
      <c r="E898" s="84" t="b">
        <v>0</v>
      </c>
      <c r="F898" s="84" t="b">
        <v>0</v>
      </c>
      <c r="G898" s="84" t="b">
        <v>0</v>
      </c>
    </row>
    <row r="899" spans="1:7" ht="15">
      <c r="A899" s="84" t="s">
        <v>4689</v>
      </c>
      <c r="B899" s="84">
        <v>3</v>
      </c>
      <c r="C899" s="123">
        <v>0.001707953082439192</v>
      </c>
      <c r="D899" s="84" t="s">
        <v>3473</v>
      </c>
      <c r="E899" s="84" t="b">
        <v>0</v>
      </c>
      <c r="F899" s="84" t="b">
        <v>0</v>
      </c>
      <c r="G899" s="84" t="b">
        <v>0</v>
      </c>
    </row>
    <row r="900" spans="1:7" ht="15">
      <c r="A900" s="84" t="s">
        <v>4690</v>
      </c>
      <c r="B900" s="84">
        <v>3</v>
      </c>
      <c r="C900" s="123">
        <v>0.001707953082439192</v>
      </c>
      <c r="D900" s="84" t="s">
        <v>3473</v>
      </c>
      <c r="E900" s="84" t="b">
        <v>0</v>
      </c>
      <c r="F900" s="84" t="b">
        <v>0</v>
      </c>
      <c r="G900" s="84" t="b">
        <v>0</v>
      </c>
    </row>
    <row r="901" spans="1:7" ht="15">
      <c r="A901" s="84" t="s">
        <v>4691</v>
      </c>
      <c r="B901" s="84">
        <v>3</v>
      </c>
      <c r="C901" s="123">
        <v>0.001707953082439192</v>
      </c>
      <c r="D901" s="84" t="s">
        <v>3473</v>
      </c>
      <c r="E901" s="84" t="b">
        <v>0</v>
      </c>
      <c r="F901" s="84" t="b">
        <v>0</v>
      </c>
      <c r="G901" s="84" t="b">
        <v>0</v>
      </c>
    </row>
    <row r="902" spans="1:7" ht="15">
      <c r="A902" s="84" t="s">
        <v>4692</v>
      </c>
      <c r="B902" s="84">
        <v>3</v>
      </c>
      <c r="C902" s="123">
        <v>0.001707953082439192</v>
      </c>
      <c r="D902" s="84" t="s">
        <v>3473</v>
      </c>
      <c r="E902" s="84" t="b">
        <v>0</v>
      </c>
      <c r="F902" s="84" t="b">
        <v>0</v>
      </c>
      <c r="G902" s="84" t="b">
        <v>0</v>
      </c>
    </row>
    <row r="903" spans="1:7" ht="15">
      <c r="A903" s="84" t="s">
        <v>977</v>
      </c>
      <c r="B903" s="84">
        <v>3</v>
      </c>
      <c r="C903" s="123">
        <v>0.001707953082439192</v>
      </c>
      <c r="D903" s="84" t="s">
        <v>3473</v>
      </c>
      <c r="E903" s="84" t="b">
        <v>0</v>
      </c>
      <c r="F903" s="84" t="b">
        <v>0</v>
      </c>
      <c r="G903" s="84" t="b">
        <v>0</v>
      </c>
    </row>
    <row r="904" spans="1:7" ht="15">
      <c r="A904" s="84" t="s">
        <v>3690</v>
      </c>
      <c r="B904" s="84">
        <v>3</v>
      </c>
      <c r="C904" s="123">
        <v>0.001895683635803458</v>
      </c>
      <c r="D904" s="84" t="s">
        <v>3473</v>
      </c>
      <c r="E904" s="84" t="b">
        <v>0</v>
      </c>
      <c r="F904" s="84" t="b">
        <v>0</v>
      </c>
      <c r="G904" s="84" t="b">
        <v>0</v>
      </c>
    </row>
    <row r="905" spans="1:7" ht="15">
      <c r="A905" s="84" t="s">
        <v>4509</v>
      </c>
      <c r="B905" s="84">
        <v>3</v>
      </c>
      <c r="C905" s="123">
        <v>0.001895683635803458</v>
      </c>
      <c r="D905" s="84" t="s">
        <v>3473</v>
      </c>
      <c r="E905" s="84" t="b">
        <v>0</v>
      </c>
      <c r="F905" s="84" t="b">
        <v>0</v>
      </c>
      <c r="G905" s="84" t="b">
        <v>0</v>
      </c>
    </row>
    <row r="906" spans="1:7" ht="15">
      <c r="A906" s="84" t="s">
        <v>4667</v>
      </c>
      <c r="B906" s="84">
        <v>3</v>
      </c>
      <c r="C906" s="123">
        <v>0.001707953082439192</v>
      </c>
      <c r="D906" s="84" t="s">
        <v>3473</v>
      </c>
      <c r="E906" s="84" t="b">
        <v>0</v>
      </c>
      <c r="F906" s="84" t="b">
        <v>0</v>
      </c>
      <c r="G906" s="84" t="b">
        <v>0</v>
      </c>
    </row>
    <row r="907" spans="1:7" ht="15">
      <c r="A907" s="84" t="s">
        <v>4666</v>
      </c>
      <c r="B907" s="84">
        <v>3</v>
      </c>
      <c r="C907" s="123">
        <v>0.002216611136511327</v>
      </c>
      <c r="D907" s="84" t="s">
        <v>3473</v>
      </c>
      <c r="E907" s="84" t="b">
        <v>0</v>
      </c>
      <c r="F907" s="84" t="b">
        <v>0</v>
      </c>
      <c r="G907" s="84" t="b">
        <v>0</v>
      </c>
    </row>
    <row r="908" spans="1:7" ht="15">
      <c r="A908" s="84" t="s">
        <v>4657</v>
      </c>
      <c r="B908" s="84">
        <v>3</v>
      </c>
      <c r="C908" s="123">
        <v>0.001707953082439192</v>
      </c>
      <c r="D908" s="84" t="s">
        <v>3473</v>
      </c>
      <c r="E908" s="84" t="b">
        <v>0</v>
      </c>
      <c r="F908" s="84" t="b">
        <v>0</v>
      </c>
      <c r="G908" s="84" t="b">
        <v>0</v>
      </c>
    </row>
    <row r="909" spans="1:7" ht="15">
      <c r="A909" s="84" t="s">
        <v>4643</v>
      </c>
      <c r="B909" s="84">
        <v>3</v>
      </c>
      <c r="C909" s="123">
        <v>0.001707953082439192</v>
      </c>
      <c r="D909" s="84" t="s">
        <v>3473</v>
      </c>
      <c r="E909" s="84" t="b">
        <v>0</v>
      </c>
      <c r="F909" s="84" t="b">
        <v>0</v>
      </c>
      <c r="G909" s="84" t="b">
        <v>0</v>
      </c>
    </row>
    <row r="910" spans="1:7" ht="15">
      <c r="A910" s="84" t="s">
        <v>4651</v>
      </c>
      <c r="B910" s="84">
        <v>3</v>
      </c>
      <c r="C910" s="123">
        <v>0.002216611136511327</v>
      </c>
      <c r="D910" s="84" t="s">
        <v>3473</v>
      </c>
      <c r="E910" s="84" t="b">
        <v>0</v>
      </c>
      <c r="F910" s="84" t="b">
        <v>0</v>
      </c>
      <c r="G910" s="84" t="b">
        <v>0</v>
      </c>
    </row>
    <row r="911" spans="1:7" ht="15">
      <c r="A911" s="84" t="s">
        <v>4645</v>
      </c>
      <c r="B911" s="84">
        <v>3</v>
      </c>
      <c r="C911" s="123">
        <v>0.001895683635803458</v>
      </c>
      <c r="D911" s="84" t="s">
        <v>3473</v>
      </c>
      <c r="E911" s="84" t="b">
        <v>0</v>
      </c>
      <c r="F911" s="84" t="b">
        <v>0</v>
      </c>
      <c r="G911" s="84" t="b">
        <v>0</v>
      </c>
    </row>
    <row r="912" spans="1:7" ht="15">
      <c r="A912" s="84" t="s">
        <v>4650</v>
      </c>
      <c r="B912" s="84">
        <v>3</v>
      </c>
      <c r="C912" s="123">
        <v>0.002216611136511327</v>
      </c>
      <c r="D912" s="84" t="s">
        <v>3473</v>
      </c>
      <c r="E912" s="84" t="b">
        <v>0</v>
      </c>
      <c r="F912" s="84" t="b">
        <v>0</v>
      </c>
      <c r="G912" s="84" t="b">
        <v>0</v>
      </c>
    </row>
    <row r="913" spans="1:7" ht="15">
      <c r="A913" s="84" t="s">
        <v>4647</v>
      </c>
      <c r="B913" s="84">
        <v>3</v>
      </c>
      <c r="C913" s="123">
        <v>0.002216611136511327</v>
      </c>
      <c r="D913" s="84" t="s">
        <v>3473</v>
      </c>
      <c r="E913" s="84" t="b">
        <v>0</v>
      </c>
      <c r="F913" s="84" t="b">
        <v>0</v>
      </c>
      <c r="G913" s="84" t="b">
        <v>0</v>
      </c>
    </row>
    <row r="914" spans="1:7" ht="15">
      <c r="A914" s="84" t="s">
        <v>4409</v>
      </c>
      <c r="B914" s="84">
        <v>3</v>
      </c>
      <c r="C914" s="123">
        <v>0.002216611136511327</v>
      </c>
      <c r="D914" s="84" t="s">
        <v>3473</v>
      </c>
      <c r="E914" s="84" t="b">
        <v>0</v>
      </c>
      <c r="F914" s="84" t="b">
        <v>0</v>
      </c>
      <c r="G914" s="84" t="b">
        <v>0</v>
      </c>
    </row>
    <row r="915" spans="1:7" ht="15">
      <c r="A915" s="84" t="s">
        <v>4644</v>
      </c>
      <c r="B915" s="84">
        <v>3</v>
      </c>
      <c r="C915" s="123">
        <v>0.002216611136511327</v>
      </c>
      <c r="D915" s="84" t="s">
        <v>3473</v>
      </c>
      <c r="E915" s="84" t="b">
        <v>0</v>
      </c>
      <c r="F915" s="84" t="b">
        <v>0</v>
      </c>
      <c r="G915" s="84" t="b">
        <v>0</v>
      </c>
    </row>
    <row r="916" spans="1:7" ht="15">
      <c r="A916" s="84" t="s">
        <v>4646</v>
      </c>
      <c r="B916" s="84">
        <v>3</v>
      </c>
      <c r="C916" s="123">
        <v>0.001895683635803458</v>
      </c>
      <c r="D916" s="84" t="s">
        <v>3473</v>
      </c>
      <c r="E916" s="84" t="b">
        <v>0</v>
      </c>
      <c r="F916" s="84" t="b">
        <v>0</v>
      </c>
      <c r="G916" s="84" t="b">
        <v>0</v>
      </c>
    </row>
    <row r="917" spans="1:7" ht="15">
      <c r="A917" s="84" t="s">
        <v>4536</v>
      </c>
      <c r="B917" s="84">
        <v>3</v>
      </c>
      <c r="C917" s="123">
        <v>0.001707953082439192</v>
      </c>
      <c r="D917" s="84" t="s">
        <v>3473</v>
      </c>
      <c r="E917" s="84" t="b">
        <v>0</v>
      </c>
      <c r="F917" s="84" t="b">
        <v>0</v>
      </c>
      <c r="G917" s="84" t="b">
        <v>0</v>
      </c>
    </row>
    <row r="918" spans="1:7" ht="15">
      <c r="A918" s="84" t="s">
        <v>4619</v>
      </c>
      <c r="B918" s="84">
        <v>3</v>
      </c>
      <c r="C918" s="123">
        <v>0.001895683635803458</v>
      </c>
      <c r="D918" s="84" t="s">
        <v>3473</v>
      </c>
      <c r="E918" s="84" t="b">
        <v>0</v>
      </c>
      <c r="F918" s="84" t="b">
        <v>0</v>
      </c>
      <c r="G918" s="84" t="b">
        <v>0</v>
      </c>
    </row>
    <row r="919" spans="1:7" ht="15">
      <c r="A919" s="84" t="s">
        <v>4386</v>
      </c>
      <c r="B919" s="84">
        <v>3</v>
      </c>
      <c r="C919" s="123">
        <v>0.001707953082439192</v>
      </c>
      <c r="D919" s="84" t="s">
        <v>3473</v>
      </c>
      <c r="E919" s="84" t="b">
        <v>0</v>
      </c>
      <c r="F919" s="84" t="b">
        <v>0</v>
      </c>
      <c r="G919" s="84" t="b">
        <v>0</v>
      </c>
    </row>
    <row r="920" spans="1:7" ht="15">
      <c r="A920" s="84" t="s">
        <v>4632</v>
      </c>
      <c r="B920" s="84">
        <v>3</v>
      </c>
      <c r="C920" s="123">
        <v>0.001707953082439192</v>
      </c>
      <c r="D920" s="84" t="s">
        <v>3473</v>
      </c>
      <c r="E920" s="84" t="b">
        <v>0</v>
      </c>
      <c r="F920" s="84" t="b">
        <v>0</v>
      </c>
      <c r="G920" s="84" t="b">
        <v>0</v>
      </c>
    </row>
    <row r="921" spans="1:7" ht="15">
      <c r="A921" s="84" t="s">
        <v>4633</v>
      </c>
      <c r="B921" s="84">
        <v>3</v>
      </c>
      <c r="C921" s="123">
        <v>0.001707953082439192</v>
      </c>
      <c r="D921" s="84" t="s">
        <v>3473</v>
      </c>
      <c r="E921" s="84" t="b">
        <v>0</v>
      </c>
      <c r="F921" s="84" t="b">
        <v>0</v>
      </c>
      <c r="G921" s="84" t="b">
        <v>0</v>
      </c>
    </row>
    <row r="922" spans="1:7" ht="15">
      <c r="A922" s="84" t="s">
        <v>4634</v>
      </c>
      <c r="B922" s="84">
        <v>3</v>
      </c>
      <c r="C922" s="123">
        <v>0.001707953082439192</v>
      </c>
      <c r="D922" s="84" t="s">
        <v>3473</v>
      </c>
      <c r="E922" s="84" t="b">
        <v>0</v>
      </c>
      <c r="F922" s="84" t="b">
        <v>0</v>
      </c>
      <c r="G922" s="84" t="b">
        <v>0</v>
      </c>
    </row>
    <row r="923" spans="1:7" ht="15">
      <c r="A923" s="84" t="s">
        <v>4629</v>
      </c>
      <c r="B923" s="84">
        <v>3</v>
      </c>
      <c r="C923" s="123">
        <v>0.002216611136511327</v>
      </c>
      <c r="D923" s="84" t="s">
        <v>3473</v>
      </c>
      <c r="E923" s="84" t="b">
        <v>0</v>
      </c>
      <c r="F923" s="84" t="b">
        <v>0</v>
      </c>
      <c r="G923" s="84" t="b">
        <v>0</v>
      </c>
    </row>
    <row r="924" spans="1:7" ht="15">
      <c r="A924" s="84" t="s">
        <v>4630</v>
      </c>
      <c r="B924" s="84">
        <v>3</v>
      </c>
      <c r="C924" s="123">
        <v>0.002216611136511327</v>
      </c>
      <c r="D924" s="84" t="s">
        <v>3473</v>
      </c>
      <c r="E924" s="84" t="b">
        <v>0</v>
      </c>
      <c r="F924" s="84" t="b">
        <v>0</v>
      </c>
      <c r="G924" s="84" t="b">
        <v>0</v>
      </c>
    </row>
    <row r="925" spans="1:7" ht="15">
      <c r="A925" s="84" t="s">
        <v>4611</v>
      </c>
      <c r="B925" s="84">
        <v>3</v>
      </c>
      <c r="C925" s="123">
        <v>0.002216611136511327</v>
      </c>
      <c r="D925" s="84" t="s">
        <v>3473</v>
      </c>
      <c r="E925" s="84" t="b">
        <v>0</v>
      </c>
      <c r="F925" s="84" t="b">
        <v>0</v>
      </c>
      <c r="G925" s="84" t="b">
        <v>0</v>
      </c>
    </row>
    <row r="926" spans="1:7" ht="15">
      <c r="A926" s="84" t="s">
        <v>4603</v>
      </c>
      <c r="B926" s="84">
        <v>3</v>
      </c>
      <c r="C926" s="123">
        <v>0.002216611136511327</v>
      </c>
      <c r="D926" s="84" t="s">
        <v>3473</v>
      </c>
      <c r="E926" s="84" t="b">
        <v>0</v>
      </c>
      <c r="F926" s="84" t="b">
        <v>0</v>
      </c>
      <c r="G926" s="84" t="b">
        <v>0</v>
      </c>
    </row>
    <row r="927" spans="1:7" ht="15">
      <c r="A927" s="84" t="s">
        <v>4604</v>
      </c>
      <c r="B927" s="84">
        <v>3</v>
      </c>
      <c r="C927" s="123">
        <v>0.002216611136511327</v>
      </c>
      <c r="D927" s="84" t="s">
        <v>3473</v>
      </c>
      <c r="E927" s="84" t="b">
        <v>0</v>
      </c>
      <c r="F927" s="84" t="b">
        <v>0</v>
      </c>
      <c r="G927" s="84" t="b">
        <v>0</v>
      </c>
    </row>
    <row r="928" spans="1:7" ht="15">
      <c r="A928" s="84" t="s">
        <v>4599</v>
      </c>
      <c r="B928" s="84">
        <v>3</v>
      </c>
      <c r="C928" s="123">
        <v>0.001707953082439192</v>
      </c>
      <c r="D928" s="84" t="s">
        <v>3473</v>
      </c>
      <c r="E928" s="84" t="b">
        <v>0</v>
      </c>
      <c r="F928" s="84" t="b">
        <v>0</v>
      </c>
      <c r="G928" s="84" t="b">
        <v>0</v>
      </c>
    </row>
    <row r="929" spans="1:7" ht="15">
      <c r="A929" s="84" t="s">
        <v>4600</v>
      </c>
      <c r="B929" s="84">
        <v>3</v>
      </c>
      <c r="C929" s="123">
        <v>0.001707953082439192</v>
      </c>
      <c r="D929" s="84" t="s">
        <v>3473</v>
      </c>
      <c r="E929" s="84" t="b">
        <v>0</v>
      </c>
      <c r="F929" s="84" t="b">
        <v>0</v>
      </c>
      <c r="G929" s="84" t="b">
        <v>0</v>
      </c>
    </row>
    <row r="930" spans="1:7" ht="15">
      <c r="A930" s="84" t="s">
        <v>4601</v>
      </c>
      <c r="B930" s="84">
        <v>3</v>
      </c>
      <c r="C930" s="123">
        <v>0.001707953082439192</v>
      </c>
      <c r="D930" s="84" t="s">
        <v>3473</v>
      </c>
      <c r="E930" s="84" t="b">
        <v>0</v>
      </c>
      <c r="F930" s="84" t="b">
        <v>0</v>
      </c>
      <c r="G930" s="84" t="b">
        <v>0</v>
      </c>
    </row>
    <row r="931" spans="1:7" ht="15">
      <c r="A931" s="84" t="s">
        <v>4533</v>
      </c>
      <c r="B931" s="84">
        <v>3</v>
      </c>
      <c r="C931" s="123">
        <v>0.001707953082439192</v>
      </c>
      <c r="D931" s="84" t="s">
        <v>3473</v>
      </c>
      <c r="E931" s="84" t="b">
        <v>0</v>
      </c>
      <c r="F931" s="84" t="b">
        <v>0</v>
      </c>
      <c r="G931" s="84" t="b">
        <v>0</v>
      </c>
    </row>
    <row r="932" spans="1:7" ht="15">
      <c r="A932" s="84" t="s">
        <v>4928</v>
      </c>
      <c r="B932" s="84">
        <v>2</v>
      </c>
      <c r="C932" s="123">
        <v>0.0012637890905356386</v>
      </c>
      <c r="D932" s="84" t="s">
        <v>3473</v>
      </c>
      <c r="E932" s="84" t="b">
        <v>0</v>
      </c>
      <c r="F932" s="84" t="b">
        <v>0</v>
      </c>
      <c r="G932" s="84" t="b">
        <v>0</v>
      </c>
    </row>
    <row r="933" spans="1:7" ht="15">
      <c r="A933" s="84" t="s">
        <v>4929</v>
      </c>
      <c r="B933" s="84">
        <v>2</v>
      </c>
      <c r="C933" s="123">
        <v>0.0012637890905356386</v>
      </c>
      <c r="D933" s="84" t="s">
        <v>3473</v>
      </c>
      <c r="E933" s="84" t="b">
        <v>0</v>
      </c>
      <c r="F933" s="84" t="b">
        <v>0</v>
      </c>
      <c r="G933" s="84" t="b">
        <v>0</v>
      </c>
    </row>
    <row r="934" spans="1:7" ht="15">
      <c r="A934" s="84" t="s">
        <v>4660</v>
      </c>
      <c r="B934" s="84">
        <v>2</v>
      </c>
      <c r="C934" s="123">
        <v>0.001477740757674218</v>
      </c>
      <c r="D934" s="84" t="s">
        <v>3473</v>
      </c>
      <c r="E934" s="84" t="b">
        <v>0</v>
      </c>
      <c r="F934" s="84" t="b">
        <v>0</v>
      </c>
      <c r="G934" s="84" t="b">
        <v>0</v>
      </c>
    </row>
    <row r="935" spans="1:7" ht="15">
      <c r="A935" s="84" t="s">
        <v>4628</v>
      </c>
      <c r="B935" s="84">
        <v>2</v>
      </c>
      <c r="C935" s="123">
        <v>0.001477740757674218</v>
      </c>
      <c r="D935" s="84" t="s">
        <v>3473</v>
      </c>
      <c r="E935" s="84" t="b">
        <v>0</v>
      </c>
      <c r="F935" s="84" t="b">
        <v>0</v>
      </c>
      <c r="G935" s="84" t="b">
        <v>0</v>
      </c>
    </row>
    <row r="936" spans="1:7" ht="15">
      <c r="A936" s="84" t="s">
        <v>4930</v>
      </c>
      <c r="B936" s="84">
        <v>2</v>
      </c>
      <c r="C936" s="123">
        <v>0.0012637890905356386</v>
      </c>
      <c r="D936" s="84" t="s">
        <v>3473</v>
      </c>
      <c r="E936" s="84" t="b">
        <v>0</v>
      </c>
      <c r="F936" s="84" t="b">
        <v>0</v>
      </c>
      <c r="G936" s="84" t="b">
        <v>0</v>
      </c>
    </row>
    <row r="937" spans="1:7" ht="15">
      <c r="A937" s="84" t="s">
        <v>4642</v>
      </c>
      <c r="B937" s="84">
        <v>2</v>
      </c>
      <c r="C937" s="123">
        <v>0.0012637890905356386</v>
      </c>
      <c r="D937" s="84" t="s">
        <v>3473</v>
      </c>
      <c r="E937" s="84" t="b">
        <v>0</v>
      </c>
      <c r="F937" s="84" t="b">
        <v>0</v>
      </c>
      <c r="G937" s="84" t="b">
        <v>0</v>
      </c>
    </row>
    <row r="938" spans="1:7" ht="15">
      <c r="A938" s="84" t="s">
        <v>4710</v>
      </c>
      <c r="B938" s="84">
        <v>2</v>
      </c>
      <c r="C938" s="123">
        <v>0.001477740757674218</v>
      </c>
      <c r="D938" s="84" t="s">
        <v>3473</v>
      </c>
      <c r="E938" s="84" t="b">
        <v>0</v>
      </c>
      <c r="F938" s="84" t="b">
        <v>0</v>
      </c>
      <c r="G938" s="84" t="b">
        <v>0</v>
      </c>
    </row>
    <row r="939" spans="1:7" ht="15">
      <c r="A939" s="84" t="s">
        <v>4797</v>
      </c>
      <c r="B939" s="84">
        <v>2</v>
      </c>
      <c r="C939" s="123">
        <v>0.0012637890905356386</v>
      </c>
      <c r="D939" s="84" t="s">
        <v>3473</v>
      </c>
      <c r="E939" s="84" t="b">
        <v>0</v>
      </c>
      <c r="F939" s="84" t="b">
        <v>0</v>
      </c>
      <c r="G939" s="84" t="b">
        <v>0</v>
      </c>
    </row>
    <row r="940" spans="1:7" ht="15">
      <c r="A940" s="84" t="s">
        <v>4927</v>
      </c>
      <c r="B940" s="84">
        <v>2</v>
      </c>
      <c r="C940" s="123">
        <v>0.001477740757674218</v>
      </c>
      <c r="D940" s="84" t="s">
        <v>3473</v>
      </c>
      <c r="E940" s="84" t="b">
        <v>0</v>
      </c>
      <c r="F940" s="84" t="b">
        <v>0</v>
      </c>
      <c r="G940" s="84" t="b">
        <v>0</v>
      </c>
    </row>
    <row r="941" spans="1:7" ht="15">
      <c r="A941" s="84" t="s">
        <v>4381</v>
      </c>
      <c r="B941" s="84">
        <v>2</v>
      </c>
      <c r="C941" s="123">
        <v>0.0012637890905356386</v>
      </c>
      <c r="D941" s="84" t="s">
        <v>3473</v>
      </c>
      <c r="E941" s="84" t="b">
        <v>0</v>
      </c>
      <c r="F941" s="84" t="b">
        <v>0</v>
      </c>
      <c r="G941" s="84" t="b">
        <v>0</v>
      </c>
    </row>
    <row r="942" spans="1:7" ht="15">
      <c r="A942" s="84" t="s">
        <v>4776</v>
      </c>
      <c r="B942" s="84">
        <v>2</v>
      </c>
      <c r="C942" s="123">
        <v>0.0012637890905356386</v>
      </c>
      <c r="D942" s="84" t="s">
        <v>3473</v>
      </c>
      <c r="E942" s="84" t="b">
        <v>0</v>
      </c>
      <c r="F942" s="84" t="b">
        <v>0</v>
      </c>
      <c r="G942" s="84" t="b">
        <v>0</v>
      </c>
    </row>
    <row r="943" spans="1:7" ht="15">
      <c r="A943" s="84" t="s">
        <v>4796</v>
      </c>
      <c r="B943" s="84">
        <v>2</v>
      </c>
      <c r="C943" s="123">
        <v>0.0012637890905356386</v>
      </c>
      <c r="D943" s="84" t="s">
        <v>3473</v>
      </c>
      <c r="E943" s="84" t="b">
        <v>0</v>
      </c>
      <c r="F943" s="84" t="b">
        <v>0</v>
      </c>
      <c r="G943" s="84" t="b">
        <v>0</v>
      </c>
    </row>
    <row r="944" spans="1:7" ht="15">
      <c r="A944" s="84" t="s">
        <v>4831</v>
      </c>
      <c r="B944" s="84">
        <v>2</v>
      </c>
      <c r="C944" s="123">
        <v>0.0012637890905356386</v>
      </c>
      <c r="D944" s="84" t="s">
        <v>3473</v>
      </c>
      <c r="E944" s="84" t="b">
        <v>0</v>
      </c>
      <c r="F944" s="84" t="b">
        <v>0</v>
      </c>
      <c r="G944" s="84" t="b">
        <v>0</v>
      </c>
    </row>
    <row r="945" spans="1:7" ht="15">
      <c r="A945" s="84" t="s">
        <v>4573</v>
      </c>
      <c r="B945" s="84">
        <v>2</v>
      </c>
      <c r="C945" s="123">
        <v>0.0012637890905356386</v>
      </c>
      <c r="D945" s="84" t="s">
        <v>3473</v>
      </c>
      <c r="E945" s="84" t="b">
        <v>0</v>
      </c>
      <c r="F945" s="84" t="b">
        <v>0</v>
      </c>
      <c r="G945" s="84" t="b">
        <v>0</v>
      </c>
    </row>
    <row r="946" spans="1:7" ht="15">
      <c r="A946" s="84" t="s">
        <v>4605</v>
      </c>
      <c r="B946" s="84">
        <v>2</v>
      </c>
      <c r="C946" s="123">
        <v>0.0012637890905356386</v>
      </c>
      <c r="D946" s="84" t="s">
        <v>3473</v>
      </c>
      <c r="E946" s="84" t="b">
        <v>0</v>
      </c>
      <c r="F946" s="84" t="b">
        <v>0</v>
      </c>
      <c r="G946" s="84" t="b">
        <v>0</v>
      </c>
    </row>
    <row r="947" spans="1:7" ht="15">
      <c r="A947" s="84" t="s">
        <v>4872</v>
      </c>
      <c r="B947" s="84">
        <v>2</v>
      </c>
      <c r="C947" s="123">
        <v>0.0012637890905356386</v>
      </c>
      <c r="D947" s="84" t="s">
        <v>3473</v>
      </c>
      <c r="E947" s="84" t="b">
        <v>0</v>
      </c>
      <c r="F947" s="84" t="b">
        <v>0</v>
      </c>
      <c r="G947" s="84" t="b">
        <v>0</v>
      </c>
    </row>
    <row r="948" spans="1:7" ht="15">
      <c r="A948" s="84" t="s">
        <v>4921</v>
      </c>
      <c r="B948" s="84">
        <v>2</v>
      </c>
      <c r="C948" s="123">
        <v>0.001477740757674218</v>
      </c>
      <c r="D948" s="84" t="s">
        <v>3473</v>
      </c>
      <c r="E948" s="84" t="b">
        <v>0</v>
      </c>
      <c r="F948" s="84" t="b">
        <v>0</v>
      </c>
      <c r="G948" s="84" t="b">
        <v>0</v>
      </c>
    </row>
    <row r="949" spans="1:7" ht="15">
      <c r="A949" s="84" t="s">
        <v>4782</v>
      </c>
      <c r="B949" s="84">
        <v>2</v>
      </c>
      <c r="C949" s="123">
        <v>0.0012637890905356386</v>
      </c>
      <c r="D949" s="84" t="s">
        <v>3473</v>
      </c>
      <c r="E949" s="84" t="b">
        <v>0</v>
      </c>
      <c r="F949" s="84" t="b">
        <v>0</v>
      </c>
      <c r="G949" s="84" t="b">
        <v>0</v>
      </c>
    </row>
    <row r="950" spans="1:7" ht="15">
      <c r="A950" s="84" t="s">
        <v>4677</v>
      </c>
      <c r="B950" s="84">
        <v>2</v>
      </c>
      <c r="C950" s="123">
        <v>0.0012637890905356386</v>
      </c>
      <c r="D950" s="84" t="s">
        <v>3473</v>
      </c>
      <c r="E950" s="84" t="b">
        <v>0</v>
      </c>
      <c r="F950" s="84" t="b">
        <v>0</v>
      </c>
      <c r="G950" s="84" t="b">
        <v>0</v>
      </c>
    </row>
    <row r="951" spans="1:7" ht="15">
      <c r="A951" s="84" t="s">
        <v>4859</v>
      </c>
      <c r="B951" s="84">
        <v>2</v>
      </c>
      <c r="C951" s="123">
        <v>0.0012637890905356386</v>
      </c>
      <c r="D951" s="84" t="s">
        <v>3473</v>
      </c>
      <c r="E951" s="84" t="b">
        <v>0</v>
      </c>
      <c r="F951" s="84" t="b">
        <v>0</v>
      </c>
      <c r="G951" s="84" t="b">
        <v>0</v>
      </c>
    </row>
    <row r="952" spans="1:7" ht="15">
      <c r="A952" s="84" t="s">
        <v>4916</v>
      </c>
      <c r="B952" s="84">
        <v>2</v>
      </c>
      <c r="C952" s="123">
        <v>0.0012637890905356386</v>
      </c>
      <c r="D952" s="84" t="s">
        <v>3473</v>
      </c>
      <c r="E952" s="84" t="b">
        <v>0</v>
      </c>
      <c r="F952" s="84" t="b">
        <v>0</v>
      </c>
      <c r="G952" s="84" t="b">
        <v>0</v>
      </c>
    </row>
    <row r="953" spans="1:7" ht="15">
      <c r="A953" s="84" t="s">
        <v>4917</v>
      </c>
      <c r="B953" s="84">
        <v>2</v>
      </c>
      <c r="C953" s="123">
        <v>0.0012637890905356386</v>
      </c>
      <c r="D953" s="84" t="s">
        <v>3473</v>
      </c>
      <c r="E953" s="84" t="b">
        <v>0</v>
      </c>
      <c r="F953" s="84" t="b">
        <v>0</v>
      </c>
      <c r="G953" s="84" t="b">
        <v>0</v>
      </c>
    </row>
    <row r="954" spans="1:7" ht="15">
      <c r="A954" s="84" t="s">
        <v>4918</v>
      </c>
      <c r="B954" s="84">
        <v>2</v>
      </c>
      <c r="C954" s="123">
        <v>0.0012637890905356386</v>
      </c>
      <c r="D954" s="84" t="s">
        <v>3473</v>
      </c>
      <c r="E954" s="84" t="b">
        <v>0</v>
      </c>
      <c r="F954" s="84" t="b">
        <v>0</v>
      </c>
      <c r="G954" s="84" t="b">
        <v>0</v>
      </c>
    </row>
    <row r="955" spans="1:7" ht="15">
      <c r="A955" s="84" t="s">
        <v>4919</v>
      </c>
      <c r="B955" s="84">
        <v>2</v>
      </c>
      <c r="C955" s="123">
        <v>0.0012637890905356386</v>
      </c>
      <c r="D955" s="84" t="s">
        <v>3473</v>
      </c>
      <c r="E955" s="84" t="b">
        <v>0</v>
      </c>
      <c r="F955" s="84" t="b">
        <v>0</v>
      </c>
      <c r="G955" s="84" t="b">
        <v>0</v>
      </c>
    </row>
    <row r="956" spans="1:7" ht="15">
      <c r="A956" s="84" t="s">
        <v>4545</v>
      </c>
      <c r="B956" s="84">
        <v>2</v>
      </c>
      <c r="C956" s="123">
        <v>0.001477740757674218</v>
      </c>
      <c r="D956" s="84" t="s">
        <v>3473</v>
      </c>
      <c r="E956" s="84" t="b">
        <v>0</v>
      </c>
      <c r="F956" s="84" t="b">
        <v>0</v>
      </c>
      <c r="G956" s="84" t="b">
        <v>0</v>
      </c>
    </row>
    <row r="957" spans="1:7" ht="15">
      <c r="A957" s="84" t="s">
        <v>4920</v>
      </c>
      <c r="B957" s="84">
        <v>2</v>
      </c>
      <c r="C957" s="123">
        <v>0.001477740757674218</v>
      </c>
      <c r="D957" s="84" t="s">
        <v>3473</v>
      </c>
      <c r="E957" s="84" t="b">
        <v>0</v>
      </c>
      <c r="F957" s="84" t="b">
        <v>0</v>
      </c>
      <c r="G957" s="84" t="b">
        <v>0</v>
      </c>
    </row>
    <row r="958" spans="1:7" ht="15">
      <c r="A958" s="84" t="s">
        <v>4913</v>
      </c>
      <c r="B958" s="84">
        <v>2</v>
      </c>
      <c r="C958" s="123">
        <v>0.001477740757674218</v>
      </c>
      <c r="D958" s="84" t="s">
        <v>3473</v>
      </c>
      <c r="E958" s="84" t="b">
        <v>0</v>
      </c>
      <c r="F958" s="84" t="b">
        <v>0</v>
      </c>
      <c r="G958" s="84" t="b">
        <v>0</v>
      </c>
    </row>
    <row r="959" spans="1:7" ht="15">
      <c r="A959" s="84" t="s">
        <v>4440</v>
      </c>
      <c r="B959" s="84">
        <v>2</v>
      </c>
      <c r="C959" s="123">
        <v>0.0012637890905356386</v>
      </c>
      <c r="D959" s="84" t="s">
        <v>3473</v>
      </c>
      <c r="E959" s="84" t="b">
        <v>0</v>
      </c>
      <c r="F959" s="84" t="b">
        <v>0</v>
      </c>
      <c r="G959" s="84" t="b">
        <v>0</v>
      </c>
    </row>
    <row r="960" spans="1:7" ht="15">
      <c r="A960" s="84" t="s">
        <v>4871</v>
      </c>
      <c r="B960" s="84">
        <v>2</v>
      </c>
      <c r="C960" s="123">
        <v>0.0012637890905356386</v>
      </c>
      <c r="D960" s="84" t="s">
        <v>3473</v>
      </c>
      <c r="E960" s="84" t="b">
        <v>1</v>
      </c>
      <c r="F960" s="84" t="b">
        <v>0</v>
      </c>
      <c r="G960" s="84" t="b">
        <v>0</v>
      </c>
    </row>
    <row r="961" spans="1:7" ht="15">
      <c r="A961" s="84" t="s">
        <v>4704</v>
      </c>
      <c r="B961" s="84">
        <v>2</v>
      </c>
      <c r="C961" s="123">
        <v>0.0012637890905356386</v>
      </c>
      <c r="D961" s="84" t="s">
        <v>3473</v>
      </c>
      <c r="E961" s="84" t="b">
        <v>0</v>
      </c>
      <c r="F961" s="84" t="b">
        <v>0</v>
      </c>
      <c r="G961" s="84" t="b">
        <v>0</v>
      </c>
    </row>
    <row r="962" spans="1:7" ht="15">
      <c r="A962" s="84" t="s">
        <v>4879</v>
      </c>
      <c r="B962" s="84">
        <v>2</v>
      </c>
      <c r="C962" s="123">
        <v>0.0012637890905356386</v>
      </c>
      <c r="D962" s="84" t="s">
        <v>3473</v>
      </c>
      <c r="E962" s="84" t="b">
        <v>1</v>
      </c>
      <c r="F962" s="84" t="b">
        <v>0</v>
      </c>
      <c r="G962" s="84" t="b">
        <v>0</v>
      </c>
    </row>
    <row r="963" spans="1:7" ht="15">
      <c r="A963" s="84" t="s">
        <v>4914</v>
      </c>
      <c r="B963" s="84">
        <v>2</v>
      </c>
      <c r="C963" s="123">
        <v>0.0012637890905356386</v>
      </c>
      <c r="D963" s="84" t="s">
        <v>3473</v>
      </c>
      <c r="E963" s="84" t="b">
        <v>0</v>
      </c>
      <c r="F963" s="84" t="b">
        <v>0</v>
      </c>
      <c r="G963" s="84" t="b">
        <v>0</v>
      </c>
    </row>
    <row r="964" spans="1:7" ht="15">
      <c r="A964" s="84" t="s">
        <v>4915</v>
      </c>
      <c r="B964" s="84">
        <v>2</v>
      </c>
      <c r="C964" s="123">
        <v>0.0012637890905356386</v>
      </c>
      <c r="D964" s="84" t="s">
        <v>3473</v>
      </c>
      <c r="E964" s="84" t="b">
        <v>0</v>
      </c>
      <c r="F964" s="84" t="b">
        <v>0</v>
      </c>
      <c r="G964" s="84" t="b">
        <v>0</v>
      </c>
    </row>
    <row r="965" spans="1:7" ht="15">
      <c r="A965" s="84" t="s">
        <v>3637</v>
      </c>
      <c r="B965" s="84">
        <v>2</v>
      </c>
      <c r="C965" s="123">
        <v>0.0012637890905356386</v>
      </c>
      <c r="D965" s="84" t="s">
        <v>3473</v>
      </c>
      <c r="E965" s="84" t="b">
        <v>0</v>
      </c>
      <c r="F965" s="84" t="b">
        <v>0</v>
      </c>
      <c r="G965" s="84" t="b">
        <v>0</v>
      </c>
    </row>
    <row r="966" spans="1:7" ht="15">
      <c r="A966" s="84" t="s">
        <v>4900</v>
      </c>
      <c r="B966" s="84">
        <v>2</v>
      </c>
      <c r="C966" s="123">
        <v>0.0012637890905356386</v>
      </c>
      <c r="D966" s="84" t="s">
        <v>3473</v>
      </c>
      <c r="E966" s="84" t="b">
        <v>0</v>
      </c>
      <c r="F966" s="84" t="b">
        <v>0</v>
      </c>
      <c r="G966" s="84" t="b">
        <v>0</v>
      </c>
    </row>
    <row r="967" spans="1:7" ht="15">
      <c r="A967" s="84" t="s">
        <v>4910</v>
      </c>
      <c r="B967" s="84">
        <v>2</v>
      </c>
      <c r="C967" s="123">
        <v>0.001477740757674218</v>
      </c>
      <c r="D967" s="84" t="s">
        <v>3473</v>
      </c>
      <c r="E967" s="84" t="b">
        <v>0</v>
      </c>
      <c r="F967" s="84" t="b">
        <v>0</v>
      </c>
      <c r="G967" s="84" t="b">
        <v>0</v>
      </c>
    </row>
    <row r="968" spans="1:7" ht="15">
      <c r="A968" s="84" t="s">
        <v>4911</v>
      </c>
      <c r="B968" s="84">
        <v>2</v>
      </c>
      <c r="C968" s="123">
        <v>0.001477740757674218</v>
      </c>
      <c r="D968" s="84" t="s">
        <v>3473</v>
      </c>
      <c r="E968" s="84" t="b">
        <v>0</v>
      </c>
      <c r="F968" s="84" t="b">
        <v>0</v>
      </c>
      <c r="G968" s="84" t="b">
        <v>0</v>
      </c>
    </row>
    <row r="969" spans="1:7" ht="15">
      <c r="A969" s="84" t="s">
        <v>4912</v>
      </c>
      <c r="B969" s="84">
        <v>2</v>
      </c>
      <c r="C969" s="123">
        <v>0.001477740757674218</v>
      </c>
      <c r="D969" s="84" t="s">
        <v>3473</v>
      </c>
      <c r="E969" s="84" t="b">
        <v>0</v>
      </c>
      <c r="F969" s="84" t="b">
        <v>0</v>
      </c>
      <c r="G969" s="84" t="b">
        <v>0</v>
      </c>
    </row>
    <row r="970" spans="1:7" ht="15">
      <c r="A970" s="84" t="s">
        <v>4772</v>
      </c>
      <c r="B970" s="84">
        <v>2</v>
      </c>
      <c r="C970" s="123">
        <v>0.0012637890905356386</v>
      </c>
      <c r="D970" s="84" t="s">
        <v>3473</v>
      </c>
      <c r="E970" s="84" t="b">
        <v>0</v>
      </c>
      <c r="F970" s="84" t="b">
        <v>0</v>
      </c>
      <c r="G970" s="84" t="b">
        <v>0</v>
      </c>
    </row>
    <row r="971" spans="1:7" ht="15">
      <c r="A971" s="84" t="s">
        <v>4908</v>
      </c>
      <c r="B971" s="84">
        <v>2</v>
      </c>
      <c r="C971" s="123">
        <v>0.001477740757674218</v>
      </c>
      <c r="D971" s="84" t="s">
        <v>3473</v>
      </c>
      <c r="E971" s="84" t="b">
        <v>0</v>
      </c>
      <c r="F971" s="84" t="b">
        <v>0</v>
      </c>
      <c r="G971" s="84" t="b">
        <v>0</v>
      </c>
    </row>
    <row r="972" spans="1:7" ht="15">
      <c r="A972" s="84" t="s">
        <v>4627</v>
      </c>
      <c r="B972" s="84">
        <v>2</v>
      </c>
      <c r="C972" s="123">
        <v>0.0012637890905356386</v>
      </c>
      <c r="D972" s="84" t="s">
        <v>3473</v>
      </c>
      <c r="E972" s="84" t="b">
        <v>0</v>
      </c>
      <c r="F972" s="84" t="b">
        <v>0</v>
      </c>
      <c r="G972" s="84" t="b">
        <v>0</v>
      </c>
    </row>
    <row r="973" spans="1:7" ht="15">
      <c r="A973" s="84" t="s">
        <v>4906</v>
      </c>
      <c r="B973" s="84">
        <v>2</v>
      </c>
      <c r="C973" s="123">
        <v>0.001477740757674218</v>
      </c>
      <c r="D973" s="84" t="s">
        <v>3473</v>
      </c>
      <c r="E973" s="84" t="b">
        <v>0</v>
      </c>
      <c r="F973" s="84" t="b">
        <v>0</v>
      </c>
      <c r="G973" s="84" t="b">
        <v>0</v>
      </c>
    </row>
    <row r="974" spans="1:7" ht="15">
      <c r="A974" s="84" t="s">
        <v>4907</v>
      </c>
      <c r="B974" s="84">
        <v>2</v>
      </c>
      <c r="C974" s="123">
        <v>0.001477740757674218</v>
      </c>
      <c r="D974" s="84" t="s">
        <v>3473</v>
      </c>
      <c r="E974" s="84" t="b">
        <v>0</v>
      </c>
      <c r="F974" s="84" t="b">
        <v>0</v>
      </c>
      <c r="G974" s="84" t="b">
        <v>0</v>
      </c>
    </row>
    <row r="975" spans="1:7" ht="15">
      <c r="A975" s="84" t="s">
        <v>4818</v>
      </c>
      <c r="B975" s="84">
        <v>2</v>
      </c>
      <c r="C975" s="123">
        <v>0.0012637890905356386</v>
      </c>
      <c r="D975" s="84" t="s">
        <v>3473</v>
      </c>
      <c r="E975" s="84" t="b">
        <v>0</v>
      </c>
      <c r="F975" s="84" t="b">
        <v>0</v>
      </c>
      <c r="G975" s="84" t="b">
        <v>0</v>
      </c>
    </row>
    <row r="976" spans="1:7" ht="15">
      <c r="A976" s="84" t="s">
        <v>4858</v>
      </c>
      <c r="B976" s="84">
        <v>2</v>
      </c>
      <c r="C976" s="123">
        <v>0.0012637890905356386</v>
      </c>
      <c r="D976" s="84" t="s">
        <v>3473</v>
      </c>
      <c r="E976" s="84" t="b">
        <v>0</v>
      </c>
      <c r="F976" s="84" t="b">
        <v>0</v>
      </c>
      <c r="G976" s="84" t="b">
        <v>0</v>
      </c>
    </row>
    <row r="977" spans="1:7" ht="15">
      <c r="A977" s="84" t="s">
        <v>3673</v>
      </c>
      <c r="B977" s="84">
        <v>2</v>
      </c>
      <c r="C977" s="123">
        <v>0.0012637890905356386</v>
      </c>
      <c r="D977" s="84" t="s">
        <v>3473</v>
      </c>
      <c r="E977" s="84" t="b">
        <v>0</v>
      </c>
      <c r="F977" s="84" t="b">
        <v>0</v>
      </c>
      <c r="G977" s="84" t="b">
        <v>0</v>
      </c>
    </row>
    <row r="978" spans="1:7" ht="15">
      <c r="A978" s="84" t="s">
        <v>4904</v>
      </c>
      <c r="B978" s="84">
        <v>2</v>
      </c>
      <c r="C978" s="123">
        <v>0.0012637890905356386</v>
      </c>
      <c r="D978" s="84" t="s">
        <v>3473</v>
      </c>
      <c r="E978" s="84" t="b">
        <v>0</v>
      </c>
      <c r="F978" s="84" t="b">
        <v>0</v>
      </c>
      <c r="G978" s="84" t="b">
        <v>0</v>
      </c>
    </row>
    <row r="979" spans="1:7" ht="15">
      <c r="A979" s="84" t="s">
        <v>4608</v>
      </c>
      <c r="B979" s="84">
        <v>2</v>
      </c>
      <c r="C979" s="123">
        <v>0.0012637890905356386</v>
      </c>
      <c r="D979" s="84" t="s">
        <v>3473</v>
      </c>
      <c r="E979" s="84" t="b">
        <v>0</v>
      </c>
      <c r="F979" s="84" t="b">
        <v>0</v>
      </c>
      <c r="G979" s="84" t="b">
        <v>0</v>
      </c>
    </row>
    <row r="980" spans="1:7" ht="15">
      <c r="A980" s="84" t="s">
        <v>4550</v>
      </c>
      <c r="B980" s="84">
        <v>2</v>
      </c>
      <c r="C980" s="123">
        <v>0.0012637890905356386</v>
      </c>
      <c r="D980" s="84" t="s">
        <v>3473</v>
      </c>
      <c r="E980" s="84" t="b">
        <v>0</v>
      </c>
      <c r="F980" s="84" t="b">
        <v>0</v>
      </c>
      <c r="G980" s="84" t="b">
        <v>0</v>
      </c>
    </row>
    <row r="981" spans="1:7" ht="15">
      <c r="A981" s="84" t="s">
        <v>4801</v>
      </c>
      <c r="B981" s="84">
        <v>2</v>
      </c>
      <c r="C981" s="123">
        <v>0.0012637890905356386</v>
      </c>
      <c r="D981" s="84" t="s">
        <v>3473</v>
      </c>
      <c r="E981" s="84" t="b">
        <v>1</v>
      </c>
      <c r="F981" s="84" t="b">
        <v>0</v>
      </c>
      <c r="G981" s="84" t="b">
        <v>0</v>
      </c>
    </row>
    <row r="982" spans="1:7" ht="15">
      <c r="A982" s="84" t="s">
        <v>4784</v>
      </c>
      <c r="B982" s="84">
        <v>2</v>
      </c>
      <c r="C982" s="123">
        <v>0.0012637890905356386</v>
      </c>
      <c r="D982" s="84" t="s">
        <v>3473</v>
      </c>
      <c r="E982" s="84" t="b">
        <v>0</v>
      </c>
      <c r="F982" s="84" t="b">
        <v>0</v>
      </c>
      <c r="G982" s="84" t="b">
        <v>0</v>
      </c>
    </row>
    <row r="983" spans="1:7" ht="15">
      <c r="A983" s="84" t="s">
        <v>4678</v>
      </c>
      <c r="B983" s="84">
        <v>2</v>
      </c>
      <c r="C983" s="123">
        <v>0.0012637890905356386</v>
      </c>
      <c r="D983" s="84" t="s">
        <v>3473</v>
      </c>
      <c r="E983" s="84" t="b">
        <v>0</v>
      </c>
      <c r="F983" s="84" t="b">
        <v>0</v>
      </c>
      <c r="G983" s="84" t="b">
        <v>0</v>
      </c>
    </row>
    <row r="984" spans="1:7" ht="15">
      <c r="A984" s="84" t="s">
        <v>4877</v>
      </c>
      <c r="B984" s="84">
        <v>2</v>
      </c>
      <c r="C984" s="123">
        <v>0.0012637890905356386</v>
      </c>
      <c r="D984" s="84" t="s">
        <v>3473</v>
      </c>
      <c r="E984" s="84" t="b">
        <v>1</v>
      </c>
      <c r="F984" s="84" t="b">
        <v>0</v>
      </c>
      <c r="G984" s="84" t="b">
        <v>0</v>
      </c>
    </row>
    <row r="985" spans="1:7" ht="15">
      <c r="A985" s="84" t="s">
        <v>4883</v>
      </c>
      <c r="B985" s="84">
        <v>2</v>
      </c>
      <c r="C985" s="123">
        <v>0.0012637890905356386</v>
      </c>
      <c r="D985" s="84" t="s">
        <v>3473</v>
      </c>
      <c r="E985" s="84" t="b">
        <v>0</v>
      </c>
      <c r="F985" s="84" t="b">
        <v>0</v>
      </c>
      <c r="G985" s="84" t="b">
        <v>0</v>
      </c>
    </row>
    <row r="986" spans="1:7" ht="15">
      <c r="A986" s="84" t="s">
        <v>4903</v>
      </c>
      <c r="B986" s="84">
        <v>2</v>
      </c>
      <c r="C986" s="123">
        <v>0.001477740757674218</v>
      </c>
      <c r="D986" s="84" t="s">
        <v>3473</v>
      </c>
      <c r="E986" s="84" t="b">
        <v>0</v>
      </c>
      <c r="F986" s="84" t="b">
        <v>0</v>
      </c>
      <c r="G986" s="84" t="b">
        <v>0</v>
      </c>
    </row>
    <row r="987" spans="1:7" ht="15">
      <c r="A987" s="84" t="s">
        <v>4881</v>
      </c>
      <c r="B987" s="84">
        <v>2</v>
      </c>
      <c r="C987" s="123">
        <v>0.0012637890905356386</v>
      </c>
      <c r="D987" s="84" t="s">
        <v>3473</v>
      </c>
      <c r="E987" s="84" t="b">
        <v>0</v>
      </c>
      <c r="F987" s="84" t="b">
        <v>0</v>
      </c>
      <c r="G987" s="84" t="b">
        <v>0</v>
      </c>
    </row>
    <row r="988" spans="1:7" ht="15">
      <c r="A988" s="84" t="s">
        <v>4902</v>
      </c>
      <c r="B988" s="84">
        <v>2</v>
      </c>
      <c r="C988" s="123">
        <v>0.001477740757674218</v>
      </c>
      <c r="D988" s="84" t="s">
        <v>3473</v>
      </c>
      <c r="E988" s="84" t="b">
        <v>0</v>
      </c>
      <c r="F988" s="84" t="b">
        <v>0</v>
      </c>
      <c r="G988" s="84" t="b">
        <v>0</v>
      </c>
    </row>
    <row r="989" spans="1:7" ht="15">
      <c r="A989" s="84" t="s">
        <v>4709</v>
      </c>
      <c r="B989" s="84">
        <v>2</v>
      </c>
      <c r="C989" s="123">
        <v>0.001477740757674218</v>
      </c>
      <c r="D989" s="84" t="s">
        <v>3473</v>
      </c>
      <c r="E989" s="84" t="b">
        <v>0</v>
      </c>
      <c r="F989" s="84" t="b">
        <v>0</v>
      </c>
      <c r="G989" s="84" t="b">
        <v>0</v>
      </c>
    </row>
    <row r="990" spans="1:7" ht="15">
      <c r="A990" s="84" t="s">
        <v>3684</v>
      </c>
      <c r="B990" s="84">
        <v>2</v>
      </c>
      <c r="C990" s="123">
        <v>0.0012637890905356386</v>
      </c>
      <c r="D990" s="84" t="s">
        <v>3473</v>
      </c>
      <c r="E990" s="84" t="b">
        <v>1</v>
      </c>
      <c r="F990" s="84" t="b">
        <v>0</v>
      </c>
      <c r="G990" s="84" t="b">
        <v>0</v>
      </c>
    </row>
    <row r="991" spans="1:7" ht="15">
      <c r="A991" s="84" t="s">
        <v>4416</v>
      </c>
      <c r="B991" s="84">
        <v>2</v>
      </c>
      <c r="C991" s="123">
        <v>0.0012637890905356386</v>
      </c>
      <c r="D991" s="84" t="s">
        <v>3473</v>
      </c>
      <c r="E991" s="84" t="b">
        <v>0</v>
      </c>
      <c r="F991" s="84" t="b">
        <v>0</v>
      </c>
      <c r="G991" s="84" t="b">
        <v>0</v>
      </c>
    </row>
    <row r="992" spans="1:7" ht="15">
      <c r="A992" s="84" t="s">
        <v>4485</v>
      </c>
      <c r="B992" s="84">
        <v>2</v>
      </c>
      <c r="C992" s="123">
        <v>0.0012637890905356386</v>
      </c>
      <c r="D992" s="84" t="s">
        <v>3473</v>
      </c>
      <c r="E992" s="84" t="b">
        <v>0</v>
      </c>
      <c r="F992" s="84" t="b">
        <v>0</v>
      </c>
      <c r="G992" s="84" t="b">
        <v>0</v>
      </c>
    </row>
    <row r="993" spans="1:7" ht="15">
      <c r="A993" s="84" t="s">
        <v>4895</v>
      </c>
      <c r="B993" s="84">
        <v>2</v>
      </c>
      <c r="C993" s="123">
        <v>0.001477740757674218</v>
      </c>
      <c r="D993" s="84" t="s">
        <v>3473</v>
      </c>
      <c r="E993" s="84" t="b">
        <v>1</v>
      </c>
      <c r="F993" s="84" t="b">
        <v>0</v>
      </c>
      <c r="G993" s="84" t="b">
        <v>0</v>
      </c>
    </row>
    <row r="994" spans="1:7" ht="15">
      <c r="A994" s="84" t="s">
        <v>4896</v>
      </c>
      <c r="B994" s="84">
        <v>2</v>
      </c>
      <c r="C994" s="123">
        <v>0.001477740757674218</v>
      </c>
      <c r="D994" s="84" t="s">
        <v>3473</v>
      </c>
      <c r="E994" s="84" t="b">
        <v>0</v>
      </c>
      <c r="F994" s="84" t="b">
        <v>0</v>
      </c>
      <c r="G994" s="84" t="b">
        <v>0</v>
      </c>
    </row>
    <row r="995" spans="1:7" ht="15">
      <c r="A995" s="84" t="s">
        <v>4897</v>
      </c>
      <c r="B995" s="84">
        <v>2</v>
      </c>
      <c r="C995" s="123">
        <v>0.001477740757674218</v>
      </c>
      <c r="D995" s="84" t="s">
        <v>3473</v>
      </c>
      <c r="E995" s="84" t="b">
        <v>0</v>
      </c>
      <c r="F995" s="84" t="b">
        <v>0</v>
      </c>
      <c r="G995" s="84" t="b">
        <v>0</v>
      </c>
    </row>
    <row r="996" spans="1:7" ht="15">
      <c r="A996" s="84" t="s">
        <v>4898</v>
      </c>
      <c r="B996" s="84">
        <v>2</v>
      </c>
      <c r="C996" s="123">
        <v>0.001477740757674218</v>
      </c>
      <c r="D996" s="84" t="s">
        <v>3473</v>
      </c>
      <c r="E996" s="84" t="b">
        <v>0</v>
      </c>
      <c r="F996" s="84" t="b">
        <v>0</v>
      </c>
      <c r="G996" s="84" t="b">
        <v>0</v>
      </c>
    </row>
    <row r="997" spans="1:7" ht="15">
      <c r="A997" s="84" t="s">
        <v>3645</v>
      </c>
      <c r="B997" s="84">
        <v>2</v>
      </c>
      <c r="C997" s="123">
        <v>0.001477740757674218</v>
      </c>
      <c r="D997" s="84" t="s">
        <v>3473</v>
      </c>
      <c r="E997" s="84" t="b">
        <v>0</v>
      </c>
      <c r="F997" s="84" t="b">
        <v>0</v>
      </c>
      <c r="G997" s="84" t="b">
        <v>0</v>
      </c>
    </row>
    <row r="998" spans="1:7" ht="15">
      <c r="A998" s="84" t="s">
        <v>4899</v>
      </c>
      <c r="B998" s="84">
        <v>2</v>
      </c>
      <c r="C998" s="123">
        <v>0.001477740757674218</v>
      </c>
      <c r="D998" s="84" t="s">
        <v>3473</v>
      </c>
      <c r="E998" s="84" t="b">
        <v>0</v>
      </c>
      <c r="F998" s="84" t="b">
        <v>0</v>
      </c>
      <c r="G998" s="84" t="b">
        <v>0</v>
      </c>
    </row>
    <row r="999" spans="1:7" ht="15">
      <c r="A999" s="84" t="s">
        <v>4849</v>
      </c>
      <c r="B999" s="84">
        <v>2</v>
      </c>
      <c r="C999" s="123">
        <v>0.0012637890905356386</v>
      </c>
      <c r="D999" s="84" t="s">
        <v>3473</v>
      </c>
      <c r="E999" s="84" t="b">
        <v>0</v>
      </c>
      <c r="F999" s="84" t="b">
        <v>0</v>
      </c>
      <c r="G999" s="84" t="b">
        <v>0</v>
      </c>
    </row>
    <row r="1000" spans="1:7" ht="15">
      <c r="A1000" s="84" t="s">
        <v>4544</v>
      </c>
      <c r="B1000" s="84">
        <v>2</v>
      </c>
      <c r="C1000" s="123">
        <v>0.0012637890905356386</v>
      </c>
      <c r="D1000" s="84" t="s">
        <v>3473</v>
      </c>
      <c r="E1000" s="84" t="b">
        <v>0</v>
      </c>
      <c r="F1000" s="84" t="b">
        <v>0</v>
      </c>
      <c r="G1000" s="84" t="b">
        <v>0</v>
      </c>
    </row>
    <row r="1001" spans="1:7" ht="15">
      <c r="A1001" s="84" t="s">
        <v>4461</v>
      </c>
      <c r="B1001" s="84">
        <v>2</v>
      </c>
      <c r="C1001" s="123">
        <v>0.0012637890905356386</v>
      </c>
      <c r="D1001" s="84" t="s">
        <v>3473</v>
      </c>
      <c r="E1001" s="84" t="b">
        <v>0</v>
      </c>
      <c r="F1001" s="84" t="b">
        <v>0</v>
      </c>
      <c r="G1001" s="84" t="b">
        <v>0</v>
      </c>
    </row>
    <row r="1002" spans="1:7" ht="15">
      <c r="A1002" s="84" t="s">
        <v>4799</v>
      </c>
      <c r="B1002" s="84">
        <v>2</v>
      </c>
      <c r="C1002" s="123">
        <v>0.0012637890905356386</v>
      </c>
      <c r="D1002" s="84" t="s">
        <v>3473</v>
      </c>
      <c r="E1002" s="84" t="b">
        <v>1</v>
      </c>
      <c r="F1002" s="84" t="b">
        <v>0</v>
      </c>
      <c r="G1002" s="84" t="b">
        <v>0</v>
      </c>
    </row>
    <row r="1003" spans="1:7" ht="15">
      <c r="A1003" s="84" t="s">
        <v>4800</v>
      </c>
      <c r="B1003" s="84">
        <v>2</v>
      </c>
      <c r="C1003" s="123">
        <v>0.0012637890905356386</v>
      </c>
      <c r="D1003" s="84" t="s">
        <v>3473</v>
      </c>
      <c r="E1003" s="84" t="b">
        <v>0</v>
      </c>
      <c r="F1003" s="84" t="b">
        <v>0</v>
      </c>
      <c r="G1003" s="84" t="b">
        <v>0</v>
      </c>
    </row>
    <row r="1004" spans="1:7" ht="15">
      <c r="A1004" s="84" t="s">
        <v>4882</v>
      </c>
      <c r="B1004" s="84">
        <v>2</v>
      </c>
      <c r="C1004" s="123">
        <v>0.0012637890905356386</v>
      </c>
      <c r="D1004" s="84" t="s">
        <v>3473</v>
      </c>
      <c r="E1004" s="84" t="b">
        <v>0</v>
      </c>
      <c r="F1004" s="84" t="b">
        <v>0</v>
      </c>
      <c r="G1004" s="84" t="b">
        <v>0</v>
      </c>
    </row>
    <row r="1005" spans="1:7" ht="15">
      <c r="A1005" s="84" t="s">
        <v>4878</v>
      </c>
      <c r="B1005" s="84">
        <v>2</v>
      </c>
      <c r="C1005" s="123">
        <v>0.0012637890905356386</v>
      </c>
      <c r="D1005" s="84" t="s">
        <v>3473</v>
      </c>
      <c r="E1005" s="84" t="b">
        <v>0</v>
      </c>
      <c r="F1005" s="84" t="b">
        <v>0</v>
      </c>
      <c r="G1005" s="84" t="b">
        <v>0</v>
      </c>
    </row>
    <row r="1006" spans="1:7" ht="15">
      <c r="A1006" s="84" t="s">
        <v>4880</v>
      </c>
      <c r="B1006" s="84">
        <v>2</v>
      </c>
      <c r="C1006" s="123">
        <v>0.001477740757674218</v>
      </c>
      <c r="D1006" s="84" t="s">
        <v>3473</v>
      </c>
      <c r="E1006" s="84" t="b">
        <v>0</v>
      </c>
      <c r="F1006" s="84" t="b">
        <v>0</v>
      </c>
      <c r="G1006" s="84" t="b">
        <v>0</v>
      </c>
    </row>
    <row r="1007" spans="1:7" ht="15">
      <c r="A1007" s="84" t="s">
        <v>4504</v>
      </c>
      <c r="B1007" s="84">
        <v>2</v>
      </c>
      <c r="C1007" s="123">
        <v>0.0012637890905356386</v>
      </c>
      <c r="D1007" s="84" t="s">
        <v>3473</v>
      </c>
      <c r="E1007" s="84" t="b">
        <v>0</v>
      </c>
      <c r="F1007" s="84" t="b">
        <v>0</v>
      </c>
      <c r="G1007" s="84" t="b">
        <v>0</v>
      </c>
    </row>
    <row r="1008" spans="1:7" ht="15">
      <c r="A1008" s="84" t="s">
        <v>4816</v>
      </c>
      <c r="B1008" s="84">
        <v>2</v>
      </c>
      <c r="C1008" s="123">
        <v>0.0012637890905356386</v>
      </c>
      <c r="D1008" s="84" t="s">
        <v>3473</v>
      </c>
      <c r="E1008" s="84" t="b">
        <v>0</v>
      </c>
      <c r="F1008" s="84" t="b">
        <v>0</v>
      </c>
      <c r="G1008" s="84" t="b">
        <v>0</v>
      </c>
    </row>
    <row r="1009" spans="1:7" ht="15">
      <c r="A1009" s="84" t="s">
        <v>3660</v>
      </c>
      <c r="B1009" s="84">
        <v>2</v>
      </c>
      <c r="C1009" s="123">
        <v>0.0012637890905356386</v>
      </c>
      <c r="D1009" s="84" t="s">
        <v>3473</v>
      </c>
      <c r="E1009" s="84" t="b">
        <v>0</v>
      </c>
      <c r="F1009" s="84" t="b">
        <v>0</v>
      </c>
      <c r="G1009" s="84" t="b">
        <v>0</v>
      </c>
    </row>
    <row r="1010" spans="1:7" ht="15">
      <c r="A1010" s="84" t="s">
        <v>4870</v>
      </c>
      <c r="B1010" s="84">
        <v>2</v>
      </c>
      <c r="C1010" s="123">
        <v>0.001477740757674218</v>
      </c>
      <c r="D1010" s="84" t="s">
        <v>3473</v>
      </c>
      <c r="E1010" s="84" t="b">
        <v>0</v>
      </c>
      <c r="F1010" s="84" t="b">
        <v>0</v>
      </c>
      <c r="G1010" s="84" t="b">
        <v>0</v>
      </c>
    </row>
    <row r="1011" spans="1:7" ht="15">
      <c r="A1011" s="84" t="s">
        <v>4454</v>
      </c>
      <c r="B1011" s="84">
        <v>2</v>
      </c>
      <c r="C1011" s="123">
        <v>0.0012637890905356386</v>
      </c>
      <c r="D1011" s="84" t="s">
        <v>3473</v>
      </c>
      <c r="E1011" s="84" t="b">
        <v>0</v>
      </c>
      <c r="F1011" s="84" t="b">
        <v>0</v>
      </c>
      <c r="G1011" s="84" t="b">
        <v>0</v>
      </c>
    </row>
    <row r="1012" spans="1:7" ht="15">
      <c r="A1012" s="84" t="s">
        <v>4572</v>
      </c>
      <c r="B1012" s="84">
        <v>2</v>
      </c>
      <c r="C1012" s="123">
        <v>0.0012637890905356386</v>
      </c>
      <c r="D1012" s="84" t="s">
        <v>3473</v>
      </c>
      <c r="E1012" s="84" t="b">
        <v>0</v>
      </c>
      <c r="F1012" s="84" t="b">
        <v>0</v>
      </c>
      <c r="G1012" s="84" t="b">
        <v>0</v>
      </c>
    </row>
    <row r="1013" spans="1:7" ht="15">
      <c r="A1013" s="84" t="s">
        <v>4510</v>
      </c>
      <c r="B1013" s="84">
        <v>2</v>
      </c>
      <c r="C1013" s="123">
        <v>0.0012637890905356386</v>
      </c>
      <c r="D1013" s="84" t="s">
        <v>3473</v>
      </c>
      <c r="E1013" s="84" t="b">
        <v>0</v>
      </c>
      <c r="F1013" s="84" t="b">
        <v>0</v>
      </c>
      <c r="G1013" s="84" t="b">
        <v>0</v>
      </c>
    </row>
    <row r="1014" spans="1:7" ht="15">
      <c r="A1014" s="84" t="s">
        <v>4868</v>
      </c>
      <c r="B1014" s="84">
        <v>2</v>
      </c>
      <c r="C1014" s="123">
        <v>0.001477740757674218</v>
      </c>
      <c r="D1014" s="84" t="s">
        <v>3473</v>
      </c>
      <c r="E1014" s="84" t="b">
        <v>0</v>
      </c>
      <c r="F1014" s="84" t="b">
        <v>0</v>
      </c>
      <c r="G1014" s="84" t="b">
        <v>0</v>
      </c>
    </row>
    <row r="1015" spans="1:7" ht="15">
      <c r="A1015" s="84" t="s">
        <v>4869</v>
      </c>
      <c r="B1015" s="84">
        <v>2</v>
      </c>
      <c r="C1015" s="123">
        <v>0.001477740757674218</v>
      </c>
      <c r="D1015" s="84" t="s">
        <v>3473</v>
      </c>
      <c r="E1015" s="84" t="b">
        <v>0</v>
      </c>
      <c r="F1015" s="84" t="b">
        <v>0</v>
      </c>
      <c r="G1015" s="84" t="b">
        <v>0</v>
      </c>
    </row>
    <row r="1016" spans="1:7" ht="15">
      <c r="A1016" s="84" t="s">
        <v>4733</v>
      </c>
      <c r="B1016" s="84">
        <v>2</v>
      </c>
      <c r="C1016" s="123">
        <v>0.0012637890905356386</v>
      </c>
      <c r="D1016" s="84" t="s">
        <v>3473</v>
      </c>
      <c r="E1016" s="84" t="b">
        <v>0</v>
      </c>
      <c r="F1016" s="84" t="b">
        <v>0</v>
      </c>
      <c r="G1016" s="84" t="b">
        <v>0</v>
      </c>
    </row>
    <row r="1017" spans="1:7" ht="15">
      <c r="A1017" s="84" t="s">
        <v>4848</v>
      </c>
      <c r="B1017" s="84">
        <v>2</v>
      </c>
      <c r="C1017" s="123">
        <v>0.0012637890905356386</v>
      </c>
      <c r="D1017" s="84" t="s">
        <v>3473</v>
      </c>
      <c r="E1017" s="84" t="b">
        <v>0</v>
      </c>
      <c r="F1017" s="84" t="b">
        <v>0</v>
      </c>
      <c r="G1017" s="84" t="b">
        <v>0</v>
      </c>
    </row>
    <row r="1018" spans="1:7" ht="15">
      <c r="A1018" s="84" t="s">
        <v>4583</v>
      </c>
      <c r="B1018" s="84">
        <v>2</v>
      </c>
      <c r="C1018" s="123">
        <v>0.001477740757674218</v>
      </c>
      <c r="D1018" s="84" t="s">
        <v>3473</v>
      </c>
      <c r="E1018" s="84" t="b">
        <v>0</v>
      </c>
      <c r="F1018" s="84" t="b">
        <v>0</v>
      </c>
      <c r="G1018" s="84" t="b">
        <v>0</v>
      </c>
    </row>
    <row r="1019" spans="1:7" ht="15">
      <c r="A1019" s="84" t="s">
        <v>4830</v>
      </c>
      <c r="B1019" s="84">
        <v>2</v>
      </c>
      <c r="C1019" s="123">
        <v>0.0012637890905356386</v>
      </c>
      <c r="D1019" s="84" t="s">
        <v>3473</v>
      </c>
      <c r="E1019" s="84" t="b">
        <v>1</v>
      </c>
      <c r="F1019" s="84" t="b">
        <v>0</v>
      </c>
      <c r="G1019" s="84" t="b">
        <v>0</v>
      </c>
    </row>
    <row r="1020" spans="1:7" ht="15">
      <c r="A1020" s="84" t="s">
        <v>4853</v>
      </c>
      <c r="B1020" s="84">
        <v>2</v>
      </c>
      <c r="C1020" s="123">
        <v>0.001477740757674218</v>
      </c>
      <c r="D1020" s="84" t="s">
        <v>3473</v>
      </c>
      <c r="E1020" s="84" t="b">
        <v>0</v>
      </c>
      <c r="F1020" s="84" t="b">
        <v>0</v>
      </c>
      <c r="G1020" s="84" t="b">
        <v>0</v>
      </c>
    </row>
    <row r="1021" spans="1:7" ht="15">
      <c r="A1021" s="84" t="s">
        <v>4854</v>
      </c>
      <c r="B1021" s="84">
        <v>2</v>
      </c>
      <c r="C1021" s="123">
        <v>0.001477740757674218</v>
      </c>
      <c r="D1021" s="84" t="s">
        <v>3473</v>
      </c>
      <c r="E1021" s="84" t="b">
        <v>0</v>
      </c>
      <c r="F1021" s="84" t="b">
        <v>0</v>
      </c>
      <c r="G1021" s="84" t="b">
        <v>0</v>
      </c>
    </row>
    <row r="1022" spans="1:7" ht="15">
      <c r="A1022" s="84" t="s">
        <v>4855</v>
      </c>
      <c r="B1022" s="84">
        <v>2</v>
      </c>
      <c r="C1022" s="123">
        <v>0.001477740757674218</v>
      </c>
      <c r="D1022" s="84" t="s">
        <v>3473</v>
      </c>
      <c r="E1022" s="84" t="b">
        <v>0</v>
      </c>
      <c r="F1022" s="84" t="b">
        <v>0</v>
      </c>
      <c r="G1022" s="84" t="b">
        <v>0</v>
      </c>
    </row>
    <row r="1023" spans="1:7" ht="15">
      <c r="A1023" s="84" t="s">
        <v>4856</v>
      </c>
      <c r="B1023" s="84">
        <v>2</v>
      </c>
      <c r="C1023" s="123">
        <v>0.001477740757674218</v>
      </c>
      <c r="D1023" s="84" t="s">
        <v>3473</v>
      </c>
      <c r="E1023" s="84" t="b">
        <v>0</v>
      </c>
      <c r="F1023" s="84" t="b">
        <v>0</v>
      </c>
      <c r="G1023" s="84" t="b">
        <v>0</v>
      </c>
    </row>
    <row r="1024" spans="1:7" ht="15">
      <c r="A1024" s="84" t="s">
        <v>4857</v>
      </c>
      <c r="B1024" s="84">
        <v>2</v>
      </c>
      <c r="C1024" s="123">
        <v>0.001477740757674218</v>
      </c>
      <c r="D1024" s="84" t="s">
        <v>3473</v>
      </c>
      <c r="E1024" s="84" t="b">
        <v>0</v>
      </c>
      <c r="F1024" s="84" t="b">
        <v>1</v>
      </c>
      <c r="G1024" s="84" t="b">
        <v>0</v>
      </c>
    </row>
    <row r="1025" spans="1:7" ht="15">
      <c r="A1025" s="84" t="s">
        <v>4851</v>
      </c>
      <c r="B1025" s="84">
        <v>2</v>
      </c>
      <c r="C1025" s="123">
        <v>0.0012637890905356386</v>
      </c>
      <c r="D1025" s="84" t="s">
        <v>3473</v>
      </c>
      <c r="E1025" s="84" t="b">
        <v>0</v>
      </c>
      <c r="F1025" s="84" t="b">
        <v>0</v>
      </c>
      <c r="G1025" s="84" t="b">
        <v>0</v>
      </c>
    </row>
    <row r="1026" spans="1:7" ht="15">
      <c r="A1026" s="84" t="s">
        <v>4407</v>
      </c>
      <c r="B1026" s="84">
        <v>2</v>
      </c>
      <c r="C1026" s="123">
        <v>0.0012637890905356386</v>
      </c>
      <c r="D1026" s="84" t="s">
        <v>3473</v>
      </c>
      <c r="E1026" s="84" t="b">
        <v>0</v>
      </c>
      <c r="F1026" s="84" t="b">
        <v>0</v>
      </c>
      <c r="G1026" s="84" t="b">
        <v>0</v>
      </c>
    </row>
    <row r="1027" spans="1:7" ht="15">
      <c r="A1027" s="84" t="s">
        <v>4829</v>
      </c>
      <c r="B1027" s="84">
        <v>2</v>
      </c>
      <c r="C1027" s="123">
        <v>0.001477740757674218</v>
      </c>
      <c r="D1027" s="84" t="s">
        <v>3473</v>
      </c>
      <c r="E1027" s="84" t="b">
        <v>0</v>
      </c>
      <c r="F1027" s="84" t="b">
        <v>0</v>
      </c>
      <c r="G1027" s="84" t="b">
        <v>0</v>
      </c>
    </row>
    <row r="1028" spans="1:7" ht="15">
      <c r="A1028" s="84" t="s">
        <v>4820</v>
      </c>
      <c r="B1028" s="84">
        <v>2</v>
      </c>
      <c r="C1028" s="123">
        <v>0.0012637890905356386</v>
      </c>
      <c r="D1028" s="84" t="s">
        <v>3473</v>
      </c>
      <c r="E1028" s="84" t="b">
        <v>0</v>
      </c>
      <c r="F1028" s="84" t="b">
        <v>0</v>
      </c>
      <c r="G1028" s="84" t="b">
        <v>0</v>
      </c>
    </row>
    <row r="1029" spans="1:7" ht="15">
      <c r="A1029" s="84" t="s">
        <v>4821</v>
      </c>
      <c r="B1029" s="84">
        <v>2</v>
      </c>
      <c r="C1029" s="123">
        <v>0.0012637890905356386</v>
      </c>
      <c r="D1029" s="84" t="s">
        <v>3473</v>
      </c>
      <c r="E1029" s="84" t="b">
        <v>0</v>
      </c>
      <c r="F1029" s="84" t="b">
        <v>0</v>
      </c>
      <c r="G1029" s="84" t="b">
        <v>0</v>
      </c>
    </row>
    <row r="1030" spans="1:7" ht="15">
      <c r="A1030" s="84" t="s">
        <v>4822</v>
      </c>
      <c r="B1030" s="84">
        <v>2</v>
      </c>
      <c r="C1030" s="123">
        <v>0.0012637890905356386</v>
      </c>
      <c r="D1030" s="84" t="s">
        <v>3473</v>
      </c>
      <c r="E1030" s="84" t="b">
        <v>0</v>
      </c>
      <c r="F1030" s="84" t="b">
        <v>0</v>
      </c>
      <c r="G1030" s="84" t="b">
        <v>0</v>
      </c>
    </row>
    <row r="1031" spans="1:7" ht="15">
      <c r="A1031" s="84" t="s">
        <v>4823</v>
      </c>
      <c r="B1031" s="84">
        <v>2</v>
      </c>
      <c r="C1031" s="123">
        <v>0.0012637890905356386</v>
      </c>
      <c r="D1031" s="84" t="s">
        <v>3473</v>
      </c>
      <c r="E1031" s="84" t="b">
        <v>0</v>
      </c>
      <c r="F1031" s="84" t="b">
        <v>0</v>
      </c>
      <c r="G1031" s="84" t="b">
        <v>0</v>
      </c>
    </row>
    <row r="1032" spans="1:7" ht="15">
      <c r="A1032" s="84" t="s">
        <v>4824</v>
      </c>
      <c r="B1032" s="84">
        <v>2</v>
      </c>
      <c r="C1032" s="123">
        <v>0.0012637890905356386</v>
      </c>
      <c r="D1032" s="84" t="s">
        <v>3473</v>
      </c>
      <c r="E1032" s="84" t="b">
        <v>0</v>
      </c>
      <c r="F1032" s="84" t="b">
        <v>0</v>
      </c>
      <c r="G1032" s="84" t="b">
        <v>0</v>
      </c>
    </row>
    <row r="1033" spans="1:7" ht="15">
      <c r="A1033" s="84" t="s">
        <v>4825</v>
      </c>
      <c r="B1033" s="84">
        <v>2</v>
      </c>
      <c r="C1033" s="123">
        <v>0.0012637890905356386</v>
      </c>
      <c r="D1033" s="84" t="s">
        <v>3473</v>
      </c>
      <c r="E1033" s="84" t="b">
        <v>0</v>
      </c>
      <c r="F1033" s="84" t="b">
        <v>0</v>
      </c>
      <c r="G1033" s="84" t="b">
        <v>0</v>
      </c>
    </row>
    <row r="1034" spans="1:7" ht="15">
      <c r="A1034" s="84" t="s">
        <v>4826</v>
      </c>
      <c r="B1034" s="84">
        <v>2</v>
      </c>
      <c r="C1034" s="123">
        <v>0.0012637890905356386</v>
      </c>
      <c r="D1034" s="84" t="s">
        <v>3473</v>
      </c>
      <c r="E1034" s="84" t="b">
        <v>0</v>
      </c>
      <c r="F1034" s="84" t="b">
        <v>0</v>
      </c>
      <c r="G1034" s="84" t="b">
        <v>0</v>
      </c>
    </row>
    <row r="1035" spans="1:7" ht="15">
      <c r="A1035" s="84" t="s">
        <v>4827</v>
      </c>
      <c r="B1035" s="84">
        <v>2</v>
      </c>
      <c r="C1035" s="123">
        <v>0.0012637890905356386</v>
      </c>
      <c r="D1035" s="84" t="s">
        <v>3473</v>
      </c>
      <c r="E1035" s="84" t="b">
        <v>0</v>
      </c>
      <c r="F1035" s="84" t="b">
        <v>0</v>
      </c>
      <c r="G1035" s="84" t="b">
        <v>0</v>
      </c>
    </row>
    <row r="1036" spans="1:7" ht="15">
      <c r="A1036" s="84" t="s">
        <v>4828</v>
      </c>
      <c r="B1036" s="84">
        <v>2</v>
      </c>
      <c r="C1036" s="123">
        <v>0.0012637890905356386</v>
      </c>
      <c r="D1036" s="84" t="s">
        <v>3473</v>
      </c>
      <c r="E1036" s="84" t="b">
        <v>0</v>
      </c>
      <c r="F1036" s="84" t="b">
        <v>0</v>
      </c>
      <c r="G1036" s="84" t="b">
        <v>0</v>
      </c>
    </row>
    <row r="1037" spans="1:7" ht="15">
      <c r="A1037" s="84" t="s">
        <v>4817</v>
      </c>
      <c r="B1037" s="84">
        <v>2</v>
      </c>
      <c r="C1037" s="123">
        <v>0.001477740757674218</v>
      </c>
      <c r="D1037" s="84" t="s">
        <v>3473</v>
      </c>
      <c r="E1037" s="84" t="b">
        <v>0</v>
      </c>
      <c r="F1037" s="84" t="b">
        <v>0</v>
      </c>
      <c r="G1037" s="84" t="b">
        <v>0</v>
      </c>
    </row>
    <row r="1038" spans="1:7" ht="15">
      <c r="A1038" s="84" t="s">
        <v>4815</v>
      </c>
      <c r="B1038" s="84">
        <v>2</v>
      </c>
      <c r="C1038" s="123">
        <v>0.001477740757674218</v>
      </c>
      <c r="D1038" s="84" t="s">
        <v>3473</v>
      </c>
      <c r="E1038" s="84" t="b">
        <v>0</v>
      </c>
      <c r="F1038" s="84" t="b">
        <v>0</v>
      </c>
      <c r="G1038" s="84" t="b">
        <v>0</v>
      </c>
    </row>
    <row r="1039" spans="1:7" ht="15">
      <c r="A1039" s="84" t="s">
        <v>4552</v>
      </c>
      <c r="B1039" s="84">
        <v>2</v>
      </c>
      <c r="C1039" s="123">
        <v>0.001477740757674218</v>
      </c>
      <c r="D1039" s="84" t="s">
        <v>3473</v>
      </c>
      <c r="E1039" s="84" t="b">
        <v>0</v>
      </c>
      <c r="F1039" s="84" t="b">
        <v>0</v>
      </c>
      <c r="G1039" s="84" t="b">
        <v>0</v>
      </c>
    </row>
    <row r="1040" spans="1:7" ht="15">
      <c r="A1040" s="84" t="s">
        <v>3580</v>
      </c>
      <c r="B1040" s="84">
        <v>2</v>
      </c>
      <c r="C1040" s="123">
        <v>0.0012637890905356386</v>
      </c>
      <c r="D1040" s="84" t="s">
        <v>3473</v>
      </c>
      <c r="E1040" s="84" t="b">
        <v>0</v>
      </c>
      <c r="F1040" s="84" t="b">
        <v>0</v>
      </c>
      <c r="G1040" s="84" t="b">
        <v>0</v>
      </c>
    </row>
    <row r="1041" spans="1:7" ht="15">
      <c r="A1041" s="84" t="s">
        <v>4780</v>
      </c>
      <c r="B1041" s="84">
        <v>2</v>
      </c>
      <c r="C1041" s="123">
        <v>0.0012637890905356386</v>
      </c>
      <c r="D1041" s="84" t="s">
        <v>3473</v>
      </c>
      <c r="E1041" s="84" t="b">
        <v>0</v>
      </c>
      <c r="F1041" s="84" t="b">
        <v>0</v>
      </c>
      <c r="G1041" s="84" t="b">
        <v>0</v>
      </c>
    </row>
    <row r="1042" spans="1:7" ht="15">
      <c r="A1042" s="84" t="s">
        <v>4783</v>
      </c>
      <c r="B1042" s="84">
        <v>2</v>
      </c>
      <c r="C1042" s="123">
        <v>0.001477740757674218</v>
      </c>
      <c r="D1042" s="84" t="s">
        <v>3473</v>
      </c>
      <c r="E1042" s="84" t="b">
        <v>0</v>
      </c>
      <c r="F1042" s="84" t="b">
        <v>0</v>
      </c>
      <c r="G1042" s="84" t="b">
        <v>0</v>
      </c>
    </row>
    <row r="1043" spans="1:7" ht="15">
      <c r="A1043" s="84" t="s">
        <v>4781</v>
      </c>
      <c r="B1043" s="84">
        <v>2</v>
      </c>
      <c r="C1043" s="123">
        <v>0.001477740757674218</v>
      </c>
      <c r="D1043" s="84" t="s">
        <v>3473</v>
      </c>
      <c r="E1043" s="84" t="b">
        <v>0</v>
      </c>
      <c r="F1043" s="84" t="b">
        <v>0</v>
      </c>
      <c r="G1043" s="84" t="b">
        <v>0</v>
      </c>
    </row>
    <row r="1044" spans="1:7" ht="15">
      <c r="A1044" s="84" t="s">
        <v>4778</v>
      </c>
      <c r="B1044" s="84">
        <v>2</v>
      </c>
      <c r="C1044" s="123">
        <v>0.0012637890905356386</v>
      </c>
      <c r="D1044" s="84" t="s">
        <v>3473</v>
      </c>
      <c r="E1044" s="84" t="b">
        <v>0</v>
      </c>
      <c r="F1044" s="84" t="b">
        <v>0</v>
      </c>
      <c r="G1044" s="84" t="b">
        <v>0</v>
      </c>
    </row>
    <row r="1045" spans="1:7" ht="15">
      <c r="A1045" s="84" t="s">
        <v>4779</v>
      </c>
      <c r="B1045" s="84">
        <v>2</v>
      </c>
      <c r="C1045" s="123">
        <v>0.0012637890905356386</v>
      </c>
      <c r="D1045" s="84" t="s">
        <v>3473</v>
      </c>
      <c r="E1045" s="84" t="b">
        <v>0</v>
      </c>
      <c r="F1045" s="84" t="b">
        <v>0</v>
      </c>
      <c r="G1045" s="84" t="b">
        <v>0</v>
      </c>
    </row>
    <row r="1046" spans="1:7" ht="15">
      <c r="A1046" s="84" t="s">
        <v>4484</v>
      </c>
      <c r="B1046" s="84">
        <v>2</v>
      </c>
      <c r="C1046" s="123">
        <v>0.0012637890905356386</v>
      </c>
      <c r="D1046" s="84" t="s">
        <v>3473</v>
      </c>
      <c r="E1046" s="84" t="b">
        <v>1</v>
      </c>
      <c r="F1046" s="84" t="b">
        <v>0</v>
      </c>
      <c r="G1046" s="84" t="b">
        <v>0</v>
      </c>
    </row>
    <row r="1047" spans="1:7" ht="15">
      <c r="A1047" s="84" t="s">
        <v>4762</v>
      </c>
      <c r="B1047" s="84">
        <v>2</v>
      </c>
      <c r="C1047" s="123">
        <v>0.0012637890905356386</v>
      </c>
      <c r="D1047" s="84" t="s">
        <v>3473</v>
      </c>
      <c r="E1047" s="84" t="b">
        <v>0</v>
      </c>
      <c r="F1047" s="84" t="b">
        <v>0</v>
      </c>
      <c r="G1047" s="84" t="b">
        <v>0</v>
      </c>
    </row>
    <row r="1048" spans="1:7" ht="15">
      <c r="A1048" s="84" t="s">
        <v>4775</v>
      </c>
      <c r="B1048" s="84">
        <v>2</v>
      </c>
      <c r="C1048" s="123">
        <v>0.0012637890905356386</v>
      </c>
      <c r="D1048" s="84" t="s">
        <v>3473</v>
      </c>
      <c r="E1048" s="84" t="b">
        <v>0</v>
      </c>
      <c r="F1048" s="84" t="b">
        <v>0</v>
      </c>
      <c r="G1048" s="84" t="b">
        <v>0</v>
      </c>
    </row>
    <row r="1049" spans="1:7" ht="15">
      <c r="A1049" s="84" t="s">
        <v>4740</v>
      </c>
      <c r="B1049" s="84">
        <v>2</v>
      </c>
      <c r="C1049" s="123">
        <v>0.0012637890905356386</v>
      </c>
      <c r="D1049" s="84" t="s">
        <v>3473</v>
      </c>
      <c r="E1049" s="84" t="b">
        <v>0</v>
      </c>
      <c r="F1049" s="84" t="b">
        <v>0</v>
      </c>
      <c r="G1049" s="84" t="b">
        <v>0</v>
      </c>
    </row>
    <row r="1050" spans="1:7" ht="15">
      <c r="A1050" s="84" t="s">
        <v>4755</v>
      </c>
      <c r="B1050" s="84">
        <v>2</v>
      </c>
      <c r="C1050" s="123">
        <v>0.0012637890905356386</v>
      </c>
      <c r="D1050" s="84" t="s">
        <v>3473</v>
      </c>
      <c r="E1050" s="84" t="b">
        <v>0</v>
      </c>
      <c r="F1050" s="84" t="b">
        <v>0</v>
      </c>
      <c r="G1050" s="84" t="b">
        <v>0</v>
      </c>
    </row>
    <row r="1051" spans="1:7" ht="15">
      <c r="A1051" s="84" t="s">
        <v>4491</v>
      </c>
      <c r="B1051" s="84">
        <v>2</v>
      </c>
      <c r="C1051" s="123">
        <v>0.0012637890905356386</v>
      </c>
      <c r="D1051" s="84" t="s">
        <v>3473</v>
      </c>
      <c r="E1051" s="84" t="b">
        <v>0</v>
      </c>
      <c r="F1051" s="84" t="b">
        <v>0</v>
      </c>
      <c r="G1051" s="84" t="b">
        <v>0</v>
      </c>
    </row>
    <row r="1052" spans="1:7" ht="15">
      <c r="A1052" s="84" t="s">
        <v>4773</v>
      </c>
      <c r="B1052" s="84">
        <v>2</v>
      </c>
      <c r="C1052" s="123">
        <v>0.0012637890905356386</v>
      </c>
      <c r="D1052" s="84" t="s">
        <v>3473</v>
      </c>
      <c r="E1052" s="84" t="b">
        <v>0</v>
      </c>
      <c r="F1052" s="84" t="b">
        <v>0</v>
      </c>
      <c r="G1052" s="84" t="b">
        <v>0</v>
      </c>
    </row>
    <row r="1053" spans="1:7" ht="15">
      <c r="A1053" s="84" t="s">
        <v>4363</v>
      </c>
      <c r="B1053" s="84">
        <v>2</v>
      </c>
      <c r="C1053" s="123">
        <v>0.0012637890905356386</v>
      </c>
      <c r="D1053" s="84" t="s">
        <v>3473</v>
      </c>
      <c r="E1053" s="84" t="b">
        <v>1</v>
      </c>
      <c r="F1053" s="84" t="b">
        <v>0</v>
      </c>
      <c r="G1053" s="84" t="b">
        <v>0</v>
      </c>
    </row>
    <row r="1054" spans="1:7" ht="15">
      <c r="A1054" s="84" t="s">
        <v>4396</v>
      </c>
      <c r="B1054" s="84">
        <v>2</v>
      </c>
      <c r="C1054" s="123">
        <v>0.0012637890905356386</v>
      </c>
      <c r="D1054" s="84" t="s">
        <v>3473</v>
      </c>
      <c r="E1054" s="84" t="b">
        <v>1</v>
      </c>
      <c r="F1054" s="84" t="b">
        <v>0</v>
      </c>
      <c r="G1054" s="84" t="b">
        <v>0</v>
      </c>
    </row>
    <row r="1055" spans="1:7" ht="15">
      <c r="A1055" s="84" t="s">
        <v>4428</v>
      </c>
      <c r="B1055" s="84">
        <v>2</v>
      </c>
      <c r="C1055" s="123">
        <v>0.0012637890905356386</v>
      </c>
      <c r="D1055" s="84" t="s">
        <v>3473</v>
      </c>
      <c r="E1055" s="84" t="b">
        <v>0</v>
      </c>
      <c r="F1055" s="84" t="b">
        <v>0</v>
      </c>
      <c r="G1055" s="84" t="b">
        <v>0</v>
      </c>
    </row>
    <row r="1056" spans="1:7" ht="15">
      <c r="A1056" s="84" t="s">
        <v>4763</v>
      </c>
      <c r="B1056" s="84">
        <v>2</v>
      </c>
      <c r="C1056" s="123">
        <v>0.001477740757674218</v>
      </c>
      <c r="D1056" s="84" t="s">
        <v>3473</v>
      </c>
      <c r="E1056" s="84" t="b">
        <v>0</v>
      </c>
      <c r="F1056" s="84" t="b">
        <v>0</v>
      </c>
      <c r="G1056" s="84" t="b">
        <v>0</v>
      </c>
    </row>
    <row r="1057" spans="1:7" ht="15">
      <c r="A1057" s="84" t="s">
        <v>4764</v>
      </c>
      <c r="B1057" s="84">
        <v>2</v>
      </c>
      <c r="C1057" s="123">
        <v>0.001477740757674218</v>
      </c>
      <c r="D1057" s="84" t="s">
        <v>3473</v>
      </c>
      <c r="E1057" s="84" t="b">
        <v>0</v>
      </c>
      <c r="F1057" s="84" t="b">
        <v>0</v>
      </c>
      <c r="G1057" s="84" t="b">
        <v>0</v>
      </c>
    </row>
    <row r="1058" spans="1:7" ht="15">
      <c r="A1058" s="84" t="s">
        <v>4759</v>
      </c>
      <c r="B1058" s="84">
        <v>2</v>
      </c>
      <c r="C1058" s="123">
        <v>0.001477740757674218</v>
      </c>
      <c r="D1058" s="84" t="s">
        <v>3473</v>
      </c>
      <c r="E1058" s="84" t="b">
        <v>0</v>
      </c>
      <c r="F1058" s="84" t="b">
        <v>0</v>
      </c>
      <c r="G1058" s="84" t="b">
        <v>0</v>
      </c>
    </row>
    <row r="1059" spans="1:7" ht="15">
      <c r="A1059" s="84" t="s">
        <v>4760</v>
      </c>
      <c r="B1059" s="84">
        <v>2</v>
      </c>
      <c r="C1059" s="123">
        <v>0.0012637890905356386</v>
      </c>
      <c r="D1059" s="84" t="s">
        <v>3473</v>
      </c>
      <c r="E1059" s="84" t="b">
        <v>0</v>
      </c>
      <c r="F1059" s="84" t="b">
        <v>0</v>
      </c>
      <c r="G1059" s="84" t="b">
        <v>0</v>
      </c>
    </row>
    <row r="1060" spans="1:7" ht="15">
      <c r="A1060" s="84" t="s">
        <v>4761</v>
      </c>
      <c r="B1060" s="84">
        <v>2</v>
      </c>
      <c r="C1060" s="123">
        <v>0.001477740757674218</v>
      </c>
      <c r="D1060" s="84" t="s">
        <v>3473</v>
      </c>
      <c r="E1060" s="84" t="b">
        <v>0</v>
      </c>
      <c r="F1060" s="84" t="b">
        <v>0</v>
      </c>
      <c r="G1060" s="84" t="b">
        <v>0</v>
      </c>
    </row>
    <row r="1061" spans="1:7" ht="15">
      <c r="A1061" s="84" t="s">
        <v>4539</v>
      </c>
      <c r="B1061" s="84">
        <v>2</v>
      </c>
      <c r="C1061" s="123">
        <v>0.0012637890905356386</v>
      </c>
      <c r="D1061" s="84" t="s">
        <v>3473</v>
      </c>
      <c r="E1061" s="84" t="b">
        <v>0</v>
      </c>
      <c r="F1061" s="84" t="b">
        <v>0</v>
      </c>
      <c r="G1061" s="84" t="b">
        <v>0</v>
      </c>
    </row>
    <row r="1062" spans="1:7" ht="15">
      <c r="A1062" s="84" t="s">
        <v>4753</v>
      </c>
      <c r="B1062" s="84">
        <v>2</v>
      </c>
      <c r="C1062" s="123">
        <v>0.001477740757674218</v>
      </c>
      <c r="D1062" s="84" t="s">
        <v>3473</v>
      </c>
      <c r="E1062" s="84" t="b">
        <v>0</v>
      </c>
      <c r="F1062" s="84" t="b">
        <v>0</v>
      </c>
      <c r="G1062" s="84" t="b">
        <v>0</v>
      </c>
    </row>
    <row r="1063" spans="1:7" ht="15">
      <c r="A1063" s="84" t="s">
        <v>4486</v>
      </c>
      <c r="B1063" s="84">
        <v>2</v>
      </c>
      <c r="C1063" s="123">
        <v>0.0012637890905356386</v>
      </c>
      <c r="D1063" s="84" t="s">
        <v>3473</v>
      </c>
      <c r="E1063" s="84" t="b">
        <v>0</v>
      </c>
      <c r="F1063" s="84" t="b">
        <v>0</v>
      </c>
      <c r="G1063" s="84" t="b">
        <v>0</v>
      </c>
    </row>
    <row r="1064" spans="1:7" ht="15">
      <c r="A1064" s="84" t="s">
        <v>4487</v>
      </c>
      <c r="B1064" s="84">
        <v>2</v>
      </c>
      <c r="C1064" s="123">
        <v>0.0012637890905356386</v>
      </c>
      <c r="D1064" s="84" t="s">
        <v>3473</v>
      </c>
      <c r="E1064" s="84" t="b">
        <v>0</v>
      </c>
      <c r="F1064" s="84" t="b">
        <v>0</v>
      </c>
      <c r="G1064" s="84" t="b">
        <v>0</v>
      </c>
    </row>
    <row r="1065" spans="1:7" ht="15">
      <c r="A1065" s="84" t="s">
        <v>4455</v>
      </c>
      <c r="B1065" s="84">
        <v>2</v>
      </c>
      <c r="C1065" s="123">
        <v>0.0012637890905356386</v>
      </c>
      <c r="D1065" s="84" t="s">
        <v>3473</v>
      </c>
      <c r="E1065" s="84" t="b">
        <v>0</v>
      </c>
      <c r="F1065" s="84" t="b">
        <v>0</v>
      </c>
      <c r="G1065" s="84" t="b">
        <v>0</v>
      </c>
    </row>
    <row r="1066" spans="1:7" ht="15">
      <c r="A1066" s="84" t="s">
        <v>4488</v>
      </c>
      <c r="B1066" s="84">
        <v>2</v>
      </c>
      <c r="C1066" s="123">
        <v>0.0012637890905356386</v>
      </c>
      <c r="D1066" s="84" t="s">
        <v>3473</v>
      </c>
      <c r="E1066" s="84" t="b">
        <v>1</v>
      </c>
      <c r="F1066" s="84" t="b">
        <v>0</v>
      </c>
      <c r="G1066" s="84" t="b">
        <v>0</v>
      </c>
    </row>
    <row r="1067" spans="1:7" ht="15">
      <c r="A1067" s="84" t="s">
        <v>4489</v>
      </c>
      <c r="B1067" s="84">
        <v>2</v>
      </c>
      <c r="C1067" s="123">
        <v>0.0012637890905356386</v>
      </c>
      <c r="D1067" s="84" t="s">
        <v>3473</v>
      </c>
      <c r="E1067" s="84" t="b">
        <v>0</v>
      </c>
      <c r="F1067" s="84" t="b">
        <v>0</v>
      </c>
      <c r="G1067" s="84" t="b">
        <v>0</v>
      </c>
    </row>
    <row r="1068" spans="1:7" ht="15">
      <c r="A1068" s="84" t="s">
        <v>4739</v>
      </c>
      <c r="B1068" s="84">
        <v>2</v>
      </c>
      <c r="C1068" s="123">
        <v>0.001477740757674218</v>
      </c>
      <c r="D1068" s="84" t="s">
        <v>3473</v>
      </c>
      <c r="E1068" s="84" t="b">
        <v>0</v>
      </c>
      <c r="F1068" s="84" t="b">
        <v>0</v>
      </c>
      <c r="G1068" s="84" t="b">
        <v>0</v>
      </c>
    </row>
    <row r="1069" spans="1:7" ht="15">
      <c r="A1069" s="84" t="s">
        <v>4606</v>
      </c>
      <c r="B1069" s="84">
        <v>2</v>
      </c>
      <c r="C1069" s="123">
        <v>0.0012637890905356386</v>
      </c>
      <c r="D1069" s="84" t="s">
        <v>3473</v>
      </c>
      <c r="E1069" s="84" t="b">
        <v>0</v>
      </c>
      <c r="F1069" s="84" t="b">
        <v>0</v>
      </c>
      <c r="G1069" s="84" t="b">
        <v>0</v>
      </c>
    </row>
    <row r="1070" spans="1:7" ht="15">
      <c r="A1070" s="84" t="s">
        <v>4734</v>
      </c>
      <c r="B1070" s="84">
        <v>2</v>
      </c>
      <c r="C1070" s="123">
        <v>0.001477740757674218</v>
      </c>
      <c r="D1070" s="84" t="s">
        <v>3473</v>
      </c>
      <c r="E1070" s="84" t="b">
        <v>0</v>
      </c>
      <c r="F1070" s="84" t="b">
        <v>0</v>
      </c>
      <c r="G1070" s="84" t="b">
        <v>0</v>
      </c>
    </row>
    <row r="1071" spans="1:7" ht="15">
      <c r="A1071" s="84" t="s">
        <v>4728</v>
      </c>
      <c r="B1071" s="84">
        <v>2</v>
      </c>
      <c r="C1071" s="123">
        <v>0.0012637890905356386</v>
      </c>
      <c r="D1071" s="84" t="s">
        <v>3473</v>
      </c>
      <c r="E1071" s="84" t="b">
        <v>0</v>
      </c>
      <c r="F1071" s="84" t="b">
        <v>0</v>
      </c>
      <c r="G1071" s="84" t="b">
        <v>0</v>
      </c>
    </row>
    <row r="1072" spans="1:7" ht="15">
      <c r="A1072" s="84" t="s">
        <v>4729</v>
      </c>
      <c r="B1072" s="84">
        <v>2</v>
      </c>
      <c r="C1072" s="123">
        <v>0.0012637890905356386</v>
      </c>
      <c r="D1072" s="84" t="s">
        <v>3473</v>
      </c>
      <c r="E1072" s="84" t="b">
        <v>0</v>
      </c>
      <c r="F1072" s="84" t="b">
        <v>0</v>
      </c>
      <c r="G1072" s="84" t="b">
        <v>0</v>
      </c>
    </row>
    <row r="1073" spans="1:7" ht="15">
      <c r="A1073" s="84" t="s">
        <v>4730</v>
      </c>
      <c r="B1073" s="84">
        <v>2</v>
      </c>
      <c r="C1073" s="123">
        <v>0.0012637890905356386</v>
      </c>
      <c r="D1073" s="84" t="s">
        <v>3473</v>
      </c>
      <c r="E1073" s="84" t="b">
        <v>0</v>
      </c>
      <c r="F1073" s="84" t="b">
        <v>0</v>
      </c>
      <c r="G1073" s="84" t="b">
        <v>0</v>
      </c>
    </row>
    <row r="1074" spans="1:7" ht="15">
      <c r="A1074" s="84" t="s">
        <v>4482</v>
      </c>
      <c r="B1074" s="84">
        <v>2</v>
      </c>
      <c r="C1074" s="123">
        <v>0.0012637890905356386</v>
      </c>
      <c r="D1074" s="84" t="s">
        <v>3473</v>
      </c>
      <c r="E1074" s="84" t="b">
        <v>0</v>
      </c>
      <c r="F1074" s="84" t="b">
        <v>0</v>
      </c>
      <c r="G1074" s="84" t="b">
        <v>0</v>
      </c>
    </row>
    <row r="1075" spans="1:7" ht="15">
      <c r="A1075" s="84" t="s">
        <v>4731</v>
      </c>
      <c r="B1075" s="84">
        <v>2</v>
      </c>
      <c r="C1075" s="123">
        <v>0.0012637890905356386</v>
      </c>
      <c r="D1075" s="84" t="s">
        <v>3473</v>
      </c>
      <c r="E1075" s="84" t="b">
        <v>0</v>
      </c>
      <c r="F1075" s="84" t="b">
        <v>0</v>
      </c>
      <c r="G1075" s="84" t="b">
        <v>0</v>
      </c>
    </row>
    <row r="1076" spans="1:7" ht="15">
      <c r="A1076" s="84" t="s">
        <v>4719</v>
      </c>
      <c r="B1076" s="84">
        <v>2</v>
      </c>
      <c r="C1076" s="123">
        <v>0.0012637890905356386</v>
      </c>
      <c r="D1076" s="84" t="s">
        <v>3473</v>
      </c>
      <c r="E1076" s="84" t="b">
        <v>0</v>
      </c>
      <c r="F1076" s="84" t="b">
        <v>0</v>
      </c>
      <c r="G1076" s="84" t="b">
        <v>0</v>
      </c>
    </row>
    <row r="1077" spans="1:7" ht="15">
      <c r="A1077" s="84" t="s">
        <v>4720</v>
      </c>
      <c r="B1077" s="84">
        <v>2</v>
      </c>
      <c r="C1077" s="123">
        <v>0.0012637890905356386</v>
      </c>
      <c r="D1077" s="84" t="s">
        <v>3473</v>
      </c>
      <c r="E1077" s="84" t="b">
        <v>0</v>
      </c>
      <c r="F1077" s="84" t="b">
        <v>0</v>
      </c>
      <c r="G1077" s="84" t="b">
        <v>0</v>
      </c>
    </row>
    <row r="1078" spans="1:7" ht="15">
      <c r="A1078" s="84" t="s">
        <v>4480</v>
      </c>
      <c r="B1078" s="84">
        <v>2</v>
      </c>
      <c r="C1078" s="123">
        <v>0.0012637890905356386</v>
      </c>
      <c r="D1078" s="84" t="s">
        <v>3473</v>
      </c>
      <c r="E1078" s="84" t="b">
        <v>0</v>
      </c>
      <c r="F1078" s="84" t="b">
        <v>0</v>
      </c>
      <c r="G1078" s="84" t="b">
        <v>0</v>
      </c>
    </row>
    <row r="1079" spans="1:7" ht="15">
      <c r="A1079" s="84" t="s">
        <v>4721</v>
      </c>
      <c r="B1079" s="84">
        <v>2</v>
      </c>
      <c r="C1079" s="123">
        <v>0.0012637890905356386</v>
      </c>
      <c r="D1079" s="84" t="s">
        <v>3473</v>
      </c>
      <c r="E1079" s="84" t="b">
        <v>0</v>
      </c>
      <c r="F1079" s="84" t="b">
        <v>0</v>
      </c>
      <c r="G1079" s="84" t="b">
        <v>0</v>
      </c>
    </row>
    <row r="1080" spans="1:7" ht="15">
      <c r="A1080" s="84" t="s">
        <v>4722</v>
      </c>
      <c r="B1080" s="84">
        <v>2</v>
      </c>
      <c r="C1080" s="123">
        <v>0.0012637890905356386</v>
      </c>
      <c r="D1080" s="84" t="s">
        <v>3473</v>
      </c>
      <c r="E1080" s="84" t="b">
        <v>0</v>
      </c>
      <c r="F1080" s="84" t="b">
        <v>0</v>
      </c>
      <c r="G1080" s="84" t="b">
        <v>0</v>
      </c>
    </row>
    <row r="1081" spans="1:7" ht="15">
      <c r="A1081" s="84" t="s">
        <v>4723</v>
      </c>
      <c r="B1081" s="84">
        <v>2</v>
      </c>
      <c r="C1081" s="123">
        <v>0.0012637890905356386</v>
      </c>
      <c r="D1081" s="84" t="s">
        <v>3473</v>
      </c>
      <c r="E1081" s="84" t="b">
        <v>0</v>
      </c>
      <c r="F1081" s="84" t="b">
        <v>0</v>
      </c>
      <c r="G1081" s="84" t="b">
        <v>0</v>
      </c>
    </row>
    <row r="1082" spans="1:7" ht="15">
      <c r="A1082" s="84" t="s">
        <v>4724</v>
      </c>
      <c r="B1082" s="84">
        <v>2</v>
      </c>
      <c r="C1082" s="123">
        <v>0.0012637890905356386</v>
      </c>
      <c r="D1082" s="84" t="s">
        <v>3473</v>
      </c>
      <c r="E1082" s="84" t="b">
        <v>0</v>
      </c>
      <c r="F1082" s="84" t="b">
        <v>0</v>
      </c>
      <c r="G1082" s="84" t="b">
        <v>0</v>
      </c>
    </row>
    <row r="1083" spans="1:7" ht="15">
      <c r="A1083" s="84" t="s">
        <v>4725</v>
      </c>
      <c r="B1083" s="84">
        <v>2</v>
      </c>
      <c r="C1083" s="123">
        <v>0.0012637890905356386</v>
      </c>
      <c r="D1083" s="84" t="s">
        <v>3473</v>
      </c>
      <c r="E1083" s="84" t="b">
        <v>0</v>
      </c>
      <c r="F1083" s="84" t="b">
        <v>0</v>
      </c>
      <c r="G1083" s="84" t="b">
        <v>0</v>
      </c>
    </row>
    <row r="1084" spans="1:7" ht="15">
      <c r="A1084" s="84" t="s">
        <v>4726</v>
      </c>
      <c r="B1084" s="84">
        <v>2</v>
      </c>
      <c r="C1084" s="123">
        <v>0.0012637890905356386</v>
      </c>
      <c r="D1084" s="84" t="s">
        <v>3473</v>
      </c>
      <c r="E1084" s="84" t="b">
        <v>0</v>
      </c>
      <c r="F1084" s="84" t="b">
        <v>0</v>
      </c>
      <c r="G1084" s="84" t="b">
        <v>0</v>
      </c>
    </row>
    <row r="1085" spans="1:7" ht="15">
      <c r="A1085" s="84" t="s">
        <v>4727</v>
      </c>
      <c r="B1085" s="84">
        <v>2</v>
      </c>
      <c r="C1085" s="123">
        <v>0.0012637890905356386</v>
      </c>
      <c r="D1085" s="84" t="s">
        <v>3473</v>
      </c>
      <c r="E1085" s="84" t="b">
        <v>0</v>
      </c>
      <c r="F1085" s="84" t="b">
        <v>0</v>
      </c>
      <c r="G1085" s="84" t="b">
        <v>0</v>
      </c>
    </row>
    <row r="1086" spans="1:7" ht="15">
      <c r="A1086" s="84" t="s">
        <v>402</v>
      </c>
      <c r="B1086" s="84">
        <v>2</v>
      </c>
      <c r="C1086" s="123">
        <v>0.0012637890905356386</v>
      </c>
      <c r="D1086" s="84" t="s">
        <v>3473</v>
      </c>
      <c r="E1086" s="84" t="b">
        <v>0</v>
      </c>
      <c r="F1086" s="84" t="b">
        <v>0</v>
      </c>
      <c r="G1086" s="84" t="b">
        <v>0</v>
      </c>
    </row>
    <row r="1087" spans="1:7" ht="15">
      <c r="A1087" s="84" t="s">
        <v>3583</v>
      </c>
      <c r="B1087" s="84">
        <v>7</v>
      </c>
      <c r="C1087" s="123">
        <v>0</v>
      </c>
      <c r="D1087" s="84" t="s">
        <v>3474</v>
      </c>
      <c r="E1087" s="84" t="b">
        <v>0</v>
      </c>
      <c r="F1087" s="84" t="b">
        <v>0</v>
      </c>
      <c r="G1087" s="84" t="b">
        <v>0</v>
      </c>
    </row>
    <row r="1088" spans="1:7" ht="15">
      <c r="A1088" s="84" t="s">
        <v>3632</v>
      </c>
      <c r="B1088" s="84">
        <v>7</v>
      </c>
      <c r="C1088" s="123">
        <v>0</v>
      </c>
      <c r="D1088" s="84" t="s">
        <v>3474</v>
      </c>
      <c r="E1088" s="84" t="b">
        <v>0</v>
      </c>
      <c r="F1088" s="84" t="b">
        <v>0</v>
      </c>
      <c r="G1088" s="84" t="b">
        <v>0</v>
      </c>
    </row>
    <row r="1089" spans="1:7" ht="15">
      <c r="A1089" s="84" t="s">
        <v>3633</v>
      </c>
      <c r="B1089" s="84">
        <v>7</v>
      </c>
      <c r="C1089" s="123">
        <v>0</v>
      </c>
      <c r="D1089" s="84" t="s">
        <v>3474</v>
      </c>
      <c r="E1089" s="84" t="b">
        <v>0</v>
      </c>
      <c r="F1089" s="84" t="b">
        <v>0</v>
      </c>
      <c r="G1089" s="84" t="b">
        <v>0</v>
      </c>
    </row>
    <row r="1090" spans="1:7" ht="15">
      <c r="A1090" s="84" t="s">
        <v>3634</v>
      </c>
      <c r="B1090" s="84">
        <v>7</v>
      </c>
      <c r="C1090" s="123">
        <v>0</v>
      </c>
      <c r="D1090" s="84" t="s">
        <v>3474</v>
      </c>
      <c r="E1090" s="84" t="b">
        <v>0</v>
      </c>
      <c r="F1090" s="84" t="b">
        <v>0</v>
      </c>
      <c r="G1090" s="84" t="b">
        <v>0</v>
      </c>
    </row>
    <row r="1091" spans="1:7" ht="15">
      <c r="A1091" s="84" t="s">
        <v>3582</v>
      </c>
      <c r="B1091" s="84">
        <v>7</v>
      </c>
      <c r="C1091" s="123">
        <v>0</v>
      </c>
      <c r="D1091" s="84" t="s">
        <v>3474</v>
      </c>
      <c r="E1091" s="84" t="b">
        <v>0</v>
      </c>
      <c r="F1091" s="84" t="b">
        <v>0</v>
      </c>
      <c r="G1091" s="84" t="b">
        <v>0</v>
      </c>
    </row>
    <row r="1092" spans="1:7" ht="15">
      <c r="A1092" s="84" t="s">
        <v>3635</v>
      </c>
      <c r="B1092" s="84">
        <v>7</v>
      </c>
      <c r="C1092" s="123">
        <v>0</v>
      </c>
      <c r="D1092" s="84" t="s">
        <v>3474</v>
      </c>
      <c r="E1092" s="84" t="b">
        <v>0</v>
      </c>
      <c r="F1092" s="84" t="b">
        <v>0</v>
      </c>
      <c r="G1092" s="84" t="b">
        <v>0</v>
      </c>
    </row>
    <row r="1093" spans="1:7" ht="15">
      <c r="A1093" s="84" t="s">
        <v>3636</v>
      </c>
      <c r="B1093" s="84">
        <v>7</v>
      </c>
      <c r="C1093" s="123">
        <v>0</v>
      </c>
      <c r="D1093" s="84" t="s">
        <v>3474</v>
      </c>
      <c r="E1093" s="84" t="b">
        <v>0</v>
      </c>
      <c r="F1093" s="84" t="b">
        <v>0</v>
      </c>
      <c r="G1093" s="84" t="b">
        <v>0</v>
      </c>
    </row>
    <row r="1094" spans="1:7" ht="15">
      <c r="A1094" s="84" t="s">
        <v>3637</v>
      </c>
      <c r="B1094" s="84">
        <v>7</v>
      </c>
      <c r="C1094" s="123">
        <v>0</v>
      </c>
      <c r="D1094" s="84" t="s">
        <v>3474</v>
      </c>
      <c r="E1094" s="84" t="b">
        <v>0</v>
      </c>
      <c r="F1094" s="84" t="b">
        <v>0</v>
      </c>
      <c r="G1094" s="84" t="b">
        <v>0</v>
      </c>
    </row>
    <row r="1095" spans="1:7" ht="15">
      <c r="A1095" s="84" t="s">
        <v>3638</v>
      </c>
      <c r="B1095" s="84">
        <v>7</v>
      </c>
      <c r="C1095" s="123">
        <v>0</v>
      </c>
      <c r="D1095" s="84" t="s">
        <v>3474</v>
      </c>
      <c r="E1095" s="84" t="b">
        <v>0</v>
      </c>
      <c r="F1095" s="84" t="b">
        <v>0</v>
      </c>
      <c r="G1095" s="84" t="b">
        <v>0</v>
      </c>
    </row>
    <row r="1096" spans="1:7" ht="15">
      <c r="A1096" s="84" t="s">
        <v>3639</v>
      </c>
      <c r="B1096" s="84">
        <v>7</v>
      </c>
      <c r="C1096" s="123">
        <v>0</v>
      </c>
      <c r="D1096" s="84" t="s">
        <v>3474</v>
      </c>
      <c r="E1096" s="84" t="b">
        <v>0</v>
      </c>
      <c r="F1096" s="84" t="b">
        <v>0</v>
      </c>
      <c r="G1096" s="84" t="b">
        <v>0</v>
      </c>
    </row>
    <row r="1097" spans="1:7" ht="15">
      <c r="A1097" s="84" t="s">
        <v>4380</v>
      </c>
      <c r="B1097" s="84">
        <v>7</v>
      </c>
      <c r="C1097" s="123">
        <v>0</v>
      </c>
      <c r="D1097" s="84" t="s">
        <v>3474</v>
      </c>
      <c r="E1097" s="84" t="b">
        <v>0</v>
      </c>
      <c r="F1097" s="84" t="b">
        <v>0</v>
      </c>
      <c r="G1097" s="84" t="b">
        <v>0</v>
      </c>
    </row>
    <row r="1098" spans="1:7" ht="15">
      <c r="A1098" s="84" t="s">
        <v>4355</v>
      </c>
      <c r="B1098" s="84">
        <v>7</v>
      </c>
      <c r="C1098" s="123">
        <v>0</v>
      </c>
      <c r="D1098" s="84" t="s">
        <v>3474</v>
      </c>
      <c r="E1098" s="84" t="b">
        <v>0</v>
      </c>
      <c r="F1098" s="84" t="b">
        <v>0</v>
      </c>
      <c r="G1098" s="84" t="b">
        <v>0</v>
      </c>
    </row>
    <row r="1099" spans="1:7" ht="15">
      <c r="A1099" s="84" t="s">
        <v>301</v>
      </c>
      <c r="B1099" s="84">
        <v>6</v>
      </c>
      <c r="C1099" s="123">
        <v>0.0038255308360350413</v>
      </c>
      <c r="D1099" s="84" t="s">
        <v>3474</v>
      </c>
      <c r="E1099" s="84" t="b">
        <v>0</v>
      </c>
      <c r="F1099" s="84" t="b">
        <v>0</v>
      </c>
      <c r="G1099" s="84" t="b">
        <v>0</v>
      </c>
    </row>
    <row r="1100" spans="1:7" ht="15">
      <c r="A1100" s="84" t="s">
        <v>4474</v>
      </c>
      <c r="B1100" s="84">
        <v>6</v>
      </c>
      <c r="C1100" s="123">
        <v>0.0038255308360350413</v>
      </c>
      <c r="D1100" s="84" t="s">
        <v>3474</v>
      </c>
      <c r="E1100" s="84" t="b">
        <v>0</v>
      </c>
      <c r="F1100" s="84" t="b">
        <v>0</v>
      </c>
      <c r="G1100" s="84" t="b">
        <v>0</v>
      </c>
    </row>
    <row r="1101" spans="1:7" ht="15">
      <c r="A1101" s="84" t="s">
        <v>3641</v>
      </c>
      <c r="B1101" s="84">
        <v>8</v>
      </c>
      <c r="C1101" s="123">
        <v>0</v>
      </c>
      <c r="D1101" s="84" t="s">
        <v>3475</v>
      </c>
      <c r="E1101" s="84" t="b">
        <v>0</v>
      </c>
      <c r="F1101" s="84" t="b">
        <v>0</v>
      </c>
      <c r="G1101" s="84" t="b">
        <v>0</v>
      </c>
    </row>
    <row r="1102" spans="1:7" ht="15">
      <c r="A1102" s="84" t="s">
        <v>3642</v>
      </c>
      <c r="B1102" s="84">
        <v>8</v>
      </c>
      <c r="C1102" s="123">
        <v>0</v>
      </c>
      <c r="D1102" s="84" t="s">
        <v>3475</v>
      </c>
      <c r="E1102" s="84" t="b">
        <v>0</v>
      </c>
      <c r="F1102" s="84" t="b">
        <v>0</v>
      </c>
      <c r="G1102" s="84" t="b">
        <v>0</v>
      </c>
    </row>
    <row r="1103" spans="1:7" ht="15">
      <c r="A1103" s="84" t="s">
        <v>3643</v>
      </c>
      <c r="B1103" s="84">
        <v>8</v>
      </c>
      <c r="C1103" s="123">
        <v>0</v>
      </c>
      <c r="D1103" s="84" t="s">
        <v>3475</v>
      </c>
      <c r="E1103" s="84" t="b">
        <v>0</v>
      </c>
      <c r="F1103" s="84" t="b">
        <v>0</v>
      </c>
      <c r="G1103" s="84" t="b">
        <v>0</v>
      </c>
    </row>
    <row r="1104" spans="1:7" ht="15">
      <c r="A1104" s="84" t="s">
        <v>3583</v>
      </c>
      <c r="B1104" s="84">
        <v>8</v>
      </c>
      <c r="C1104" s="123">
        <v>0</v>
      </c>
      <c r="D1104" s="84" t="s">
        <v>3475</v>
      </c>
      <c r="E1104" s="84" t="b">
        <v>0</v>
      </c>
      <c r="F1104" s="84" t="b">
        <v>0</v>
      </c>
      <c r="G1104" s="84" t="b">
        <v>0</v>
      </c>
    </row>
    <row r="1105" spans="1:7" ht="15">
      <c r="A1105" s="84" t="s">
        <v>3644</v>
      </c>
      <c r="B1105" s="84">
        <v>8</v>
      </c>
      <c r="C1105" s="123">
        <v>0</v>
      </c>
      <c r="D1105" s="84" t="s">
        <v>3475</v>
      </c>
      <c r="E1105" s="84" t="b">
        <v>0</v>
      </c>
      <c r="F1105" s="84" t="b">
        <v>0</v>
      </c>
      <c r="G1105" s="84" t="b">
        <v>0</v>
      </c>
    </row>
    <row r="1106" spans="1:7" ht="15">
      <c r="A1106" s="84" t="s">
        <v>3645</v>
      </c>
      <c r="B1106" s="84">
        <v>8</v>
      </c>
      <c r="C1106" s="123">
        <v>0</v>
      </c>
      <c r="D1106" s="84" t="s">
        <v>3475</v>
      </c>
      <c r="E1106" s="84" t="b">
        <v>0</v>
      </c>
      <c r="F1106" s="84" t="b">
        <v>0</v>
      </c>
      <c r="G1106" s="84" t="b">
        <v>0</v>
      </c>
    </row>
    <row r="1107" spans="1:7" ht="15">
      <c r="A1107" s="84" t="s">
        <v>3646</v>
      </c>
      <c r="B1107" s="84">
        <v>8</v>
      </c>
      <c r="C1107" s="123">
        <v>0</v>
      </c>
      <c r="D1107" s="84" t="s">
        <v>3475</v>
      </c>
      <c r="E1107" s="84" t="b">
        <v>0</v>
      </c>
      <c r="F1107" s="84" t="b">
        <v>0</v>
      </c>
      <c r="G1107" s="84" t="b">
        <v>0</v>
      </c>
    </row>
    <row r="1108" spans="1:7" ht="15">
      <c r="A1108" s="84" t="s">
        <v>3647</v>
      </c>
      <c r="B1108" s="84">
        <v>8</v>
      </c>
      <c r="C1108" s="123">
        <v>0</v>
      </c>
      <c r="D1108" s="84" t="s">
        <v>3475</v>
      </c>
      <c r="E1108" s="84" t="b">
        <v>0</v>
      </c>
      <c r="F1108" s="84" t="b">
        <v>0</v>
      </c>
      <c r="G1108" s="84" t="b">
        <v>0</v>
      </c>
    </row>
    <row r="1109" spans="1:7" ht="15">
      <c r="A1109" s="84" t="s">
        <v>3648</v>
      </c>
      <c r="B1109" s="84">
        <v>8</v>
      </c>
      <c r="C1109" s="123">
        <v>0</v>
      </c>
      <c r="D1109" s="84" t="s">
        <v>3475</v>
      </c>
      <c r="E1109" s="84" t="b">
        <v>0</v>
      </c>
      <c r="F1109" s="84" t="b">
        <v>0</v>
      </c>
      <c r="G1109" s="84" t="b">
        <v>0</v>
      </c>
    </row>
    <row r="1110" spans="1:7" ht="15">
      <c r="A1110" s="84" t="s">
        <v>3649</v>
      </c>
      <c r="B1110" s="84">
        <v>8</v>
      </c>
      <c r="C1110" s="123">
        <v>0</v>
      </c>
      <c r="D1110" s="84" t="s">
        <v>3475</v>
      </c>
      <c r="E1110" s="84" t="b">
        <v>0</v>
      </c>
      <c r="F1110" s="84" t="b">
        <v>0</v>
      </c>
      <c r="G1110" s="84" t="b">
        <v>0</v>
      </c>
    </row>
    <row r="1111" spans="1:7" ht="15">
      <c r="A1111" s="84" t="s">
        <v>248</v>
      </c>
      <c r="B1111" s="84">
        <v>7</v>
      </c>
      <c r="C1111" s="123">
        <v>0.004100440695391991</v>
      </c>
      <c r="D1111" s="84" t="s">
        <v>3475</v>
      </c>
      <c r="E1111" s="84" t="b">
        <v>0</v>
      </c>
      <c r="F1111" s="84" t="b">
        <v>0</v>
      </c>
      <c r="G1111" s="84" t="b">
        <v>0</v>
      </c>
    </row>
    <row r="1112" spans="1:7" ht="15">
      <c r="A1112" s="84" t="s">
        <v>4669</v>
      </c>
      <c r="B1112" s="84">
        <v>2</v>
      </c>
      <c r="C1112" s="123">
        <v>0.018244242161453407</v>
      </c>
      <c r="D1112" s="84" t="s">
        <v>3475</v>
      </c>
      <c r="E1112" s="84" t="b">
        <v>0</v>
      </c>
      <c r="F1112" s="84" t="b">
        <v>0</v>
      </c>
      <c r="G1112" s="84" t="b">
        <v>0</v>
      </c>
    </row>
    <row r="1113" spans="1:7" ht="15">
      <c r="A1113" s="84" t="s">
        <v>4515</v>
      </c>
      <c r="B1113" s="84">
        <v>2</v>
      </c>
      <c r="C1113" s="123">
        <v>0.018244242161453407</v>
      </c>
      <c r="D1113" s="84" t="s">
        <v>3475</v>
      </c>
      <c r="E1113" s="84" t="b">
        <v>0</v>
      </c>
      <c r="F1113" s="84" t="b">
        <v>0</v>
      </c>
      <c r="G1113" s="84" t="b">
        <v>0</v>
      </c>
    </row>
    <row r="1114" spans="1:7" ht="15">
      <c r="A1114" s="84" t="s">
        <v>404</v>
      </c>
      <c r="B1114" s="84">
        <v>6</v>
      </c>
      <c r="C1114" s="123">
        <v>0</v>
      </c>
      <c r="D1114" s="84" t="s">
        <v>3476</v>
      </c>
      <c r="E1114" s="84" t="b">
        <v>0</v>
      </c>
      <c r="F1114" s="84" t="b">
        <v>0</v>
      </c>
      <c r="G1114" s="84" t="b">
        <v>0</v>
      </c>
    </row>
    <row r="1115" spans="1:7" ht="15">
      <c r="A1115" s="84" t="s">
        <v>3651</v>
      </c>
      <c r="B1115" s="84">
        <v>5</v>
      </c>
      <c r="C1115" s="123">
        <v>0.004603560816722373</v>
      </c>
      <c r="D1115" s="84" t="s">
        <v>3476</v>
      </c>
      <c r="E1115" s="84" t="b">
        <v>0</v>
      </c>
      <c r="F1115" s="84" t="b">
        <v>0</v>
      </c>
      <c r="G1115" s="84" t="b">
        <v>0</v>
      </c>
    </row>
    <row r="1116" spans="1:7" ht="15">
      <c r="A1116" s="84" t="s">
        <v>3652</v>
      </c>
      <c r="B1116" s="84">
        <v>5</v>
      </c>
      <c r="C1116" s="123">
        <v>0.004603560816722373</v>
      </c>
      <c r="D1116" s="84" t="s">
        <v>3476</v>
      </c>
      <c r="E1116" s="84" t="b">
        <v>0</v>
      </c>
      <c r="F1116" s="84" t="b">
        <v>0</v>
      </c>
      <c r="G1116" s="84" t="b">
        <v>0</v>
      </c>
    </row>
    <row r="1117" spans="1:7" ht="15">
      <c r="A1117" s="84" t="s">
        <v>3653</v>
      </c>
      <c r="B1117" s="84">
        <v>5</v>
      </c>
      <c r="C1117" s="123">
        <v>0.004603560816722373</v>
      </c>
      <c r="D1117" s="84" t="s">
        <v>3476</v>
      </c>
      <c r="E1117" s="84" t="b">
        <v>1</v>
      </c>
      <c r="F1117" s="84" t="b">
        <v>0</v>
      </c>
      <c r="G1117" s="84" t="b">
        <v>0</v>
      </c>
    </row>
    <row r="1118" spans="1:7" ht="15">
      <c r="A1118" s="84" t="s">
        <v>3654</v>
      </c>
      <c r="B1118" s="84">
        <v>5</v>
      </c>
      <c r="C1118" s="123">
        <v>0.004603560816722373</v>
      </c>
      <c r="D1118" s="84" t="s">
        <v>3476</v>
      </c>
      <c r="E1118" s="84" t="b">
        <v>0</v>
      </c>
      <c r="F1118" s="84" t="b">
        <v>0</v>
      </c>
      <c r="G1118" s="84" t="b">
        <v>0</v>
      </c>
    </row>
    <row r="1119" spans="1:7" ht="15">
      <c r="A1119" s="84" t="s">
        <v>3583</v>
      </c>
      <c r="B1119" s="84">
        <v>5</v>
      </c>
      <c r="C1119" s="123">
        <v>0.004603560816722373</v>
      </c>
      <c r="D1119" s="84" t="s">
        <v>3476</v>
      </c>
      <c r="E1119" s="84" t="b">
        <v>0</v>
      </c>
      <c r="F1119" s="84" t="b">
        <v>0</v>
      </c>
      <c r="G1119" s="84" t="b">
        <v>0</v>
      </c>
    </row>
    <row r="1120" spans="1:7" ht="15">
      <c r="A1120" s="84" t="s">
        <v>3655</v>
      </c>
      <c r="B1120" s="84">
        <v>5</v>
      </c>
      <c r="C1120" s="123">
        <v>0.004603560816722373</v>
      </c>
      <c r="D1120" s="84" t="s">
        <v>3476</v>
      </c>
      <c r="E1120" s="84" t="b">
        <v>0</v>
      </c>
      <c r="F1120" s="84" t="b">
        <v>0</v>
      </c>
      <c r="G1120" s="84" t="b">
        <v>0</v>
      </c>
    </row>
    <row r="1121" spans="1:7" ht="15">
      <c r="A1121" s="84" t="s">
        <v>3656</v>
      </c>
      <c r="B1121" s="84">
        <v>5</v>
      </c>
      <c r="C1121" s="123">
        <v>0.004603560816722373</v>
      </c>
      <c r="D1121" s="84" t="s">
        <v>3476</v>
      </c>
      <c r="E1121" s="84" t="b">
        <v>1</v>
      </c>
      <c r="F1121" s="84" t="b">
        <v>0</v>
      </c>
      <c r="G1121" s="84" t="b">
        <v>0</v>
      </c>
    </row>
    <row r="1122" spans="1:7" ht="15">
      <c r="A1122" s="84" t="s">
        <v>3584</v>
      </c>
      <c r="B1122" s="84">
        <v>5</v>
      </c>
      <c r="C1122" s="123">
        <v>0.004603560816722373</v>
      </c>
      <c r="D1122" s="84" t="s">
        <v>3476</v>
      </c>
      <c r="E1122" s="84" t="b">
        <v>0</v>
      </c>
      <c r="F1122" s="84" t="b">
        <v>0</v>
      </c>
      <c r="G1122" s="84" t="b">
        <v>0</v>
      </c>
    </row>
    <row r="1123" spans="1:7" ht="15">
      <c r="A1123" s="84" t="s">
        <v>3657</v>
      </c>
      <c r="B1123" s="84">
        <v>5</v>
      </c>
      <c r="C1123" s="123">
        <v>0.004603560816722373</v>
      </c>
      <c r="D1123" s="84" t="s">
        <v>3476</v>
      </c>
      <c r="E1123" s="84" t="b">
        <v>0</v>
      </c>
      <c r="F1123" s="84" t="b">
        <v>0</v>
      </c>
      <c r="G1123" s="84" t="b">
        <v>0</v>
      </c>
    </row>
    <row r="1124" spans="1:7" ht="15">
      <c r="A1124" s="84" t="s">
        <v>4529</v>
      </c>
      <c r="B1124" s="84">
        <v>5</v>
      </c>
      <c r="C1124" s="123">
        <v>0.004603560816722373</v>
      </c>
      <c r="D1124" s="84" t="s">
        <v>3476</v>
      </c>
      <c r="E1124" s="84" t="b">
        <v>0</v>
      </c>
      <c r="F1124" s="84" t="b">
        <v>0</v>
      </c>
      <c r="G1124" s="84" t="b">
        <v>0</v>
      </c>
    </row>
    <row r="1125" spans="1:7" ht="15">
      <c r="A1125" s="84" t="s">
        <v>4530</v>
      </c>
      <c r="B1125" s="84">
        <v>5</v>
      </c>
      <c r="C1125" s="123">
        <v>0.004603560816722373</v>
      </c>
      <c r="D1125" s="84" t="s">
        <v>3476</v>
      </c>
      <c r="E1125" s="84" t="b">
        <v>0</v>
      </c>
      <c r="F1125" s="84" t="b">
        <v>0</v>
      </c>
      <c r="G1125" s="84" t="b">
        <v>0</v>
      </c>
    </row>
    <row r="1126" spans="1:7" ht="15">
      <c r="A1126" s="84" t="s">
        <v>4531</v>
      </c>
      <c r="B1126" s="84">
        <v>5</v>
      </c>
      <c r="C1126" s="123">
        <v>0.004603560816722373</v>
      </c>
      <c r="D1126" s="84" t="s">
        <v>3476</v>
      </c>
      <c r="E1126" s="84" t="b">
        <v>0</v>
      </c>
      <c r="F1126" s="84" t="b">
        <v>0</v>
      </c>
      <c r="G1126" s="84" t="b">
        <v>0</v>
      </c>
    </row>
    <row r="1127" spans="1:7" ht="15">
      <c r="A1127" s="84" t="s">
        <v>4509</v>
      </c>
      <c r="B1127" s="84">
        <v>2</v>
      </c>
      <c r="C1127" s="123">
        <v>0.018096540706596363</v>
      </c>
      <c r="D1127" s="84" t="s">
        <v>3476</v>
      </c>
      <c r="E1127" s="84" t="b">
        <v>0</v>
      </c>
      <c r="F1127" s="84" t="b">
        <v>0</v>
      </c>
      <c r="G1127" s="84" t="b">
        <v>0</v>
      </c>
    </row>
    <row r="1128" spans="1:7" ht="15">
      <c r="A1128" s="84" t="s">
        <v>3659</v>
      </c>
      <c r="B1128" s="84">
        <v>6</v>
      </c>
      <c r="C1128" s="123">
        <v>0</v>
      </c>
      <c r="D1128" s="84" t="s">
        <v>3477</v>
      </c>
      <c r="E1128" s="84" t="b">
        <v>0</v>
      </c>
      <c r="F1128" s="84" t="b">
        <v>0</v>
      </c>
      <c r="G1128" s="84" t="b">
        <v>0</v>
      </c>
    </row>
    <row r="1129" spans="1:7" ht="15">
      <c r="A1129" s="84" t="s">
        <v>3660</v>
      </c>
      <c r="B1129" s="84">
        <v>6</v>
      </c>
      <c r="C1129" s="123">
        <v>0</v>
      </c>
      <c r="D1129" s="84" t="s">
        <v>3477</v>
      </c>
      <c r="E1129" s="84" t="b">
        <v>0</v>
      </c>
      <c r="F1129" s="84" t="b">
        <v>0</v>
      </c>
      <c r="G1129" s="84" t="b">
        <v>0</v>
      </c>
    </row>
    <row r="1130" spans="1:7" ht="15">
      <c r="A1130" s="84" t="s">
        <v>3661</v>
      </c>
      <c r="B1130" s="84">
        <v>6</v>
      </c>
      <c r="C1130" s="123">
        <v>0</v>
      </c>
      <c r="D1130" s="84" t="s">
        <v>3477</v>
      </c>
      <c r="E1130" s="84" t="b">
        <v>0</v>
      </c>
      <c r="F1130" s="84" t="b">
        <v>0</v>
      </c>
      <c r="G1130" s="84" t="b">
        <v>0</v>
      </c>
    </row>
    <row r="1131" spans="1:7" ht="15">
      <c r="A1131" s="84" t="s">
        <v>3662</v>
      </c>
      <c r="B1131" s="84">
        <v>6</v>
      </c>
      <c r="C1131" s="123">
        <v>0</v>
      </c>
      <c r="D1131" s="84" t="s">
        <v>3477</v>
      </c>
      <c r="E1131" s="84" t="b">
        <v>0</v>
      </c>
      <c r="F1131" s="84" t="b">
        <v>0</v>
      </c>
      <c r="G1131" s="84" t="b">
        <v>0</v>
      </c>
    </row>
    <row r="1132" spans="1:7" ht="15">
      <c r="A1132" s="84" t="s">
        <v>3663</v>
      </c>
      <c r="B1132" s="84">
        <v>6</v>
      </c>
      <c r="C1132" s="123">
        <v>0</v>
      </c>
      <c r="D1132" s="84" t="s">
        <v>3477</v>
      </c>
      <c r="E1132" s="84" t="b">
        <v>0</v>
      </c>
      <c r="F1132" s="84" t="b">
        <v>0</v>
      </c>
      <c r="G1132" s="84" t="b">
        <v>0</v>
      </c>
    </row>
    <row r="1133" spans="1:7" ht="15">
      <c r="A1133" s="84" t="s">
        <v>3664</v>
      </c>
      <c r="B1133" s="84">
        <v>6</v>
      </c>
      <c r="C1133" s="123">
        <v>0</v>
      </c>
      <c r="D1133" s="84" t="s">
        <v>3477</v>
      </c>
      <c r="E1133" s="84" t="b">
        <v>0</v>
      </c>
      <c r="F1133" s="84" t="b">
        <v>0</v>
      </c>
      <c r="G1133" s="84" t="b">
        <v>0</v>
      </c>
    </row>
    <row r="1134" spans="1:7" ht="15">
      <c r="A1134" s="84" t="s">
        <v>3665</v>
      </c>
      <c r="B1134" s="84">
        <v>6</v>
      </c>
      <c r="C1134" s="123">
        <v>0</v>
      </c>
      <c r="D1134" s="84" t="s">
        <v>3477</v>
      </c>
      <c r="E1134" s="84" t="b">
        <v>0</v>
      </c>
      <c r="F1134" s="84" t="b">
        <v>0</v>
      </c>
      <c r="G1134" s="84" t="b">
        <v>0</v>
      </c>
    </row>
    <row r="1135" spans="1:7" ht="15">
      <c r="A1135" s="84" t="s">
        <v>3666</v>
      </c>
      <c r="B1135" s="84">
        <v>6</v>
      </c>
      <c r="C1135" s="123">
        <v>0</v>
      </c>
      <c r="D1135" s="84" t="s">
        <v>3477</v>
      </c>
      <c r="E1135" s="84" t="b">
        <v>0</v>
      </c>
      <c r="F1135" s="84" t="b">
        <v>0</v>
      </c>
      <c r="G1135" s="84" t="b">
        <v>0</v>
      </c>
    </row>
    <row r="1136" spans="1:7" ht="15">
      <c r="A1136" s="84" t="s">
        <v>3667</v>
      </c>
      <c r="B1136" s="84">
        <v>6</v>
      </c>
      <c r="C1136" s="123">
        <v>0</v>
      </c>
      <c r="D1136" s="84" t="s">
        <v>3477</v>
      </c>
      <c r="E1136" s="84" t="b">
        <v>0</v>
      </c>
      <c r="F1136" s="84" t="b">
        <v>0</v>
      </c>
      <c r="G1136" s="84" t="b">
        <v>0</v>
      </c>
    </row>
    <row r="1137" spans="1:7" ht="15">
      <c r="A1137" s="84" t="s">
        <v>3668</v>
      </c>
      <c r="B1137" s="84">
        <v>6</v>
      </c>
      <c r="C1137" s="123">
        <v>0</v>
      </c>
      <c r="D1137" s="84" t="s">
        <v>3477</v>
      </c>
      <c r="E1137" s="84" t="b">
        <v>0</v>
      </c>
      <c r="F1137" s="84" t="b">
        <v>0</v>
      </c>
      <c r="G1137" s="84" t="b">
        <v>0</v>
      </c>
    </row>
    <row r="1138" spans="1:7" ht="15">
      <c r="A1138" s="84" t="s">
        <v>4469</v>
      </c>
      <c r="B1138" s="84">
        <v>6</v>
      </c>
      <c r="C1138" s="123">
        <v>0</v>
      </c>
      <c r="D1138" s="84" t="s">
        <v>3477</v>
      </c>
      <c r="E1138" s="84" t="b">
        <v>0</v>
      </c>
      <c r="F1138" s="84" t="b">
        <v>0</v>
      </c>
      <c r="G1138" s="84" t="b">
        <v>0</v>
      </c>
    </row>
    <row r="1139" spans="1:7" ht="15">
      <c r="A1139" s="84" t="s">
        <v>4470</v>
      </c>
      <c r="B1139" s="84">
        <v>6</v>
      </c>
      <c r="C1139" s="123">
        <v>0</v>
      </c>
      <c r="D1139" s="84" t="s">
        <v>3477</v>
      </c>
      <c r="E1139" s="84" t="b">
        <v>0</v>
      </c>
      <c r="F1139" s="84" t="b">
        <v>0</v>
      </c>
      <c r="G1139" s="84" t="b">
        <v>0</v>
      </c>
    </row>
    <row r="1140" spans="1:7" ht="15">
      <c r="A1140" s="84" t="s">
        <v>4449</v>
      </c>
      <c r="B1140" s="84">
        <v>6</v>
      </c>
      <c r="C1140" s="123">
        <v>0</v>
      </c>
      <c r="D1140" s="84" t="s">
        <v>3477</v>
      </c>
      <c r="E1140" s="84" t="b">
        <v>0</v>
      </c>
      <c r="F1140" s="84" t="b">
        <v>0</v>
      </c>
      <c r="G1140" s="84" t="b">
        <v>0</v>
      </c>
    </row>
    <row r="1141" spans="1:7" ht="15">
      <c r="A1141" s="84" t="s">
        <v>4471</v>
      </c>
      <c r="B1141" s="84">
        <v>6</v>
      </c>
      <c r="C1141" s="123">
        <v>0</v>
      </c>
      <c r="D1141" s="84" t="s">
        <v>3477</v>
      </c>
      <c r="E1141" s="84" t="b">
        <v>0</v>
      </c>
      <c r="F1141" s="84" t="b">
        <v>0</v>
      </c>
      <c r="G1141" s="84" t="b">
        <v>0</v>
      </c>
    </row>
    <row r="1142" spans="1:7" ht="15">
      <c r="A1142" s="84" t="s">
        <v>4472</v>
      </c>
      <c r="B1142" s="84">
        <v>6</v>
      </c>
      <c r="C1142" s="123">
        <v>0</v>
      </c>
      <c r="D1142" s="84" t="s">
        <v>3477</v>
      </c>
      <c r="E1142" s="84" t="b">
        <v>0</v>
      </c>
      <c r="F1142" s="84" t="b">
        <v>0</v>
      </c>
      <c r="G1142" s="84" t="b">
        <v>0</v>
      </c>
    </row>
    <row r="1143" spans="1:7" ht="15">
      <c r="A1143" s="84" t="s">
        <v>324</v>
      </c>
      <c r="B1143" s="84">
        <v>5</v>
      </c>
      <c r="C1143" s="123">
        <v>0.0040398594922257565</v>
      </c>
      <c r="D1143" s="84" t="s">
        <v>3477</v>
      </c>
      <c r="E1143" s="84" t="b">
        <v>0</v>
      </c>
      <c r="F1143" s="84" t="b">
        <v>0</v>
      </c>
      <c r="G1143" s="84" t="b">
        <v>0</v>
      </c>
    </row>
    <row r="1144" spans="1:7" ht="15">
      <c r="A1144" s="84" t="s">
        <v>3583</v>
      </c>
      <c r="B1144" s="84">
        <v>5</v>
      </c>
      <c r="C1144" s="123">
        <v>0</v>
      </c>
      <c r="D1144" s="84" t="s">
        <v>3478</v>
      </c>
      <c r="E1144" s="84" t="b">
        <v>0</v>
      </c>
      <c r="F1144" s="84" t="b">
        <v>0</v>
      </c>
      <c r="G1144" s="84" t="b">
        <v>0</v>
      </c>
    </row>
    <row r="1145" spans="1:7" ht="15">
      <c r="A1145" s="84" t="s">
        <v>3584</v>
      </c>
      <c r="B1145" s="84">
        <v>5</v>
      </c>
      <c r="C1145" s="123">
        <v>0</v>
      </c>
      <c r="D1145" s="84" t="s">
        <v>3478</v>
      </c>
      <c r="E1145" s="84" t="b">
        <v>0</v>
      </c>
      <c r="F1145" s="84" t="b">
        <v>0</v>
      </c>
      <c r="G1145" s="84" t="b">
        <v>0</v>
      </c>
    </row>
    <row r="1146" spans="1:7" ht="15">
      <c r="A1146" s="84" t="s">
        <v>3670</v>
      </c>
      <c r="B1146" s="84">
        <v>5</v>
      </c>
      <c r="C1146" s="123">
        <v>0</v>
      </c>
      <c r="D1146" s="84" t="s">
        <v>3478</v>
      </c>
      <c r="E1146" s="84" t="b">
        <v>0</v>
      </c>
      <c r="F1146" s="84" t="b">
        <v>0</v>
      </c>
      <c r="G1146" s="84" t="b">
        <v>0</v>
      </c>
    </row>
    <row r="1147" spans="1:7" ht="15">
      <c r="A1147" s="84" t="s">
        <v>3671</v>
      </c>
      <c r="B1147" s="84">
        <v>5</v>
      </c>
      <c r="C1147" s="123">
        <v>0</v>
      </c>
      <c r="D1147" s="84" t="s">
        <v>3478</v>
      </c>
      <c r="E1147" s="84" t="b">
        <v>0</v>
      </c>
      <c r="F1147" s="84" t="b">
        <v>0</v>
      </c>
      <c r="G1147" s="84" t="b">
        <v>0</v>
      </c>
    </row>
    <row r="1148" spans="1:7" ht="15">
      <c r="A1148" s="84" t="s">
        <v>3642</v>
      </c>
      <c r="B1148" s="84">
        <v>5</v>
      </c>
      <c r="C1148" s="123">
        <v>0</v>
      </c>
      <c r="D1148" s="84" t="s">
        <v>3478</v>
      </c>
      <c r="E1148" s="84" t="b">
        <v>0</v>
      </c>
      <c r="F1148" s="84" t="b">
        <v>0</v>
      </c>
      <c r="G1148" s="84" t="b">
        <v>0</v>
      </c>
    </row>
    <row r="1149" spans="1:7" ht="15">
      <c r="A1149" s="84" t="s">
        <v>3672</v>
      </c>
      <c r="B1149" s="84">
        <v>5</v>
      </c>
      <c r="C1149" s="123">
        <v>0</v>
      </c>
      <c r="D1149" s="84" t="s">
        <v>3478</v>
      </c>
      <c r="E1149" s="84" t="b">
        <v>0</v>
      </c>
      <c r="F1149" s="84" t="b">
        <v>0</v>
      </c>
      <c r="G1149" s="84" t="b">
        <v>0</v>
      </c>
    </row>
    <row r="1150" spans="1:7" ht="15">
      <c r="A1150" s="84" t="s">
        <v>406</v>
      </c>
      <c r="B1150" s="84">
        <v>5</v>
      </c>
      <c r="C1150" s="123">
        <v>0</v>
      </c>
      <c r="D1150" s="84" t="s">
        <v>3478</v>
      </c>
      <c r="E1150" s="84" t="b">
        <v>0</v>
      </c>
      <c r="F1150" s="84" t="b">
        <v>0</v>
      </c>
      <c r="G1150" s="84" t="b">
        <v>0</v>
      </c>
    </row>
    <row r="1151" spans="1:7" ht="15">
      <c r="A1151" s="84" t="s">
        <v>3673</v>
      </c>
      <c r="B1151" s="84">
        <v>5</v>
      </c>
      <c r="C1151" s="123">
        <v>0</v>
      </c>
      <c r="D1151" s="84" t="s">
        <v>3478</v>
      </c>
      <c r="E1151" s="84" t="b">
        <v>0</v>
      </c>
      <c r="F1151" s="84" t="b">
        <v>0</v>
      </c>
      <c r="G1151" s="84" t="b">
        <v>0</v>
      </c>
    </row>
    <row r="1152" spans="1:7" ht="15">
      <c r="A1152" s="84" t="s">
        <v>292</v>
      </c>
      <c r="B1152" s="84">
        <v>4</v>
      </c>
      <c r="C1152" s="123">
        <v>0.006922143786289744</v>
      </c>
      <c r="D1152" s="84" t="s">
        <v>3478</v>
      </c>
      <c r="E1152" s="84" t="b">
        <v>0</v>
      </c>
      <c r="F1152" s="84" t="b">
        <v>0</v>
      </c>
      <c r="G1152" s="84" t="b">
        <v>0</v>
      </c>
    </row>
    <row r="1153" spans="1:7" ht="15">
      <c r="A1153" s="84" t="s">
        <v>3675</v>
      </c>
      <c r="B1153" s="84">
        <v>3</v>
      </c>
      <c r="C1153" s="123">
        <v>0</v>
      </c>
      <c r="D1153" s="84" t="s">
        <v>3479</v>
      </c>
      <c r="E1153" s="84" t="b">
        <v>0</v>
      </c>
      <c r="F1153" s="84" t="b">
        <v>0</v>
      </c>
      <c r="G1153" s="84" t="b">
        <v>0</v>
      </c>
    </row>
    <row r="1154" spans="1:7" ht="15">
      <c r="A1154" s="84" t="s">
        <v>3588</v>
      </c>
      <c r="B1154" s="84">
        <v>3</v>
      </c>
      <c r="C1154" s="123">
        <v>0</v>
      </c>
      <c r="D1154" s="84" t="s">
        <v>3479</v>
      </c>
      <c r="E1154" s="84" t="b">
        <v>0</v>
      </c>
      <c r="F1154" s="84" t="b">
        <v>0</v>
      </c>
      <c r="G1154" s="84" t="b">
        <v>0</v>
      </c>
    </row>
    <row r="1155" spans="1:7" ht="15">
      <c r="A1155" s="84" t="s">
        <v>3676</v>
      </c>
      <c r="B1155" s="84">
        <v>3</v>
      </c>
      <c r="C1155" s="123">
        <v>0</v>
      </c>
      <c r="D1155" s="84" t="s">
        <v>3479</v>
      </c>
      <c r="E1155" s="84" t="b">
        <v>0</v>
      </c>
      <c r="F1155" s="84" t="b">
        <v>0</v>
      </c>
      <c r="G1155" s="84" t="b">
        <v>0</v>
      </c>
    </row>
    <row r="1156" spans="1:7" ht="15">
      <c r="A1156" s="84" t="s">
        <v>3677</v>
      </c>
      <c r="B1156" s="84">
        <v>3</v>
      </c>
      <c r="C1156" s="123">
        <v>0</v>
      </c>
      <c r="D1156" s="84" t="s">
        <v>3479</v>
      </c>
      <c r="E1156" s="84" t="b">
        <v>0</v>
      </c>
      <c r="F1156" s="84" t="b">
        <v>0</v>
      </c>
      <c r="G1156" s="84" t="b">
        <v>0</v>
      </c>
    </row>
    <row r="1157" spans="1:7" ht="15">
      <c r="A1157" s="84" t="s">
        <v>398</v>
      </c>
      <c r="B1157" s="84">
        <v>3</v>
      </c>
      <c r="C1157" s="123">
        <v>0</v>
      </c>
      <c r="D1157" s="84" t="s">
        <v>3479</v>
      </c>
      <c r="E1157" s="84" t="b">
        <v>0</v>
      </c>
      <c r="F1157" s="84" t="b">
        <v>0</v>
      </c>
      <c r="G1157" s="84" t="b">
        <v>0</v>
      </c>
    </row>
    <row r="1158" spans="1:7" ht="15">
      <c r="A1158" s="84" t="s">
        <v>427</v>
      </c>
      <c r="B1158" s="84">
        <v>3</v>
      </c>
      <c r="C1158" s="123">
        <v>0</v>
      </c>
      <c r="D1158" s="84" t="s">
        <v>3479</v>
      </c>
      <c r="E1158" s="84" t="b">
        <v>0</v>
      </c>
      <c r="F1158" s="84" t="b">
        <v>0</v>
      </c>
      <c r="G1158" s="84" t="b">
        <v>0</v>
      </c>
    </row>
    <row r="1159" spans="1:7" ht="15">
      <c r="A1159" s="84" t="s">
        <v>3583</v>
      </c>
      <c r="B1159" s="84">
        <v>3</v>
      </c>
      <c r="C1159" s="123">
        <v>0</v>
      </c>
      <c r="D1159" s="84" t="s">
        <v>3479</v>
      </c>
      <c r="E1159" s="84" t="b">
        <v>0</v>
      </c>
      <c r="F1159" s="84" t="b">
        <v>0</v>
      </c>
      <c r="G1159" s="84" t="b">
        <v>0</v>
      </c>
    </row>
    <row r="1160" spans="1:7" ht="15">
      <c r="A1160" s="84" t="s">
        <v>351</v>
      </c>
      <c r="B1160" s="84">
        <v>2</v>
      </c>
      <c r="C1160" s="123">
        <v>0.009030320977214422</v>
      </c>
      <c r="D1160" s="84" t="s">
        <v>3479</v>
      </c>
      <c r="E1160" s="84" t="b">
        <v>0</v>
      </c>
      <c r="F1160" s="84" t="b">
        <v>0</v>
      </c>
      <c r="G1160" s="84" t="b">
        <v>0</v>
      </c>
    </row>
    <row r="1161" spans="1:7" ht="15">
      <c r="A1161" s="84" t="s">
        <v>3680</v>
      </c>
      <c r="B1161" s="84">
        <v>17</v>
      </c>
      <c r="C1161" s="123">
        <v>0</v>
      </c>
      <c r="D1161" s="84" t="s">
        <v>3481</v>
      </c>
      <c r="E1161" s="84" t="b">
        <v>0</v>
      </c>
      <c r="F1161" s="84" t="b">
        <v>0</v>
      </c>
      <c r="G1161" s="84" t="b">
        <v>0</v>
      </c>
    </row>
    <row r="1162" spans="1:7" ht="15">
      <c r="A1162" s="84" t="s">
        <v>3582</v>
      </c>
      <c r="B1162" s="84">
        <v>17</v>
      </c>
      <c r="C1162" s="123">
        <v>0</v>
      </c>
      <c r="D1162" s="84" t="s">
        <v>3481</v>
      </c>
      <c r="E1162" s="84" t="b">
        <v>0</v>
      </c>
      <c r="F1162" s="84" t="b">
        <v>0</v>
      </c>
      <c r="G1162" s="84" t="b">
        <v>0</v>
      </c>
    </row>
    <row r="1163" spans="1:7" ht="15">
      <c r="A1163" s="84" t="s">
        <v>3681</v>
      </c>
      <c r="B1163" s="84">
        <v>16</v>
      </c>
      <c r="C1163" s="123">
        <v>0.000970652118796282</v>
      </c>
      <c r="D1163" s="84" t="s">
        <v>3481</v>
      </c>
      <c r="E1163" s="84" t="b">
        <v>1</v>
      </c>
      <c r="F1163" s="84" t="b">
        <v>0</v>
      </c>
      <c r="G1163" s="84" t="b">
        <v>0</v>
      </c>
    </row>
    <row r="1164" spans="1:7" ht="15">
      <c r="A1164" s="84" t="s">
        <v>3682</v>
      </c>
      <c r="B1164" s="84">
        <v>16</v>
      </c>
      <c r="C1164" s="123">
        <v>0.000970652118796282</v>
      </c>
      <c r="D1164" s="84" t="s">
        <v>3481</v>
      </c>
      <c r="E1164" s="84" t="b">
        <v>0</v>
      </c>
      <c r="F1164" s="84" t="b">
        <v>0</v>
      </c>
      <c r="G1164" s="84" t="b">
        <v>0</v>
      </c>
    </row>
    <row r="1165" spans="1:7" ht="15">
      <c r="A1165" s="84" t="s">
        <v>3683</v>
      </c>
      <c r="B1165" s="84">
        <v>16</v>
      </c>
      <c r="C1165" s="123">
        <v>0.000970652118796282</v>
      </c>
      <c r="D1165" s="84" t="s">
        <v>3481</v>
      </c>
      <c r="E1165" s="84" t="b">
        <v>0</v>
      </c>
      <c r="F1165" s="84" t="b">
        <v>0</v>
      </c>
      <c r="G1165" s="84" t="b">
        <v>0</v>
      </c>
    </row>
    <row r="1166" spans="1:7" ht="15">
      <c r="A1166" s="84" t="s">
        <v>3684</v>
      </c>
      <c r="B1166" s="84">
        <v>16</v>
      </c>
      <c r="C1166" s="123">
        <v>0.000970652118796282</v>
      </c>
      <c r="D1166" s="84" t="s">
        <v>3481</v>
      </c>
      <c r="E1166" s="84" t="b">
        <v>1</v>
      </c>
      <c r="F1166" s="84" t="b">
        <v>0</v>
      </c>
      <c r="G1166" s="84" t="b">
        <v>0</v>
      </c>
    </row>
    <row r="1167" spans="1:7" ht="15">
      <c r="A1167" s="84" t="s">
        <v>3685</v>
      </c>
      <c r="B1167" s="84">
        <v>16</v>
      </c>
      <c r="C1167" s="123">
        <v>0.000970652118796282</v>
      </c>
      <c r="D1167" s="84" t="s">
        <v>3481</v>
      </c>
      <c r="E1167" s="84" t="b">
        <v>0</v>
      </c>
      <c r="F1167" s="84" t="b">
        <v>0</v>
      </c>
      <c r="G1167" s="84" t="b">
        <v>0</v>
      </c>
    </row>
    <row r="1168" spans="1:7" ht="15">
      <c r="A1168" s="84" t="s">
        <v>3686</v>
      </c>
      <c r="B1168" s="84">
        <v>16</v>
      </c>
      <c r="C1168" s="123">
        <v>0.000970652118796282</v>
      </c>
      <c r="D1168" s="84" t="s">
        <v>3481</v>
      </c>
      <c r="E1168" s="84" t="b">
        <v>0</v>
      </c>
      <c r="F1168" s="84" t="b">
        <v>0</v>
      </c>
      <c r="G1168" s="84" t="b">
        <v>0</v>
      </c>
    </row>
    <row r="1169" spans="1:7" ht="15">
      <c r="A1169" s="84" t="s">
        <v>3687</v>
      </c>
      <c r="B1169" s="84">
        <v>16</v>
      </c>
      <c r="C1169" s="123">
        <v>0.000970652118796282</v>
      </c>
      <c r="D1169" s="84" t="s">
        <v>3481</v>
      </c>
      <c r="E1169" s="84" t="b">
        <v>0</v>
      </c>
      <c r="F1169" s="84" t="b">
        <v>0</v>
      </c>
      <c r="G1169" s="84" t="b">
        <v>0</v>
      </c>
    </row>
    <row r="1170" spans="1:7" ht="15">
      <c r="A1170" s="84" t="s">
        <v>3688</v>
      </c>
      <c r="B1170" s="84">
        <v>16</v>
      </c>
      <c r="C1170" s="123">
        <v>0.000970652118796282</v>
      </c>
      <c r="D1170" s="84" t="s">
        <v>3481</v>
      </c>
      <c r="E1170" s="84" t="b">
        <v>1</v>
      </c>
      <c r="F1170" s="84" t="b">
        <v>0</v>
      </c>
      <c r="G1170" s="84" t="b">
        <v>0</v>
      </c>
    </row>
    <row r="1171" spans="1:7" ht="15">
      <c r="A1171" s="84" t="s">
        <v>4349</v>
      </c>
      <c r="B1171" s="84">
        <v>16</v>
      </c>
      <c r="C1171" s="123">
        <v>0.000970652118796282</v>
      </c>
      <c r="D1171" s="84" t="s">
        <v>3481</v>
      </c>
      <c r="E1171" s="84" t="b">
        <v>0</v>
      </c>
      <c r="F1171" s="84" t="b">
        <v>0</v>
      </c>
      <c r="G1171" s="84" t="b">
        <v>0</v>
      </c>
    </row>
    <row r="1172" spans="1:7" ht="15">
      <c r="A1172" s="84" t="s">
        <v>4365</v>
      </c>
      <c r="B1172" s="84">
        <v>16</v>
      </c>
      <c r="C1172" s="123">
        <v>0.000970652118796282</v>
      </c>
      <c r="D1172" s="84" t="s">
        <v>3481</v>
      </c>
      <c r="E1172" s="84" t="b">
        <v>0</v>
      </c>
      <c r="F1172" s="84" t="b">
        <v>0</v>
      </c>
      <c r="G1172" s="84" t="b">
        <v>0</v>
      </c>
    </row>
    <row r="1173" spans="1:7" ht="15">
      <c r="A1173" s="84" t="s">
        <v>4361</v>
      </c>
      <c r="B1173" s="84">
        <v>16</v>
      </c>
      <c r="C1173" s="123">
        <v>0.000970652118796282</v>
      </c>
      <c r="D1173" s="84" t="s">
        <v>3481</v>
      </c>
      <c r="E1173" s="84" t="b">
        <v>0</v>
      </c>
      <c r="F1173" s="84" t="b">
        <v>0</v>
      </c>
      <c r="G1173" s="84" t="b">
        <v>0</v>
      </c>
    </row>
    <row r="1174" spans="1:7" ht="15">
      <c r="A1174" s="84" t="s">
        <v>4366</v>
      </c>
      <c r="B1174" s="84">
        <v>16</v>
      </c>
      <c r="C1174" s="123">
        <v>0.000970652118796282</v>
      </c>
      <c r="D1174" s="84" t="s">
        <v>3481</v>
      </c>
      <c r="E1174" s="84" t="b">
        <v>0</v>
      </c>
      <c r="F1174" s="84" t="b">
        <v>0</v>
      </c>
      <c r="G1174" s="84" t="b">
        <v>0</v>
      </c>
    </row>
    <row r="1175" spans="1:7" ht="15">
      <c r="A1175" s="84" t="s">
        <v>4395</v>
      </c>
      <c r="B1175" s="84">
        <v>10</v>
      </c>
      <c r="C1175" s="123">
        <v>0.006364203040067951</v>
      </c>
      <c r="D1175" s="84" t="s">
        <v>3481</v>
      </c>
      <c r="E1175" s="84" t="b">
        <v>0</v>
      </c>
      <c r="F1175" s="84" t="b">
        <v>0</v>
      </c>
      <c r="G1175" s="84" t="b">
        <v>0</v>
      </c>
    </row>
    <row r="1176" spans="1:7" ht="15">
      <c r="A1176" s="84" t="s">
        <v>4381</v>
      </c>
      <c r="B1176" s="84">
        <v>9</v>
      </c>
      <c r="C1176" s="123">
        <v>0.005727782736061156</v>
      </c>
      <c r="D1176" s="84" t="s">
        <v>3481</v>
      </c>
      <c r="E1176" s="84" t="b">
        <v>0</v>
      </c>
      <c r="F1176" s="84" t="b">
        <v>0</v>
      </c>
      <c r="G1176" s="84" t="b">
        <v>0</v>
      </c>
    </row>
    <row r="1177" spans="1:7" ht="15">
      <c r="A1177" s="84" t="s">
        <v>4362</v>
      </c>
      <c r="B1177" s="84">
        <v>9</v>
      </c>
      <c r="C1177" s="123">
        <v>0.005727782736061156</v>
      </c>
      <c r="D1177" s="84" t="s">
        <v>3481</v>
      </c>
      <c r="E1177" s="84" t="b">
        <v>0</v>
      </c>
      <c r="F1177" s="84" t="b">
        <v>0</v>
      </c>
      <c r="G1177" s="84" t="b">
        <v>0</v>
      </c>
    </row>
    <row r="1178" spans="1:7" ht="15">
      <c r="A1178" s="84" t="s">
        <v>3583</v>
      </c>
      <c r="B1178" s="84">
        <v>9</v>
      </c>
      <c r="C1178" s="123">
        <v>0.005727782736061156</v>
      </c>
      <c r="D1178" s="84" t="s">
        <v>3481</v>
      </c>
      <c r="E1178" s="84" t="b">
        <v>0</v>
      </c>
      <c r="F1178" s="84" t="b">
        <v>0</v>
      </c>
      <c r="G1178" s="84" t="b">
        <v>0</v>
      </c>
    </row>
    <row r="1179" spans="1:7" ht="15">
      <c r="A1179" s="84" t="s">
        <v>4397</v>
      </c>
      <c r="B1179" s="84">
        <v>9</v>
      </c>
      <c r="C1179" s="123">
        <v>0.005727782736061156</v>
      </c>
      <c r="D1179" s="84" t="s">
        <v>3481</v>
      </c>
      <c r="E1179" s="84" t="b">
        <v>0</v>
      </c>
      <c r="F1179" s="84" t="b">
        <v>0</v>
      </c>
      <c r="G1179" s="84" t="b">
        <v>0</v>
      </c>
    </row>
    <row r="1180" spans="1:7" ht="15">
      <c r="A1180" s="84" t="s">
        <v>4405</v>
      </c>
      <c r="B1180" s="84">
        <v>9</v>
      </c>
      <c r="C1180" s="123">
        <v>0.005727782736061156</v>
      </c>
      <c r="D1180" s="84" t="s">
        <v>3481</v>
      </c>
      <c r="E1180" s="84" t="b">
        <v>0</v>
      </c>
      <c r="F1180" s="84" t="b">
        <v>0</v>
      </c>
      <c r="G1180" s="84" t="b">
        <v>0</v>
      </c>
    </row>
    <row r="1181" spans="1:7" ht="15">
      <c r="A1181" s="84" t="s">
        <v>4406</v>
      </c>
      <c r="B1181" s="84">
        <v>9</v>
      </c>
      <c r="C1181" s="123">
        <v>0.005727782736061156</v>
      </c>
      <c r="D1181" s="84" t="s">
        <v>3481</v>
      </c>
      <c r="E1181" s="84" t="b">
        <v>0</v>
      </c>
      <c r="F1181" s="84" t="b">
        <v>0</v>
      </c>
      <c r="G1181" s="84" t="b">
        <v>0</v>
      </c>
    </row>
    <row r="1182" spans="1:7" ht="15">
      <c r="A1182" s="84" t="s">
        <v>391</v>
      </c>
      <c r="B1182" s="84">
        <v>8</v>
      </c>
      <c r="C1182" s="123">
        <v>0.006034266071637426</v>
      </c>
      <c r="D1182" s="84" t="s">
        <v>3481</v>
      </c>
      <c r="E1182" s="84" t="b">
        <v>0</v>
      </c>
      <c r="F1182" s="84" t="b">
        <v>0</v>
      </c>
      <c r="G1182" s="84" t="b">
        <v>0</v>
      </c>
    </row>
    <row r="1183" spans="1:7" ht="15">
      <c r="A1183" s="84" t="s">
        <v>3692</v>
      </c>
      <c r="B1183" s="84">
        <v>8</v>
      </c>
      <c r="C1183" s="123">
        <v>0.006034266071637426</v>
      </c>
      <c r="D1183" s="84" t="s">
        <v>3481</v>
      </c>
      <c r="E1183" s="84" t="b">
        <v>0</v>
      </c>
      <c r="F1183" s="84" t="b">
        <v>0</v>
      </c>
      <c r="G1183" s="84" t="b">
        <v>0</v>
      </c>
    </row>
    <row r="1184" spans="1:7" ht="15">
      <c r="A1184" s="84" t="s">
        <v>4420</v>
      </c>
      <c r="B1184" s="84">
        <v>8</v>
      </c>
      <c r="C1184" s="123">
        <v>0.006034266071637426</v>
      </c>
      <c r="D1184" s="84" t="s">
        <v>3481</v>
      </c>
      <c r="E1184" s="84" t="b">
        <v>0</v>
      </c>
      <c r="F1184" s="84" t="b">
        <v>0</v>
      </c>
      <c r="G1184" s="84" t="b">
        <v>0</v>
      </c>
    </row>
    <row r="1185" spans="1:7" ht="15">
      <c r="A1185" s="84" t="s">
        <v>4421</v>
      </c>
      <c r="B1185" s="84">
        <v>8</v>
      </c>
      <c r="C1185" s="123">
        <v>0.006034266071637426</v>
      </c>
      <c r="D1185" s="84" t="s">
        <v>3481</v>
      </c>
      <c r="E1185" s="84" t="b">
        <v>0</v>
      </c>
      <c r="F1185" s="84" t="b">
        <v>0</v>
      </c>
      <c r="G1185" s="84" t="b">
        <v>0</v>
      </c>
    </row>
    <row r="1186" spans="1:7" ht="15">
      <c r="A1186" s="84" t="s">
        <v>4386</v>
      </c>
      <c r="B1186" s="84">
        <v>8</v>
      </c>
      <c r="C1186" s="123">
        <v>0.006034266071637426</v>
      </c>
      <c r="D1186" s="84" t="s">
        <v>3481</v>
      </c>
      <c r="E1186" s="84" t="b">
        <v>0</v>
      </c>
      <c r="F1186" s="84" t="b">
        <v>0</v>
      </c>
      <c r="G1186" s="84" t="b">
        <v>0</v>
      </c>
    </row>
    <row r="1187" spans="1:7" ht="15">
      <c r="A1187" s="84" t="s">
        <v>4396</v>
      </c>
      <c r="B1187" s="84">
        <v>8</v>
      </c>
      <c r="C1187" s="123">
        <v>0.006034266071637426</v>
      </c>
      <c r="D1187" s="84" t="s">
        <v>3481</v>
      </c>
      <c r="E1187" s="84" t="b">
        <v>1</v>
      </c>
      <c r="F1187" s="84" t="b">
        <v>0</v>
      </c>
      <c r="G1187" s="84" t="b">
        <v>0</v>
      </c>
    </row>
    <row r="1188" spans="1:7" ht="15">
      <c r="A1188" s="84" t="s">
        <v>4422</v>
      </c>
      <c r="B1188" s="84">
        <v>8</v>
      </c>
      <c r="C1188" s="123">
        <v>0.006034266071637426</v>
      </c>
      <c r="D1188" s="84" t="s">
        <v>3481</v>
      </c>
      <c r="E1188" s="84" t="b">
        <v>0</v>
      </c>
      <c r="F1188" s="84" t="b">
        <v>0</v>
      </c>
      <c r="G1188" s="84" t="b">
        <v>0</v>
      </c>
    </row>
    <row r="1189" spans="1:7" ht="15">
      <c r="A1189" s="84" t="s">
        <v>4356</v>
      </c>
      <c r="B1189" s="84">
        <v>8</v>
      </c>
      <c r="C1189" s="123">
        <v>0.006034266071637426</v>
      </c>
      <c r="D1189" s="84" t="s">
        <v>3481</v>
      </c>
      <c r="E1189" s="84" t="b">
        <v>0</v>
      </c>
      <c r="F1189" s="84" t="b">
        <v>0</v>
      </c>
      <c r="G1189" s="84" t="b">
        <v>0</v>
      </c>
    </row>
    <row r="1190" spans="1:7" ht="15">
      <c r="A1190" s="84" t="s">
        <v>4423</v>
      </c>
      <c r="B1190" s="84">
        <v>8</v>
      </c>
      <c r="C1190" s="123">
        <v>0.006034266071637426</v>
      </c>
      <c r="D1190" s="84" t="s">
        <v>3481</v>
      </c>
      <c r="E1190" s="84" t="b">
        <v>0</v>
      </c>
      <c r="F1190" s="84" t="b">
        <v>0</v>
      </c>
      <c r="G1190" s="84" t="b">
        <v>0</v>
      </c>
    </row>
    <row r="1191" spans="1:7" ht="15">
      <c r="A1191" s="84" t="s">
        <v>4387</v>
      </c>
      <c r="B1191" s="84">
        <v>8</v>
      </c>
      <c r="C1191" s="123">
        <v>0.006034266071637426</v>
      </c>
      <c r="D1191" s="84" t="s">
        <v>3481</v>
      </c>
      <c r="E1191" s="84" t="b">
        <v>0</v>
      </c>
      <c r="F1191" s="84" t="b">
        <v>0</v>
      </c>
      <c r="G1191" s="84" t="b">
        <v>0</v>
      </c>
    </row>
    <row r="1192" spans="1:7" ht="15">
      <c r="A1192" s="84" t="s">
        <v>4424</v>
      </c>
      <c r="B1192" s="84">
        <v>8</v>
      </c>
      <c r="C1192" s="123">
        <v>0.006034266071637426</v>
      </c>
      <c r="D1192" s="84" t="s">
        <v>3481</v>
      </c>
      <c r="E1192" s="84" t="b">
        <v>0</v>
      </c>
      <c r="F1192" s="84" t="b">
        <v>0</v>
      </c>
      <c r="G1192" s="84" t="b">
        <v>0</v>
      </c>
    </row>
    <row r="1193" spans="1:7" ht="15">
      <c r="A1193" s="84" t="s">
        <v>4425</v>
      </c>
      <c r="B1193" s="84">
        <v>8</v>
      </c>
      <c r="C1193" s="123">
        <v>0.006034266071637426</v>
      </c>
      <c r="D1193" s="84" t="s">
        <v>3481</v>
      </c>
      <c r="E1193" s="84" t="b">
        <v>0</v>
      </c>
      <c r="F1193" s="84" t="b">
        <v>0</v>
      </c>
      <c r="G1193" s="84" t="b">
        <v>0</v>
      </c>
    </row>
    <row r="1194" spans="1:7" ht="15">
      <c r="A1194" s="84" t="s">
        <v>4343</v>
      </c>
      <c r="B1194" s="84">
        <v>8</v>
      </c>
      <c r="C1194" s="123">
        <v>0.006034266071637426</v>
      </c>
      <c r="D1194" s="84" t="s">
        <v>3481</v>
      </c>
      <c r="E1194" s="84" t="b">
        <v>0</v>
      </c>
      <c r="F1194" s="84" t="b">
        <v>0</v>
      </c>
      <c r="G1194" s="84" t="b">
        <v>0</v>
      </c>
    </row>
    <row r="1195" spans="1:7" ht="15">
      <c r="A1195" s="84" t="s">
        <v>430</v>
      </c>
      <c r="B1195" s="84">
        <v>8</v>
      </c>
      <c r="C1195" s="123">
        <v>0.006034266071637426</v>
      </c>
      <c r="D1195" s="84" t="s">
        <v>3481</v>
      </c>
      <c r="E1195" s="84" t="b">
        <v>0</v>
      </c>
      <c r="F1195" s="84" t="b">
        <v>0</v>
      </c>
      <c r="G1195" s="84" t="b">
        <v>0</v>
      </c>
    </row>
    <row r="1196" spans="1:7" ht="15">
      <c r="A1196" s="84" t="s">
        <v>429</v>
      </c>
      <c r="B1196" s="84">
        <v>8</v>
      </c>
      <c r="C1196" s="123">
        <v>0.006034266071637426</v>
      </c>
      <c r="D1196" s="84" t="s">
        <v>3481</v>
      </c>
      <c r="E1196" s="84" t="b">
        <v>0</v>
      </c>
      <c r="F1196" s="84" t="b">
        <v>0</v>
      </c>
      <c r="G1196" s="84" t="b">
        <v>0</v>
      </c>
    </row>
    <row r="1197" spans="1:7" ht="15">
      <c r="A1197" s="84" t="s">
        <v>4379</v>
      </c>
      <c r="B1197" s="84">
        <v>4</v>
      </c>
      <c r="C1197" s="123">
        <v>0.01134054305417764</v>
      </c>
      <c r="D1197" s="84" t="s">
        <v>3481</v>
      </c>
      <c r="E1197" s="84" t="b">
        <v>0</v>
      </c>
      <c r="F1197" s="84" t="b">
        <v>0</v>
      </c>
      <c r="G1197" s="84" t="b">
        <v>0</v>
      </c>
    </row>
    <row r="1198" spans="1:7" ht="15">
      <c r="A1198" s="84" t="s">
        <v>4738</v>
      </c>
      <c r="B1198" s="84">
        <v>2</v>
      </c>
      <c r="C1198" s="123">
        <v>0.00567027152708882</v>
      </c>
      <c r="D1198" s="84" t="s">
        <v>3481</v>
      </c>
      <c r="E1198" s="84" t="b">
        <v>0</v>
      </c>
      <c r="F1198" s="84" t="b">
        <v>0</v>
      </c>
      <c r="G1198" s="84" t="b">
        <v>0</v>
      </c>
    </row>
    <row r="1199" spans="1:7" ht="15">
      <c r="A1199" s="84" t="s">
        <v>3579</v>
      </c>
      <c r="B1199" s="84">
        <v>4</v>
      </c>
      <c r="C1199" s="123">
        <v>0</v>
      </c>
      <c r="D1199" s="84" t="s">
        <v>3482</v>
      </c>
      <c r="E1199" s="84" t="b">
        <v>0</v>
      </c>
      <c r="F1199" s="84" t="b">
        <v>0</v>
      </c>
      <c r="G1199" s="84" t="b">
        <v>0</v>
      </c>
    </row>
    <row r="1200" spans="1:7" ht="15">
      <c r="A1200" s="84" t="s">
        <v>3628</v>
      </c>
      <c r="B1200" s="84">
        <v>4</v>
      </c>
      <c r="C1200" s="123">
        <v>0</v>
      </c>
      <c r="D1200" s="84" t="s">
        <v>3482</v>
      </c>
      <c r="E1200" s="84" t="b">
        <v>0</v>
      </c>
      <c r="F1200" s="84" t="b">
        <v>0</v>
      </c>
      <c r="G1200" s="84" t="b">
        <v>0</v>
      </c>
    </row>
    <row r="1201" spans="1:7" ht="15">
      <c r="A1201" s="84" t="s">
        <v>3690</v>
      </c>
      <c r="B1201" s="84">
        <v>4</v>
      </c>
      <c r="C1201" s="123">
        <v>0</v>
      </c>
      <c r="D1201" s="84" t="s">
        <v>3482</v>
      </c>
      <c r="E1201" s="84" t="b">
        <v>0</v>
      </c>
      <c r="F1201" s="84" t="b">
        <v>0</v>
      </c>
      <c r="G1201" s="84" t="b">
        <v>0</v>
      </c>
    </row>
    <row r="1202" spans="1:7" ht="15">
      <c r="A1202" s="84" t="s">
        <v>3629</v>
      </c>
      <c r="B1202" s="84">
        <v>4</v>
      </c>
      <c r="C1202" s="123">
        <v>0</v>
      </c>
      <c r="D1202" s="84" t="s">
        <v>3482</v>
      </c>
      <c r="E1202" s="84" t="b">
        <v>0</v>
      </c>
      <c r="F1202" s="84" t="b">
        <v>0</v>
      </c>
      <c r="G1202" s="84" t="b">
        <v>0</v>
      </c>
    </row>
    <row r="1203" spans="1:7" ht="15">
      <c r="A1203" s="84" t="s">
        <v>3583</v>
      </c>
      <c r="B1203" s="84">
        <v>4</v>
      </c>
      <c r="C1203" s="123">
        <v>0</v>
      </c>
      <c r="D1203" s="84" t="s">
        <v>3482</v>
      </c>
      <c r="E1203" s="84" t="b">
        <v>0</v>
      </c>
      <c r="F1203" s="84" t="b">
        <v>0</v>
      </c>
      <c r="G1203" s="84" t="b">
        <v>0</v>
      </c>
    </row>
    <row r="1204" spans="1:7" ht="15">
      <c r="A1204" s="84" t="s">
        <v>3691</v>
      </c>
      <c r="B1204" s="84">
        <v>4</v>
      </c>
      <c r="C1204" s="123">
        <v>0</v>
      </c>
      <c r="D1204" s="84" t="s">
        <v>3482</v>
      </c>
      <c r="E1204" s="84" t="b">
        <v>0</v>
      </c>
      <c r="F1204" s="84" t="b">
        <v>0</v>
      </c>
      <c r="G1204" s="84" t="b">
        <v>0</v>
      </c>
    </row>
    <row r="1205" spans="1:7" ht="15">
      <c r="A1205" s="84" t="s">
        <v>3692</v>
      </c>
      <c r="B1205" s="84">
        <v>4</v>
      </c>
      <c r="C1205" s="123">
        <v>0</v>
      </c>
      <c r="D1205" s="84" t="s">
        <v>3482</v>
      </c>
      <c r="E1205" s="84" t="b">
        <v>0</v>
      </c>
      <c r="F1205" s="84" t="b">
        <v>0</v>
      </c>
      <c r="G1205" s="84" t="b">
        <v>0</v>
      </c>
    </row>
    <row r="1206" spans="1:7" ht="15">
      <c r="A1206" s="84" t="s">
        <v>3693</v>
      </c>
      <c r="B1206" s="84">
        <v>4</v>
      </c>
      <c r="C1206" s="123">
        <v>0</v>
      </c>
      <c r="D1206" s="84" t="s">
        <v>3482</v>
      </c>
      <c r="E1206" s="84" t="b">
        <v>0</v>
      </c>
      <c r="F1206" s="84" t="b">
        <v>0</v>
      </c>
      <c r="G1206" s="84" t="b">
        <v>0</v>
      </c>
    </row>
    <row r="1207" spans="1:7" ht="15">
      <c r="A1207" s="84" t="s">
        <v>3582</v>
      </c>
      <c r="B1207" s="84">
        <v>4</v>
      </c>
      <c r="C1207" s="123">
        <v>0</v>
      </c>
      <c r="D1207" s="84" t="s">
        <v>3482</v>
      </c>
      <c r="E1207" s="84" t="b">
        <v>0</v>
      </c>
      <c r="F1207" s="84" t="b">
        <v>0</v>
      </c>
      <c r="G1207" s="84" t="b">
        <v>0</v>
      </c>
    </row>
    <row r="1208" spans="1:7" ht="15">
      <c r="A1208" s="84" t="s">
        <v>3694</v>
      </c>
      <c r="B1208" s="84">
        <v>4</v>
      </c>
      <c r="C1208" s="123">
        <v>0</v>
      </c>
      <c r="D1208" s="84" t="s">
        <v>3482</v>
      </c>
      <c r="E1208" s="84" t="b">
        <v>0</v>
      </c>
      <c r="F1208" s="84" t="b">
        <v>0</v>
      </c>
      <c r="G1208" s="84" t="b">
        <v>0</v>
      </c>
    </row>
    <row r="1209" spans="1:7" ht="15">
      <c r="A1209" s="84" t="s">
        <v>4369</v>
      </c>
      <c r="B1209" s="84">
        <v>4</v>
      </c>
      <c r="C1209" s="123">
        <v>0</v>
      </c>
      <c r="D1209" s="84" t="s">
        <v>3482</v>
      </c>
      <c r="E1209" s="84" t="b">
        <v>0</v>
      </c>
      <c r="F1209" s="84" t="b">
        <v>0</v>
      </c>
      <c r="G1209" s="84" t="b">
        <v>0</v>
      </c>
    </row>
    <row r="1210" spans="1:7" ht="15">
      <c r="A1210" s="84" t="s">
        <v>4416</v>
      </c>
      <c r="B1210" s="84">
        <v>4</v>
      </c>
      <c r="C1210" s="123">
        <v>0</v>
      </c>
      <c r="D1210" s="84" t="s">
        <v>3482</v>
      </c>
      <c r="E1210" s="84" t="b">
        <v>0</v>
      </c>
      <c r="F1210" s="84" t="b">
        <v>0</v>
      </c>
      <c r="G1210" s="84" t="b">
        <v>0</v>
      </c>
    </row>
    <row r="1211" spans="1:7" ht="15">
      <c r="A1211" s="84" t="s">
        <v>372</v>
      </c>
      <c r="B1211" s="84">
        <v>3</v>
      </c>
      <c r="C1211" s="123">
        <v>0.005679033482195452</v>
      </c>
      <c r="D1211" s="84" t="s">
        <v>3482</v>
      </c>
      <c r="E1211" s="84" t="b">
        <v>0</v>
      </c>
      <c r="F1211" s="84" t="b">
        <v>0</v>
      </c>
      <c r="G1211" s="84" t="b">
        <v>0</v>
      </c>
    </row>
    <row r="1212" spans="1:7" ht="15">
      <c r="A1212" s="84" t="s">
        <v>4354</v>
      </c>
      <c r="B1212" s="84">
        <v>2</v>
      </c>
      <c r="C1212" s="123">
        <v>0.018244242161453407</v>
      </c>
      <c r="D1212" s="84" t="s">
        <v>3482</v>
      </c>
      <c r="E1212" s="84" t="b">
        <v>0</v>
      </c>
      <c r="F1212" s="84" t="b">
        <v>0</v>
      </c>
      <c r="G1212" s="84" t="b">
        <v>0</v>
      </c>
    </row>
    <row r="1213" spans="1:7" ht="15">
      <c r="A1213" s="84" t="s">
        <v>4393</v>
      </c>
      <c r="B1213" s="84">
        <v>2</v>
      </c>
      <c r="C1213" s="123">
        <v>0.018244242161453407</v>
      </c>
      <c r="D1213" s="84" t="s">
        <v>3482</v>
      </c>
      <c r="E1213" s="84" t="b">
        <v>0</v>
      </c>
      <c r="F1213" s="84" t="b">
        <v>0</v>
      </c>
      <c r="G1213" s="84" t="b">
        <v>0</v>
      </c>
    </row>
    <row r="1214" spans="1:7" ht="15">
      <c r="A1214" s="84" t="s">
        <v>4568</v>
      </c>
      <c r="B1214" s="84">
        <v>4</v>
      </c>
      <c r="C1214" s="123">
        <v>0</v>
      </c>
      <c r="D1214" s="84" t="s">
        <v>3483</v>
      </c>
      <c r="E1214" s="84" t="b">
        <v>0</v>
      </c>
      <c r="F1214" s="84" t="b">
        <v>0</v>
      </c>
      <c r="G1214" s="84" t="b">
        <v>0</v>
      </c>
    </row>
    <row r="1215" spans="1:7" ht="15">
      <c r="A1215" s="84" t="s">
        <v>3583</v>
      </c>
      <c r="B1215" s="84">
        <v>4</v>
      </c>
      <c r="C1215" s="123">
        <v>0</v>
      </c>
      <c r="D1215" s="84" t="s">
        <v>3483</v>
      </c>
      <c r="E1215" s="84" t="b">
        <v>0</v>
      </c>
      <c r="F1215" s="84" t="b">
        <v>0</v>
      </c>
      <c r="G1215" s="84" t="b">
        <v>0</v>
      </c>
    </row>
    <row r="1216" spans="1:7" ht="15">
      <c r="A1216" s="84" t="s">
        <v>4389</v>
      </c>
      <c r="B1216" s="84">
        <v>4</v>
      </c>
      <c r="C1216" s="123">
        <v>0</v>
      </c>
      <c r="D1216" s="84" t="s">
        <v>3483</v>
      </c>
      <c r="E1216" s="84" t="b">
        <v>0</v>
      </c>
      <c r="F1216" s="84" t="b">
        <v>0</v>
      </c>
      <c r="G1216" s="84" t="b">
        <v>0</v>
      </c>
    </row>
    <row r="1217" spans="1:7" ht="15">
      <c r="A1217" s="84" t="s">
        <v>4376</v>
      </c>
      <c r="B1217" s="84">
        <v>4</v>
      </c>
      <c r="C1217" s="123">
        <v>0</v>
      </c>
      <c r="D1217" s="84" t="s">
        <v>3483</v>
      </c>
      <c r="E1217" s="84" t="b">
        <v>0</v>
      </c>
      <c r="F1217" s="84" t="b">
        <v>0</v>
      </c>
      <c r="G1217" s="84" t="b">
        <v>0</v>
      </c>
    </row>
    <row r="1218" spans="1:7" ht="15">
      <c r="A1218" s="84" t="s">
        <v>4363</v>
      </c>
      <c r="B1218" s="84">
        <v>4</v>
      </c>
      <c r="C1218" s="123">
        <v>0</v>
      </c>
      <c r="D1218" s="84" t="s">
        <v>3483</v>
      </c>
      <c r="E1218" s="84" t="b">
        <v>1</v>
      </c>
      <c r="F1218" s="84" t="b">
        <v>0</v>
      </c>
      <c r="G1218" s="84" t="b">
        <v>0</v>
      </c>
    </row>
    <row r="1219" spans="1:7" ht="15">
      <c r="A1219" s="84" t="s">
        <v>3584</v>
      </c>
      <c r="B1219" s="84">
        <v>4</v>
      </c>
      <c r="C1219" s="123">
        <v>0</v>
      </c>
      <c r="D1219" s="84" t="s">
        <v>3483</v>
      </c>
      <c r="E1219" s="84" t="b">
        <v>0</v>
      </c>
      <c r="F1219" s="84" t="b">
        <v>0</v>
      </c>
      <c r="G1219" s="84" t="b">
        <v>0</v>
      </c>
    </row>
    <row r="1220" spans="1:7" ht="15">
      <c r="A1220" s="84" t="s">
        <v>3681</v>
      </c>
      <c r="B1220" s="84">
        <v>4</v>
      </c>
      <c r="C1220" s="123">
        <v>0</v>
      </c>
      <c r="D1220" s="84" t="s">
        <v>3483</v>
      </c>
      <c r="E1220" s="84" t="b">
        <v>1</v>
      </c>
      <c r="F1220" s="84" t="b">
        <v>0</v>
      </c>
      <c r="G1220" s="84" t="b">
        <v>0</v>
      </c>
    </row>
    <row r="1221" spans="1:7" ht="15">
      <c r="A1221" s="84" t="s">
        <v>4372</v>
      </c>
      <c r="B1221" s="84">
        <v>4</v>
      </c>
      <c r="C1221" s="123">
        <v>0</v>
      </c>
      <c r="D1221" s="84" t="s">
        <v>3483</v>
      </c>
      <c r="E1221" s="84" t="b">
        <v>0</v>
      </c>
      <c r="F1221" s="84" t="b">
        <v>0</v>
      </c>
      <c r="G1221" s="84" t="b">
        <v>0</v>
      </c>
    </row>
    <row r="1222" spans="1:7" ht="15">
      <c r="A1222" s="84" t="s">
        <v>3582</v>
      </c>
      <c r="B1222" s="84">
        <v>4</v>
      </c>
      <c r="C1222" s="123">
        <v>0</v>
      </c>
      <c r="D1222" s="84" t="s">
        <v>3483</v>
      </c>
      <c r="E1222" s="84" t="b">
        <v>0</v>
      </c>
      <c r="F1222" s="84" t="b">
        <v>0</v>
      </c>
      <c r="G1222" s="84" t="b">
        <v>0</v>
      </c>
    </row>
    <row r="1223" spans="1:7" ht="15">
      <c r="A1223" s="84" t="s">
        <v>4440</v>
      </c>
      <c r="B1223" s="84">
        <v>4</v>
      </c>
      <c r="C1223" s="123">
        <v>0</v>
      </c>
      <c r="D1223" s="84" t="s">
        <v>3483</v>
      </c>
      <c r="E1223" s="84" t="b">
        <v>0</v>
      </c>
      <c r="F1223" s="84" t="b">
        <v>0</v>
      </c>
      <c r="G1223" s="84" t="b">
        <v>0</v>
      </c>
    </row>
    <row r="1224" spans="1:7" ht="15">
      <c r="A1224" s="84" t="s">
        <v>4442</v>
      </c>
      <c r="B1224" s="84">
        <v>4</v>
      </c>
      <c r="C1224" s="123">
        <v>0</v>
      </c>
      <c r="D1224" s="84" t="s">
        <v>3483</v>
      </c>
      <c r="E1224" s="84" t="b">
        <v>0</v>
      </c>
      <c r="F1224" s="84" t="b">
        <v>0</v>
      </c>
      <c r="G1224" s="84" t="b">
        <v>0</v>
      </c>
    </row>
    <row r="1225" spans="1:7" ht="15">
      <c r="A1225" s="84" t="s">
        <v>347</v>
      </c>
      <c r="B1225" s="84">
        <v>3</v>
      </c>
      <c r="C1225" s="123">
        <v>0.006941040922683329</v>
      </c>
      <c r="D1225" s="84" t="s">
        <v>3483</v>
      </c>
      <c r="E1225" s="84" t="b">
        <v>0</v>
      </c>
      <c r="F1225" s="84" t="b">
        <v>0</v>
      </c>
      <c r="G1225" s="84" t="b">
        <v>0</v>
      </c>
    </row>
    <row r="1226" spans="1:7" ht="15">
      <c r="A1226" s="84" t="s">
        <v>418</v>
      </c>
      <c r="B1226" s="84">
        <v>3</v>
      </c>
      <c r="C1226" s="123">
        <v>0</v>
      </c>
      <c r="D1226" s="84" t="s">
        <v>3484</v>
      </c>
      <c r="E1226" s="84" t="b">
        <v>0</v>
      </c>
      <c r="F1226" s="84" t="b">
        <v>0</v>
      </c>
      <c r="G1226" s="84" t="b">
        <v>0</v>
      </c>
    </row>
    <row r="1227" spans="1:7" ht="15">
      <c r="A1227" s="84" t="s">
        <v>4860</v>
      </c>
      <c r="B1227" s="84">
        <v>2</v>
      </c>
      <c r="C1227" s="123">
        <v>0</v>
      </c>
      <c r="D1227" s="84" t="s">
        <v>3484</v>
      </c>
      <c r="E1227" s="84" t="b">
        <v>0</v>
      </c>
      <c r="F1227" s="84" t="b">
        <v>0</v>
      </c>
      <c r="G1227" s="84" t="b">
        <v>0</v>
      </c>
    </row>
    <row r="1228" spans="1:7" ht="15">
      <c r="A1228" s="84" t="s">
        <v>4861</v>
      </c>
      <c r="B1228" s="84">
        <v>2</v>
      </c>
      <c r="C1228" s="123">
        <v>0</v>
      </c>
      <c r="D1228" s="84" t="s">
        <v>3484</v>
      </c>
      <c r="E1228" s="84" t="b">
        <v>0</v>
      </c>
      <c r="F1228" s="84" t="b">
        <v>0</v>
      </c>
      <c r="G1228" s="84" t="b">
        <v>0</v>
      </c>
    </row>
    <row r="1229" spans="1:7" ht="15">
      <c r="A1229" s="84" t="s">
        <v>4697</v>
      </c>
      <c r="B1229" s="84">
        <v>2</v>
      </c>
      <c r="C1229" s="123">
        <v>0</v>
      </c>
      <c r="D1229" s="84" t="s">
        <v>3484</v>
      </c>
      <c r="E1229" s="84" t="b">
        <v>1</v>
      </c>
      <c r="F1229" s="84" t="b">
        <v>0</v>
      </c>
      <c r="G1229" s="84" t="b">
        <v>0</v>
      </c>
    </row>
    <row r="1230" spans="1:7" ht="15">
      <c r="A1230" s="84" t="s">
        <v>419</v>
      </c>
      <c r="B1230" s="84">
        <v>2</v>
      </c>
      <c r="C1230" s="123">
        <v>0</v>
      </c>
      <c r="D1230" s="84" t="s">
        <v>3484</v>
      </c>
      <c r="E1230" s="84" t="b">
        <v>0</v>
      </c>
      <c r="F1230" s="84" t="b">
        <v>0</v>
      </c>
      <c r="G1230" s="84" t="b">
        <v>0</v>
      </c>
    </row>
    <row r="1231" spans="1:7" ht="15">
      <c r="A1231" s="84" t="s">
        <v>4416</v>
      </c>
      <c r="B1231" s="84">
        <v>2</v>
      </c>
      <c r="C1231" s="123">
        <v>0</v>
      </c>
      <c r="D1231" s="84" t="s">
        <v>3484</v>
      </c>
      <c r="E1231" s="84" t="b">
        <v>0</v>
      </c>
      <c r="F1231" s="84" t="b">
        <v>0</v>
      </c>
      <c r="G1231" s="84" t="b">
        <v>0</v>
      </c>
    </row>
    <row r="1232" spans="1:7" ht="15">
      <c r="A1232" s="84" t="s">
        <v>4862</v>
      </c>
      <c r="B1232" s="84">
        <v>2</v>
      </c>
      <c r="C1232" s="123">
        <v>0</v>
      </c>
      <c r="D1232" s="84" t="s">
        <v>3484</v>
      </c>
      <c r="E1232" s="84" t="b">
        <v>0</v>
      </c>
      <c r="F1232" s="84" t="b">
        <v>0</v>
      </c>
      <c r="G1232" s="84" t="b">
        <v>0</v>
      </c>
    </row>
    <row r="1233" spans="1:7" ht="15">
      <c r="A1233" s="84" t="s">
        <v>4863</v>
      </c>
      <c r="B1233" s="84">
        <v>2</v>
      </c>
      <c r="C1233" s="123">
        <v>0</v>
      </c>
      <c r="D1233" s="84" t="s">
        <v>3484</v>
      </c>
      <c r="E1233" s="84" t="b">
        <v>0</v>
      </c>
      <c r="F1233" s="84" t="b">
        <v>0</v>
      </c>
      <c r="G1233" s="84" t="b">
        <v>0</v>
      </c>
    </row>
    <row r="1234" spans="1:7" ht="15">
      <c r="A1234" s="84" t="s">
        <v>4864</v>
      </c>
      <c r="B1234" s="84">
        <v>2</v>
      </c>
      <c r="C1234" s="123">
        <v>0</v>
      </c>
      <c r="D1234" s="84" t="s">
        <v>3484</v>
      </c>
      <c r="E1234" s="84" t="b">
        <v>0</v>
      </c>
      <c r="F1234" s="84" t="b">
        <v>0</v>
      </c>
      <c r="G1234" s="84" t="b">
        <v>0</v>
      </c>
    </row>
    <row r="1235" spans="1:7" ht="15">
      <c r="A1235" s="84" t="s">
        <v>4865</v>
      </c>
      <c r="B1235" s="84">
        <v>2</v>
      </c>
      <c r="C1235" s="123">
        <v>0</v>
      </c>
      <c r="D1235" s="84" t="s">
        <v>3484</v>
      </c>
      <c r="E1235" s="84" t="b">
        <v>0</v>
      </c>
      <c r="F1235" s="84" t="b">
        <v>0</v>
      </c>
      <c r="G1235" s="84" t="b">
        <v>0</v>
      </c>
    </row>
    <row r="1236" spans="1:7" ht="15">
      <c r="A1236" s="84" t="s">
        <v>4494</v>
      </c>
      <c r="B1236" s="84">
        <v>2</v>
      </c>
      <c r="C1236" s="123">
        <v>0</v>
      </c>
      <c r="D1236" s="84" t="s">
        <v>3484</v>
      </c>
      <c r="E1236" s="84" t="b">
        <v>0</v>
      </c>
      <c r="F1236" s="84" t="b">
        <v>0</v>
      </c>
      <c r="G1236" s="84" t="b">
        <v>0</v>
      </c>
    </row>
    <row r="1237" spans="1:7" ht="15">
      <c r="A1237" s="84" t="s">
        <v>4461</v>
      </c>
      <c r="B1237" s="84">
        <v>2</v>
      </c>
      <c r="C1237" s="123">
        <v>0</v>
      </c>
      <c r="D1237" s="84" t="s">
        <v>3484</v>
      </c>
      <c r="E1237" s="84" t="b">
        <v>0</v>
      </c>
      <c r="F1237" s="84" t="b">
        <v>0</v>
      </c>
      <c r="G1237" s="84" t="b">
        <v>0</v>
      </c>
    </row>
    <row r="1238" spans="1:7" ht="15">
      <c r="A1238" s="84" t="s">
        <v>4593</v>
      </c>
      <c r="B1238" s="84">
        <v>4</v>
      </c>
      <c r="C1238" s="123">
        <v>0</v>
      </c>
      <c r="D1238" s="84" t="s">
        <v>3485</v>
      </c>
      <c r="E1238" s="84" t="b">
        <v>0</v>
      </c>
      <c r="F1238" s="84" t="b">
        <v>0</v>
      </c>
      <c r="G1238" s="84" t="b">
        <v>0</v>
      </c>
    </row>
    <row r="1239" spans="1:7" ht="15">
      <c r="A1239" s="84" t="s">
        <v>4521</v>
      </c>
      <c r="B1239" s="84">
        <v>4</v>
      </c>
      <c r="C1239" s="123">
        <v>0</v>
      </c>
      <c r="D1239" s="84" t="s">
        <v>3485</v>
      </c>
      <c r="E1239" s="84" t="b">
        <v>0</v>
      </c>
      <c r="F1239" s="84" t="b">
        <v>0</v>
      </c>
      <c r="G1239" s="84" t="b">
        <v>0</v>
      </c>
    </row>
    <row r="1240" spans="1:7" ht="15">
      <c r="A1240" s="84" t="s">
        <v>3583</v>
      </c>
      <c r="B1240" s="84">
        <v>4</v>
      </c>
      <c r="C1240" s="123">
        <v>0</v>
      </c>
      <c r="D1240" s="84" t="s">
        <v>3485</v>
      </c>
      <c r="E1240" s="84" t="b">
        <v>0</v>
      </c>
      <c r="F1240" s="84" t="b">
        <v>0</v>
      </c>
      <c r="G1240" s="84" t="b">
        <v>0</v>
      </c>
    </row>
    <row r="1241" spans="1:7" ht="15">
      <c r="A1241" s="84" t="s">
        <v>3624</v>
      </c>
      <c r="B1241" s="84">
        <v>4</v>
      </c>
      <c r="C1241" s="123">
        <v>0</v>
      </c>
      <c r="D1241" s="84" t="s">
        <v>3485</v>
      </c>
      <c r="E1241" s="84" t="b">
        <v>0</v>
      </c>
      <c r="F1241" s="84" t="b">
        <v>0</v>
      </c>
      <c r="G1241" s="84" t="b">
        <v>0</v>
      </c>
    </row>
    <row r="1242" spans="1:7" ht="15">
      <c r="A1242" s="84" t="s">
        <v>4343</v>
      </c>
      <c r="B1242" s="84">
        <v>4</v>
      </c>
      <c r="C1242" s="123">
        <v>0</v>
      </c>
      <c r="D1242" s="84" t="s">
        <v>3485</v>
      </c>
      <c r="E1242" s="84" t="b">
        <v>0</v>
      </c>
      <c r="F1242" s="84" t="b">
        <v>0</v>
      </c>
      <c r="G1242" s="84" t="b">
        <v>0</v>
      </c>
    </row>
    <row r="1243" spans="1:7" ht="15">
      <c r="A1243" s="84" t="s">
        <v>3582</v>
      </c>
      <c r="B1243" s="84">
        <v>4</v>
      </c>
      <c r="C1243" s="123">
        <v>0</v>
      </c>
      <c r="D1243" s="84" t="s">
        <v>3485</v>
      </c>
      <c r="E1243" s="84" t="b">
        <v>0</v>
      </c>
      <c r="F1243" s="84" t="b">
        <v>0</v>
      </c>
      <c r="G1243" s="84" t="b">
        <v>0</v>
      </c>
    </row>
    <row r="1244" spans="1:7" ht="15">
      <c r="A1244" s="84" t="s">
        <v>4351</v>
      </c>
      <c r="B1244" s="84">
        <v>4</v>
      </c>
      <c r="C1244" s="123">
        <v>0</v>
      </c>
      <c r="D1244" s="84" t="s">
        <v>3485</v>
      </c>
      <c r="E1244" s="84" t="b">
        <v>0</v>
      </c>
      <c r="F1244" s="84" t="b">
        <v>0</v>
      </c>
      <c r="G1244" s="84" t="b">
        <v>0</v>
      </c>
    </row>
    <row r="1245" spans="1:7" ht="15">
      <c r="A1245" s="84" t="s">
        <v>4345</v>
      </c>
      <c r="B1245" s="84">
        <v>4</v>
      </c>
      <c r="C1245" s="123">
        <v>0</v>
      </c>
      <c r="D1245" s="84" t="s">
        <v>3485</v>
      </c>
      <c r="E1245" s="84" t="b">
        <v>0</v>
      </c>
      <c r="F1245" s="84" t="b">
        <v>0</v>
      </c>
      <c r="G1245" s="84" t="b">
        <v>0</v>
      </c>
    </row>
    <row r="1246" spans="1:7" ht="15">
      <c r="A1246" s="84" t="s">
        <v>4594</v>
      </c>
      <c r="B1246" s="84">
        <v>4</v>
      </c>
      <c r="C1246" s="123">
        <v>0</v>
      </c>
      <c r="D1246" s="84" t="s">
        <v>3485</v>
      </c>
      <c r="E1246" s="84" t="b">
        <v>0</v>
      </c>
      <c r="F1246" s="84" t="b">
        <v>0</v>
      </c>
      <c r="G1246" s="84" t="b">
        <v>0</v>
      </c>
    </row>
    <row r="1247" spans="1:7" ht="15">
      <c r="A1247" s="84" t="s">
        <v>4595</v>
      </c>
      <c r="B1247" s="84">
        <v>4</v>
      </c>
      <c r="C1247" s="123">
        <v>0</v>
      </c>
      <c r="D1247" s="84" t="s">
        <v>3485</v>
      </c>
      <c r="E1247" s="84" t="b">
        <v>0</v>
      </c>
      <c r="F1247" s="84" t="b">
        <v>0</v>
      </c>
      <c r="G1247" s="84" t="b">
        <v>0</v>
      </c>
    </row>
    <row r="1248" spans="1:7" ht="15">
      <c r="A1248" s="84" t="s">
        <v>4368</v>
      </c>
      <c r="B1248" s="84">
        <v>4</v>
      </c>
      <c r="C1248" s="123">
        <v>0</v>
      </c>
      <c r="D1248" s="84" t="s">
        <v>3485</v>
      </c>
      <c r="E1248" s="84" t="b">
        <v>0</v>
      </c>
      <c r="F1248" s="84" t="b">
        <v>0</v>
      </c>
      <c r="G1248" s="84" t="b">
        <v>0</v>
      </c>
    </row>
    <row r="1249" spans="1:7" ht="15">
      <c r="A1249" s="84" t="s">
        <v>4399</v>
      </c>
      <c r="B1249" s="84">
        <v>4</v>
      </c>
      <c r="C1249" s="123">
        <v>0</v>
      </c>
      <c r="D1249" s="84" t="s">
        <v>3485</v>
      </c>
      <c r="E1249" s="84" t="b">
        <v>0</v>
      </c>
      <c r="F1249" s="84" t="b">
        <v>0</v>
      </c>
      <c r="G1249" s="84" t="b">
        <v>0</v>
      </c>
    </row>
    <row r="1250" spans="1:7" ht="15">
      <c r="A1250" s="84" t="s">
        <v>4404</v>
      </c>
      <c r="B1250" s="84">
        <v>4</v>
      </c>
      <c r="C1250" s="123">
        <v>0</v>
      </c>
      <c r="D1250" s="84" t="s">
        <v>3485</v>
      </c>
      <c r="E1250" s="84" t="b">
        <v>0</v>
      </c>
      <c r="F1250" s="84" t="b">
        <v>0</v>
      </c>
      <c r="G1250" s="84" t="b">
        <v>0</v>
      </c>
    </row>
    <row r="1251" spans="1:7" ht="15">
      <c r="A1251" s="84" t="s">
        <v>267</v>
      </c>
      <c r="B1251" s="84">
        <v>3</v>
      </c>
      <c r="C1251" s="123">
        <v>0.00614452802991639</v>
      </c>
      <c r="D1251" s="84" t="s">
        <v>3485</v>
      </c>
      <c r="E1251" s="84" t="b">
        <v>0</v>
      </c>
      <c r="F1251" s="84" t="b">
        <v>0</v>
      </c>
      <c r="G1251" s="84" t="b">
        <v>0</v>
      </c>
    </row>
    <row r="1252" spans="1:7" ht="15">
      <c r="A1252" s="84" t="s">
        <v>4384</v>
      </c>
      <c r="B1252" s="84">
        <v>12</v>
      </c>
      <c r="C1252" s="123">
        <v>0</v>
      </c>
      <c r="D1252" s="84" t="s">
        <v>3486</v>
      </c>
      <c r="E1252" s="84" t="b">
        <v>0</v>
      </c>
      <c r="F1252" s="84" t="b">
        <v>0</v>
      </c>
      <c r="G1252" s="84" t="b">
        <v>0</v>
      </c>
    </row>
    <row r="1253" spans="1:7" ht="15">
      <c r="A1253" s="84" t="s">
        <v>4434</v>
      </c>
      <c r="B1253" s="84">
        <v>8</v>
      </c>
      <c r="C1253" s="123">
        <v>0</v>
      </c>
      <c r="D1253" s="84" t="s">
        <v>3486</v>
      </c>
      <c r="E1253" s="84" t="b">
        <v>0</v>
      </c>
      <c r="F1253" s="84" t="b">
        <v>0</v>
      </c>
      <c r="G1253" s="84" t="b">
        <v>0</v>
      </c>
    </row>
    <row r="1254" spans="1:7" ht="15">
      <c r="A1254" s="84" t="s">
        <v>4435</v>
      </c>
      <c r="B1254" s="84">
        <v>8</v>
      </c>
      <c r="C1254" s="123">
        <v>0</v>
      </c>
      <c r="D1254" s="84" t="s">
        <v>3486</v>
      </c>
      <c r="E1254" s="84" t="b">
        <v>0</v>
      </c>
      <c r="F1254" s="84" t="b">
        <v>0</v>
      </c>
      <c r="G1254" s="84" t="b">
        <v>0</v>
      </c>
    </row>
    <row r="1255" spans="1:7" ht="15">
      <c r="A1255" s="84" t="s">
        <v>4436</v>
      </c>
      <c r="B1255" s="84">
        <v>8</v>
      </c>
      <c r="C1255" s="123">
        <v>0</v>
      </c>
      <c r="D1255" s="84" t="s">
        <v>3486</v>
      </c>
      <c r="E1255" s="84" t="b">
        <v>0</v>
      </c>
      <c r="F1255" s="84" t="b">
        <v>0</v>
      </c>
      <c r="G1255" s="84" t="b">
        <v>0</v>
      </c>
    </row>
    <row r="1256" spans="1:7" ht="15">
      <c r="A1256" s="84" t="s">
        <v>3582</v>
      </c>
      <c r="B1256" s="84">
        <v>8</v>
      </c>
      <c r="C1256" s="123">
        <v>0</v>
      </c>
      <c r="D1256" s="84" t="s">
        <v>3486</v>
      </c>
      <c r="E1256" s="84" t="b">
        <v>0</v>
      </c>
      <c r="F1256" s="84" t="b">
        <v>0</v>
      </c>
      <c r="G1256" s="84" t="b">
        <v>0</v>
      </c>
    </row>
    <row r="1257" spans="1:7" ht="15">
      <c r="A1257" s="84" t="s">
        <v>3668</v>
      </c>
      <c r="B1257" s="84">
        <v>5</v>
      </c>
      <c r="C1257" s="123">
        <v>0</v>
      </c>
      <c r="D1257" s="84" t="s">
        <v>3486</v>
      </c>
      <c r="E1257" s="84" t="b">
        <v>0</v>
      </c>
      <c r="F1257" s="84" t="b">
        <v>0</v>
      </c>
      <c r="G1257" s="84" t="b">
        <v>0</v>
      </c>
    </row>
    <row r="1258" spans="1:7" ht="15">
      <c r="A1258" s="84" t="s">
        <v>4532</v>
      </c>
      <c r="B1258" s="84">
        <v>5</v>
      </c>
      <c r="C1258" s="123">
        <v>0</v>
      </c>
      <c r="D1258" s="84" t="s">
        <v>3486</v>
      </c>
      <c r="E1258" s="84" t="b">
        <v>0</v>
      </c>
      <c r="F1258" s="84" t="b">
        <v>0</v>
      </c>
      <c r="G1258" s="84" t="b">
        <v>0</v>
      </c>
    </row>
    <row r="1259" spans="1:7" ht="15">
      <c r="A1259" s="84" t="s">
        <v>4454</v>
      </c>
      <c r="B1259" s="84">
        <v>4</v>
      </c>
      <c r="C1259" s="123">
        <v>0</v>
      </c>
      <c r="D1259" s="84" t="s">
        <v>3486</v>
      </c>
      <c r="E1259" s="84" t="b">
        <v>0</v>
      </c>
      <c r="F1259" s="84" t="b">
        <v>0</v>
      </c>
      <c r="G1259" s="84" t="b">
        <v>0</v>
      </c>
    </row>
    <row r="1260" spans="1:7" ht="15">
      <c r="A1260" s="84" t="s">
        <v>235</v>
      </c>
      <c r="B1260" s="84">
        <v>3</v>
      </c>
      <c r="C1260" s="123">
        <v>0.005512003085660292</v>
      </c>
      <c r="D1260" s="84" t="s">
        <v>3486</v>
      </c>
      <c r="E1260" s="84" t="b">
        <v>0</v>
      </c>
      <c r="F1260" s="84" t="b">
        <v>0</v>
      </c>
      <c r="G1260" s="84" t="b">
        <v>0</v>
      </c>
    </row>
    <row r="1261" spans="1:7" ht="15">
      <c r="A1261" s="84" t="s">
        <v>3624</v>
      </c>
      <c r="B1261" s="84">
        <v>6</v>
      </c>
      <c r="C1261" s="123">
        <v>0</v>
      </c>
      <c r="D1261" s="84" t="s">
        <v>3487</v>
      </c>
      <c r="E1261" s="84" t="b">
        <v>0</v>
      </c>
      <c r="F1261" s="84" t="b">
        <v>0</v>
      </c>
      <c r="G1261" s="84" t="b">
        <v>0</v>
      </c>
    </row>
    <row r="1262" spans="1:7" ht="15">
      <c r="A1262" s="84" t="s">
        <v>4485</v>
      </c>
      <c r="B1262" s="84">
        <v>3</v>
      </c>
      <c r="C1262" s="123">
        <v>0</v>
      </c>
      <c r="D1262" s="84" t="s">
        <v>3487</v>
      </c>
      <c r="E1262" s="84" t="b">
        <v>0</v>
      </c>
      <c r="F1262" s="84" t="b">
        <v>0</v>
      </c>
      <c r="G1262" s="84" t="b">
        <v>0</v>
      </c>
    </row>
    <row r="1263" spans="1:7" ht="15">
      <c r="A1263" s="84" t="s">
        <v>4344</v>
      </c>
      <c r="B1263" s="84">
        <v>3</v>
      </c>
      <c r="C1263" s="123">
        <v>0</v>
      </c>
      <c r="D1263" s="84" t="s">
        <v>3487</v>
      </c>
      <c r="E1263" s="84" t="b">
        <v>0</v>
      </c>
      <c r="F1263" s="84" t="b">
        <v>0</v>
      </c>
      <c r="G1263" s="84" t="b">
        <v>0</v>
      </c>
    </row>
    <row r="1264" spans="1:7" ht="15">
      <c r="A1264" s="84" t="s">
        <v>4612</v>
      </c>
      <c r="B1264" s="84">
        <v>3</v>
      </c>
      <c r="C1264" s="123">
        <v>0</v>
      </c>
      <c r="D1264" s="84" t="s">
        <v>3487</v>
      </c>
      <c r="E1264" s="84" t="b">
        <v>0</v>
      </c>
      <c r="F1264" s="84" t="b">
        <v>0</v>
      </c>
      <c r="G1264" s="84" t="b">
        <v>0</v>
      </c>
    </row>
    <row r="1265" spans="1:7" ht="15">
      <c r="A1265" s="84" t="s">
        <v>4613</v>
      </c>
      <c r="B1265" s="84">
        <v>3</v>
      </c>
      <c r="C1265" s="123">
        <v>0</v>
      </c>
      <c r="D1265" s="84" t="s">
        <v>3487</v>
      </c>
      <c r="E1265" s="84" t="b">
        <v>0</v>
      </c>
      <c r="F1265" s="84" t="b">
        <v>0</v>
      </c>
      <c r="G1265" s="84" t="b">
        <v>0</v>
      </c>
    </row>
    <row r="1266" spans="1:7" ht="15">
      <c r="A1266" s="84" t="s">
        <v>4540</v>
      </c>
      <c r="B1266" s="84">
        <v>3</v>
      </c>
      <c r="C1266" s="123">
        <v>0</v>
      </c>
      <c r="D1266" s="84" t="s">
        <v>3487</v>
      </c>
      <c r="E1266" s="84" t="b">
        <v>1</v>
      </c>
      <c r="F1266" s="84" t="b">
        <v>0</v>
      </c>
      <c r="G1266" s="84" t="b">
        <v>0</v>
      </c>
    </row>
    <row r="1267" spans="1:7" ht="15">
      <c r="A1267" s="84" t="s">
        <v>4541</v>
      </c>
      <c r="B1267" s="84">
        <v>3</v>
      </c>
      <c r="C1267" s="123">
        <v>0</v>
      </c>
      <c r="D1267" s="84" t="s">
        <v>3487</v>
      </c>
      <c r="E1267" s="84" t="b">
        <v>0</v>
      </c>
      <c r="F1267" s="84" t="b">
        <v>0</v>
      </c>
      <c r="G1267" s="84" t="b">
        <v>0</v>
      </c>
    </row>
    <row r="1268" spans="1:7" ht="15">
      <c r="A1268" s="84" t="s">
        <v>4343</v>
      </c>
      <c r="B1268" s="84">
        <v>3</v>
      </c>
      <c r="C1268" s="123">
        <v>0</v>
      </c>
      <c r="D1268" s="84" t="s">
        <v>3487</v>
      </c>
      <c r="E1268" s="84" t="b">
        <v>0</v>
      </c>
      <c r="F1268" s="84" t="b">
        <v>0</v>
      </c>
      <c r="G1268" s="84" t="b">
        <v>0</v>
      </c>
    </row>
    <row r="1269" spans="1:7" ht="15">
      <c r="A1269" s="84" t="s">
        <v>4614</v>
      </c>
      <c r="B1269" s="84">
        <v>3</v>
      </c>
      <c r="C1269" s="123">
        <v>0</v>
      </c>
      <c r="D1269" s="84" t="s">
        <v>3487</v>
      </c>
      <c r="E1269" s="84" t="b">
        <v>0</v>
      </c>
      <c r="F1269" s="84" t="b">
        <v>0</v>
      </c>
      <c r="G1269" s="84" t="b">
        <v>0</v>
      </c>
    </row>
    <row r="1270" spans="1:7" ht="15">
      <c r="A1270" s="84" t="s">
        <v>4615</v>
      </c>
      <c r="B1270" s="84">
        <v>3</v>
      </c>
      <c r="C1270" s="123">
        <v>0</v>
      </c>
      <c r="D1270" s="84" t="s">
        <v>3487</v>
      </c>
      <c r="E1270" s="84" t="b">
        <v>0</v>
      </c>
      <c r="F1270" s="84" t="b">
        <v>0</v>
      </c>
      <c r="G1270" s="84" t="b">
        <v>0</v>
      </c>
    </row>
    <row r="1271" spans="1:7" ht="15">
      <c r="A1271" s="84" t="s">
        <v>4419</v>
      </c>
      <c r="B1271" s="84">
        <v>3</v>
      </c>
      <c r="C1271" s="123">
        <v>0</v>
      </c>
      <c r="D1271" s="84" t="s">
        <v>3487</v>
      </c>
      <c r="E1271" s="84" t="b">
        <v>0</v>
      </c>
      <c r="F1271" s="84" t="b">
        <v>0</v>
      </c>
      <c r="G1271" s="84" t="b">
        <v>0</v>
      </c>
    </row>
    <row r="1272" spans="1:7" ht="15">
      <c r="A1272" s="84" t="s">
        <v>4616</v>
      </c>
      <c r="B1272" s="84">
        <v>3</v>
      </c>
      <c r="C1272" s="123">
        <v>0</v>
      </c>
      <c r="D1272" s="84" t="s">
        <v>3487</v>
      </c>
      <c r="E1272" s="84" t="b">
        <v>0</v>
      </c>
      <c r="F1272" s="84" t="b">
        <v>0</v>
      </c>
      <c r="G1272" s="84" t="b">
        <v>0</v>
      </c>
    </row>
    <row r="1273" spans="1:7" ht="15">
      <c r="A1273" s="84" t="s">
        <v>4617</v>
      </c>
      <c r="B1273" s="84">
        <v>3</v>
      </c>
      <c r="C1273" s="123">
        <v>0</v>
      </c>
      <c r="D1273" s="84" t="s">
        <v>3487</v>
      </c>
      <c r="E1273" s="84" t="b">
        <v>0</v>
      </c>
      <c r="F1273" s="84" t="b">
        <v>0</v>
      </c>
      <c r="G1273" s="84" t="b">
        <v>0</v>
      </c>
    </row>
    <row r="1274" spans="1:7" ht="15">
      <c r="A1274" s="84" t="s">
        <v>4373</v>
      </c>
      <c r="B1274" s="84">
        <v>3</v>
      </c>
      <c r="C1274" s="123">
        <v>0</v>
      </c>
      <c r="D1274" s="84" t="s">
        <v>3487</v>
      </c>
      <c r="E1274" s="84" t="b">
        <v>0</v>
      </c>
      <c r="F1274" s="84" t="b">
        <v>0</v>
      </c>
      <c r="G1274" s="84" t="b">
        <v>0</v>
      </c>
    </row>
    <row r="1275" spans="1:7" ht="15">
      <c r="A1275" s="84" t="s">
        <v>393</v>
      </c>
      <c r="B1275" s="84">
        <v>2</v>
      </c>
      <c r="C1275" s="123">
        <v>0.006905539570811029</v>
      </c>
      <c r="D1275" s="84" t="s">
        <v>3487</v>
      </c>
      <c r="E1275" s="84" t="b">
        <v>0</v>
      </c>
      <c r="F1275" s="84" t="b">
        <v>0</v>
      </c>
      <c r="G1275" s="84" t="b">
        <v>0</v>
      </c>
    </row>
    <row r="1276" spans="1:7" ht="15">
      <c r="A1276" s="84" t="s">
        <v>3583</v>
      </c>
      <c r="B1276" s="84">
        <v>3</v>
      </c>
      <c r="C1276" s="123">
        <v>0</v>
      </c>
      <c r="D1276" s="84" t="s">
        <v>3488</v>
      </c>
      <c r="E1276" s="84" t="b">
        <v>0</v>
      </c>
      <c r="F1276" s="84" t="b">
        <v>0</v>
      </c>
      <c r="G1276" s="84" t="b">
        <v>0</v>
      </c>
    </row>
    <row r="1277" spans="1:7" ht="15">
      <c r="A1277" s="84" t="s">
        <v>3582</v>
      </c>
      <c r="B1277" s="84">
        <v>3</v>
      </c>
      <c r="C1277" s="123">
        <v>0</v>
      </c>
      <c r="D1277" s="84" t="s">
        <v>3488</v>
      </c>
      <c r="E1277" s="84" t="b">
        <v>0</v>
      </c>
      <c r="F1277" s="84" t="b">
        <v>0</v>
      </c>
      <c r="G1277" s="84" t="b">
        <v>0</v>
      </c>
    </row>
    <row r="1278" spans="1:7" ht="15">
      <c r="A1278" s="84" t="s">
        <v>4625</v>
      </c>
      <c r="B1278" s="84">
        <v>3</v>
      </c>
      <c r="C1278" s="123">
        <v>0</v>
      </c>
      <c r="D1278" s="84" t="s">
        <v>3488</v>
      </c>
      <c r="E1278" s="84" t="b">
        <v>0</v>
      </c>
      <c r="F1278" s="84" t="b">
        <v>0</v>
      </c>
      <c r="G1278" s="84" t="b">
        <v>0</v>
      </c>
    </row>
    <row r="1279" spans="1:7" ht="15">
      <c r="A1279" s="84" t="s">
        <v>4369</v>
      </c>
      <c r="B1279" s="84">
        <v>2</v>
      </c>
      <c r="C1279" s="123">
        <v>0.005869708635189375</v>
      </c>
      <c r="D1279" s="84" t="s">
        <v>3488</v>
      </c>
      <c r="E1279" s="84" t="b">
        <v>0</v>
      </c>
      <c r="F1279" s="84" t="b">
        <v>0</v>
      </c>
      <c r="G1279" s="84" t="b">
        <v>0</v>
      </c>
    </row>
    <row r="1280" spans="1:7" ht="15">
      <c r="A1280" s="84" t="s">
        <v>4444</v>
      </c>
      <c r="B1280" s="84">
        <v>2</v>
      </c>
      <c r="C1280" s="123">
        <v>0.005869708635189375</v>
      </c>
      <c r="D1280" s="84" t="s">
        <v>3488</v>
      </c>
      <c r="E1280" s="84" t="b">
        <v>0</v>
      </c>
      <c r="F1280" s="84" t="b">
        <v>0</v>
      </c>
      <c r="G1280" s="84" t="b">
        <v>0</v>
      </c>
    </row>
    <row r="1281" spans="1:7" ht="15">
      <c r="A1281" s="84" t="s">
        <v>4624</v>
      </c>
      <c r="B1281" s="84">
        <v>2</v>
      </c>
      <c r="C1281" s="123">
        <v>0.005869708635189375</v>
      </c>
      <c r="D1281" s="84" t="s">
        <v>3488</v>
      </c>
      <c r="E1281" s="84" t="b">
        <v>0</v>
      </c>
      <c r="F1281" s="84" t="b">
        <v>0</v>
      </c>
      <c r="G1281" s="84" t="b">
        <v>0</v>
      </c>
    </row>
    <row r="1282" spans="1:7" ht="15">
      <c r="A1282" s="84" t="s">
        <v>4544</v>
      </c>
      <c r="B1282" s="84">
        <v>2</v>
      </c>
      <c r="C1282" s="123">
        <v>0.005869708635189375</v>
      </c>
      <c r="D1282" s="84" t="s">
        <v>3488</v>
      </c>
      <c r="E1282" s="84" t="b">
        <v>0</v>
      </c>
      <c r="F1282" s="84" t="b">
        <v>0</v>
      </c>
      <c r="G1282" s="84" t="b">
        <v>0</v>
      </c>
    </row>
    <row r="1283" spans="1:7" ht="15">
      <c r="A1283" s="84" t="s">
        <v>4746</v>
      </c>
      <c r="B1283" s="84">
        <v>2</v>
      </c>
      <c r="C1283" s="123">
        <v>0.005869708635189375</v>
      </c>
      <c r="D1283" s="84" t="s">
        <v>3488</v>
      </c>
      <c r="E1283" s="84" t="b">
        <v>0</v>
      </c>
      <c r="F1283" s="84" t="b">
        <v>0</v>
      </c>
      <c r="G1283" s="84" t="b">
        <v>0</v>
      </c>
    </row>
    <row r="1284" spans="1:7" ht="15">
      <c r="A1284" s="84" t="s">
        <v>4407</v>
      </c>
      <c r="B1284" s="84">
        <v>2</v>
      </c>
      <c r="C1284" s="123">
        <v>0.005869708635189375</v>
      </c>
      <c r="D1284" s="84" t="s">
        <v>3488</v>
      </c>
      <c r="E1284" s="84" t="b">
        <v>0</v>
      </c>
      <c r="F1284" s="84" t="b">
        <v>0</v>
      </c>
      <c r="G1284" s="84" t="b">
        <v>0</v>
      </c>
    </row>
    <row r="1285" spans="1:7" ht="15">
      <c r="A1285" s="84" t="s">
        <v>4355</v>
      </c>
      <c r="B1285" s="84">
        <v>2</v>
      </c>
      <c r="C1285" s="123">
        <v>0.005869708635189375</v>
      </c>
      <c r="D1285" s="84" t="s">
        <v>3488</v>
      </c>
      <c r="E1285" s="84" t="b">
        <v>0</v>
      </c>
      <c r="F1285" s="84" t="b">
        <v>0</v>
      </c>
      <c r="G1285" s="84" t="b">
        <v>0</v>
      </c>
    </row>
    <row r="1286" spans="1:7" ht="15">
      <c r="A1286" s="84" t="s">
        <v>3627</v>
      </c>
      <c r="B1286" s="84">
        <v>2</v>
      </c>
      <c r="C1286" s="123">
        <v>0.005869708635189375</v>
      </c>
      <c r="D1286" s="84" t="s">
        <v>3488</v>
      </c>
      <c r="E1286" s="84" t="b">
        <v>0</v>
      </c>
      <c r="F1286" s="84" t="b">
        <v>0</v>
      </c>
      <c r="G1286" s="84" t="b">
        <v>0</v>
      </c>
    </row>
    <row r="1287" spans="1:7" ht="15">
      <c r="A1287" s="84" t="s">
        <v>4338</v>
      </c>
      <c r="B1287" s="84">
        <v>2</v>
      </c>
      <c r="C1287" s="123">
        <v>0.005869708635189375</v>
      </c>
      <c r="D1287" s="84" t="s">
        <v>3488</v>
      </c>
      <c r="E1287" s="84" t="b">
        <v>0</v>
      </c>
      <c r="F1287" s="84" t="b">
        <v>0</v>
      </c>
      <c r="G1287" s="84" t="b">
        <v>0</v>
      </c>
    </row>
    <row r="1288" spans="1:7" ht="15">
      <c r="A1288" s="84" t="s">
        <v>4747</v>
      </c>
      <c r="B1288" s="84">
        <v>2</v>
      </c>
      <c r="C1288" s="123">
        <v>0.005869708635189375</v>
      </c>
      <c r="D1288" s="84" t="s">
        <v>3488</v>
      </c>
      <c r="E1288" s="84" t="b">
        <v>0</v>
      </c>
      <c r="F1288" s="84" t="b">
        <v>0</v>
      </c>
      <c r="G1288" s="84" t="b">
        <v>0</v>
      </c>
    </row>
    <row r="1289" spans="1:7" ht="15">
      <c r="A1289" s="84" t="s">
        <v>4748</v>
      </c>
      <c r="B1289" s="84">
        <v>2</v>
      </c>
      <c r="C1289" s="123">
        <v>0.005869708635189375</v>
      </c>
      <c r="D1289" s="84" t="s">
        <v>3488</v>
      </c>
      <c r="E1289" s="84" t="b">
        <v>0</v>
      </c>
      <c r="F1289" s="84" t="b">
        <v>0</v>
      </c>
      <c r="G1289" s="84" t="b">
        <v>0</v>
      </c>
    </row>
    <row r="1290" spans="1:7" ht="15">
      <c r="A1290" s="84" t="s">
        <v>4626</v>
      </c>
      <c r="B1290" s="84">
        <v>2</v>
      </c>
      <c r="C1290" s="123">
        <v>0.005869708635189375</v>
      </c>
      <c r="D1290" s="84" t="s">
        <v>3488</v>
      </c>
      <c r="E1290" s="84" t="b">
        <v>0</v>
      </c>
      <c r="F1290" s="84" t="b">
        <v>0</v>
      </c>
      <c r="G1290" s="84" t="b">
        <v>0</v>
      </c>
    </row>
    <row r="1291" spans="1:7" ht="15">
      <c r="A1291" s="84" t="s">
        <v>4749</v>
      </c>
      <c r="B1291" s="84">
        <v>2</v>
      </c>
      <c r="C1291" s="123">
        <v>0.005869708635189375</v>
      </c>
      <c r="D1291" s="84" t="s">
        <v>3488</v>
      </c>
      <c r="E1291" s="84" t="b">
        <v>0</v>
      </c>
      <c r="F1291" s="84" t="b">
        <v>0</v>
      </c>
      <c r="G1291" s="84" t="b">
        <v>0</v>
      </c>
    </row>
    <row r="1292" spans="1:7" ht="15">
      <c r="A1292" s="84" t="s">
        <v>4357</v>
      </c>
      <c r="B1292" s="84">
        <v>2</v>
      </c>
      <c r="C1292" s="123">
        <v>0.005869708635189375</v>
      </c>
      <c r="D1292" s="84" t="s">
        <v>3488</v>
      </c>
      <c r="E1292" s="84" t="b">
        <v>0</v>
      </c>
      <c r="F1292" s="84" t="b">
        <v>0</v>
      </c>
      <c r="G1292" s="84" t="b">
        <v>0</v>
      </c>
    </row>
    <row r="1293" spans="1:7" ht="15">
      <c r="A1293" s="84" t="s">
        <v>4750</v>
      </c>
      <c r="B1293" s="84">
        <v>2</v>
      </c>
      <c r="C1293" s="123">
        <v>0.005869708635189375</v>
      </c>
      <c r="D1293" s="84" t="s">
        <v>3488</v>
      </c>
      <c r="E1293" s="84" t="b">
        <v>0</v>
      </c>
      <c r="F1293" s="84" t="b">
        <v>0</v>
      </c>
      <c r="G1293" s="84" t="b">
        <v>0</v>
      </c>
    </row>
    <row r="1294" spans="1:7" ht="15">
      <c r="A1294" s="84" t="s">
        <v>4751</v>
      </c>
      <c r="B1294" s="84">
        <v>2</v>
      </c>
      <c r="C1294" s="123">
        <v>0.015904041823988746</v>
      </c>
      <c r="D1294" s="84" t="s">
        <v>3488</v>
      </c>
      <c r="E1294" s="84" t="b">
        <v>0</v>
      </c>
      <c r="F1294" s="84" t="b">
        <v>0</v>
      </c>
      <c r="G1294" s="84" t="b">
        <v>0</v>
      </c>
    </row>
    <row r="1295" spans="1:7" ht="15">
      <c r="A1295" s="84" t="s">
        <v>4545</v>
      </c>
      <c r="B1295" s="84">
        <v>2</v>
      </c>
      <c r="C1295" s="123">
        <v>0.015904041823988746</v>
      </c>
      <c r="D1295" s="84" t="s">
        <v>3488</v>
      </c>
      <c r="E1295" s="84" t="b">
        <v>0</v>
      </c>
      <c r="F1295" s="84" t="b">
        <v>0</v>
      </c>
      <c r="G1295" s="84" t="b">
        <v>0</v>
      </c>
    </row>
    <row r="1296" spans="1:7" ht="15">
      <c r="A1296" s="84" t="s">
        <v>3636</v>
      </c>
      <c r="B1296" s="84">
        <v>2</v>
      </c>
      <c r="C1296" s="123">
        <v>0.015904041823988746</v>
      </c>
      <c r="D1296" s="84" t="s">
        <v>3488</v>
      </c>
      <c r="E1296" s="84" t="b">
        <v>0</v>
      </c>
      <c r="F1296" s="84" t="b">
        <v>0</v>
      </c>
      <c r="G1296" s="84" t="b">
        <v>0</v>
      </c>
    </row>
    <row r="1297" spans="1:7" ht="15">
      <c r="A1297" s="84" t="s">
        <v>4483</v>
      </c>
      <c r="B1297" s="84">
        <v>4</v>
      </c>
      <c r="C1297" s="123">
        <v>0</v>
      </c>
      <c r="D1297" s="84" t="s">
        <v>3489</v>
      </c>
      <c r="E1297" s="84" t="b">
        <v>0</v>
      </c>
      <c r="F1297" s="84" t="b">
        <v>0</v>
      </c>
      <c r="G1297" s="84" t="b">
        <v>0</v>
      </c>
    </row>
    <row r="1298" spans="1:7" ht="15">
      <c r="A1298" s="84" t="s">
        <v>4561</v>
      </c>
      <c r="B1298" s="84">
        <v>4</v>
      </c>
      <c r="C1298" s="123">
        <v>0</v>
      </c>
      <c r="D1298" s="84" t="s">
        <v>3489</v>
      </c>
      <c r="E1298" s="84" t="b">
        <v>0</v>
      </c>
      <c r="F1298" s="84" t="b">
        <v>0</v>
      </c>
      <c r="G1298" s="84" t="b">
        <v>0</v>
      </c>
    </row>
    <row r="1299" spans="1:7" ht="15">
      <c r="A1299" s="84" t="s">
        <v>4562</v>
      </c>
      <c r="B1299" s="84">
        <v>4</v>
      </c>
      <c r="C1299" s="123">
        <v>0</v>
      </c>
      <c r="D1299" s="84" t="s">
        <v>3489</v>
      </c>
      <c r="E1299" s="84" t="b">
        <v>0</v>
      </c>
      <c r="F1299" s="84" t="b">
        <v>0</v>
      </c>
      <c r="G1299" s="84" t="b">
        <v>0</v>
      </c>
    </row>
    <row r="1300" spans="1:7" ht="15">
      <c r="A1300" s="84" t="s">
        <v>3579</v>
      </c>
      <c r="B1300" s="84">
        <v>4</v>
      </c>
      <c r="C1300" s="123">
        <v>0</v>
      </c>
      <c r="D1300" s="84" t="s">
        <v>3489</v>
      </c>
      <c r="E1300" s="84" t="b">
        <v>0</v>
      </c>
      <c r="F1300" s="84" t="b">
        <v>0</v>
      </c>
      <c r="G1300" s="84" t="b">
        <v>0</v>
      </c>
    </row>
    <row r="1301" spans="1:7" ht="15">
      <c r="A1301" s="84" t="s">
        <v>4785</v>
      </c>
      <c r="B1301" s="84">
        <v>2</v>
      </c>
      <c r="C1301" s="123">
        <v>0</v>
      </c>
      <c r="D1301" s="84" t="s">
        <v>3489</v>
      </c>
      <c r="E1301" s="84" t="b">
        <v>1</v>
      </c>
      <c r="F1301" s="84" t="b">
        <v>0</v>
      </c>
      <c r="G1301" s="84" t="b">
        <v>0</v>
      </c>
    </row>
    <row r="1302" spans="1:7" ht="15">
      <c r="A1302" s="84" t="s">
        <v>4786</v>
      </c>
      <c r="B1302" s="84">
        <v>2</v>
      </c>
      <c r="C1302" s="123">
        <v>0</v>
      </c>
      <c r="D1302" s="84" t="s">
        <v>3489</v>
      </c>
      <c r="E1302" s="84" t="b">
        <v>0</v>
      </c>
      <c r="F1302" s="84" t="b">
        <v>0</v>
      </c>
      <c r="G1302" s="84" t="b">
        <v>0</v>
      </c>
    </row>
    <row r="1303" spans="1:7" ht="15">
      <c r="A1303" s="84" t="s">
        <v>4620</v>
      </c>
      <c r="B1303" s="84">
        <v>2</v>
      </c>
      <c r="C1303" s="123">
        <v>0</v>
      </c>
      <c r="D1303" s="84" t="s">
        <v>3489</v>
      </c>
      <c r="E1303" s="84" t="b">
        <v>1</v>
      </c>
      <c r="F1303" s="84" t="b">
        <v>0</v>
      </c>
      <c r="G1303" s="84" t="b">
        <v>0</v>
      </c>
    </row>
    <row r="1304" spans="1:7" ht="15">
      <c r="A1304" s="84" t="s">
        <v>4787</v>
      </c>
      <c r="B1304" s="84">
        <v>2</v>
      </c>
      <c r="C1304" s="123">
        <v>0</v>
      </c>
      <c r="D1304" s="84" t="s">
        <v>3489</v>
      </c>
      <c r="E1304" s="84" t="b">
        <v>0</v>
      </c>
      <c r="F1304" s="84" t="b">
        <v>1</v>
      </c>
      <c r="G1304" s="84" t="b">
        <v>0</v>
      </c>
    </row>
    <row r="1305" spans="1:7" ht="15">
      <c r="A1305" s="84" t="s">
        <v>4653</v>
      </c>
      <c r="B1305" s="84">
        <v>2</v>
      </c>
      <c r="C1305" s="123">
        <v>0</v>
      </c>
      <c r="D1305" s="84" t="s">
        <v>3489</v>
      </c>
      <c r="E1305" s="84" t="b">
        <v>0</v>
      </c>
      <c r="F1305" s="84" t="b">
        <v>0</v>
      </c>
      <c r="G1305" s="84" t="b">
        <v>0</v>
      </c>
    </row>
    <row r="1306" spans="1:7" ht="15">
      <c r="A1306" s="84" t="s">
        <v>426</v>
      </c>
      <c r="B1306" s="84">
        <v>2</v>
      </c>
      <c r="C1306" s="123">
        <v>0</v>
      </c>
      <c r="D1306" s="84" t="s">
        <v>3489</v>
      </c>
      <c r="E1306" s="84" t="b">
        <v>0</v>
      </c>
      <c r="F1306" s="84" t="b">
        <v>0</v>
      </c>
      <c r="G1306" s="84" t="b">
        <v>0</v>
      </c>
    </row>
    <row r="1307" spans="1:7" ht="15">
      <c r="A1307" s="84" t="s">
        <v>4788</v>
      </c>
      <c r="B1307" s="84">
        <v>2</v>
      </c>
      <c r="C1307" s="123">
        <v>0</v>
      </c>
      <c r="D1307" s="84" t="s">
        <v>3489</v>
      </c>
      <c r="E1307" s="84" t="b">
        <v>0</v>
      </c>
      <c r="F1307" s="84" t="b">
        <v>0</v>
      </c>
      <c r="G1307" s="84" t="b">
        <v>0</v>
      </c>
    </row>
    <row r="1308" spans="1:7" ht="15">
      <c r="A1308" s="84" t="s">
        <v>4789</v>
      </c>
      <c r="B1308" s="84">
        <v>2</v>
      </c>
      <c r="C1308" s="123">
        <v>0</v>
      </c>
      <c r="D1308" s="84" t="s">
        <v>3489</v>
      </c>
      <c r="E1308" s="84" t="b">
        <v>0</v>
      </c>
      <c r="F1308" s="84" t="b">
        <v>0</v>
      </c>
      <c r="G1308" s="84" t="b">
        <v>0</v>
      </c>
    </row>
    <row r="1309" spans="1:7" ht="15">
      <c r="A1309" s="84" t="s">
        <v>4654</v>
      </c>
      <c r="B1309" s="84">
        <v>2</v>
      </c>
      <c r="C1309" s="123">
        <v>0</v>
      </c>
      <c r="D1309" s="84" t="s">
        <v>3489</v>
      </c>
      <c r="E1309" s="84" t="b">
        <v>1</v>
      </c>
      <c r="F1309" s="84" t="b">
        <v>0</v>
      </c>
      <c r="G1309" s="84" t="b">
        <v>0</v>
      </c>
    </row>
    <row r="1310" spans="1:7" ht="15">
      <c r="A1310" s="84" t="s">
        <v>4790</v>
      </c>
      <c r="B1310" s="84">
        <v>2</v>
      </c>
      <c r="C1310" s="123">
        <v>0</v>
      </c>
      <c r="D1310" s="84" t="s">
        <v>3489</v>
      </c>
      <c r="E1310" s="84" t="b">
        <v>0</v>
      </c>
      <c r="F1310" s="84" t="b">
        <v>0</v>
      </c>
      <c r="G1310" s="84" t="b">
        <v>0</v>
      </c>
    </row>
    <row r="1311" spans="1:7" ht="15">
      <c r="A1311" s="84" t="s">
        <v>3582</v>
      </c>
      <c r="B1311" s="84">
        <v>2</v>
      </c>
      <c r="C1311" s="123">
        <v>0</v>
      </c>
      <c r="D1311" s="84" t="s">
        <v>3489</v>
      </c>
      <c r="E1311" s="84" t="b">
        <v>0</v>
      </c>
      <c r="F1311" s="84" t="b">
        <v>0</v>
      </c>
      <c r="G1311" s="84" t="b">
        <v>0</v>
      </c>
    </row>
    <row r="1312" spans="1:7" ht="15">
      <c r="A1312" s="84" t="s">
        <v>4655</v>
      </c>
      <c r="B1312" s="84">
        <v>2</v>
      </c>
      <c r="C1312" s="123">
        <v>0</v>
      </c>
      <c r="D1312" s="84" t="s">
        <v>3489</v>
      </c>
      <c r="E1312" s="84" t="b">
        <v>0</v>
      </c>
      <c r="F1312" s="84" t="b">
        <v>0</v>
      </c>
      <c r="G1312" s="84" t="b">
        <v>0</v>
      </c>
    </row>
    <row r="1313" spans="1:7" ht="15">
      <c r="A1313" s="84" t="s">
        <v>4791</v>
      </c>
      <c r="B1313" s="84">
        <v>2</v>
      </c>
      <c r="C1313" s="123">
        <v>0</v>
      </c>
      <c r="D1313" s="84" t="s">
        <v>3489</v>
      </c>
      <c r="E1313" s="84" t="b">
        <v>0</v>
      </c>
      <c r="F1313" s="84" t="b">
        <v>0</v>
      </c>
      <c r="G1313" s="84" t="b">
        <v>0</v>
      </c>
    </row>
    <row r="1314" spans="1:7" ht="15">
      <c r="A1314" s="84" t="s">
        <v>4792</v>
      </c>
      <c r="B1314" s="84">
        <v>2</v>
      </c>
      <c r="C1314" s="123">
        <v>0</v>
      </c>
      <c r="D1314" s="84" t="s">
        <v>3489</v>
      </c>
      <c r="E1314" s="84" t="b">
        <v>0</v>
      </c>
      <c r="F1314" s="84" t="b">
        <v>0</v>
      </c>
      <c r="G1314" s="84" t="b">
        <v>0</v>
      </c>
    </row>
    <row r="1315" spans="1:7" ht="15">
      <c r="A1315" s="84" t="s">
        <v>4557</v>
      </c>
      <c r="B1315" s="84">
        <v>2</v>
      </c>
      <c r="C1315" s="123">
        <v>0</v>
      </c>
      <c r="D1315" s="84" t="s">
        <v>3489</v>
      </c>
      <c r="E1315" s="84" t="b">
        <v>0</v>
      </c>
      <c r="F1315" s="84" t="b">
        <v>0</v>
      </c>
      <c r="G1315" s="84" t="b">
        <v>0</v>
      </c>
    </row>
    <row r="1316" spans="1:7" ht="15">
      <c r="A1316" s="84" t="s">
        <v>4793</v>
      </c>
      <c r="B1316" s="84">
        <v>2</v>
      </c>
      <c r="C1316" s="123">
        <v>0</v>
      </c>
      <c r="D1316" s="84" t="s">
        <v>3489</v>
      </c>
      <c r="E1316" s="84" t="b">
        <v>0</v>
      </c>
      <c r="F1316" s="84" t="b">
        <v>0</v>
      </c>
      <c r="G1316" s="84" t="b">
        <v>0</v>
      </c>
    </row>
    <row r="1317" spans="1:7" ht="15">
      <c r="A1317" s="84" t="s">
        <v>4794</v>
      </c>
      <c r="B1317" s="84">
        <v>2</v>
      </c>
      <c r="C1317" s="123">
        <v>0</v>
      </c>
      <c r="D1317" s="84" t="s">
        <v>3489</v>
      </c>
      <c r="E1317" s="84" t="b">
        <v>0</v>
      </c>
      <c r="F1317" s="84" t="b">
        <v>0</v>
      </c>
      <c r="G1317" s="84" t="b">
        <v>0</v>
      </c>
    </row>
    <row r="1318" spans="1:7" ht="15">
      <c r="A1318" s="84" t="s">
        <v>4795</v>
      </c>
      <c r="B1318" s="84">
        <v>2</v>
      </c>
      <c r="C1318" s="123">
        <v>0</v>
      </c>
      <c r="D1318" s="84" t="s">
        <v>3489</v>
      </c>
      <c r="E1318" s="84" t="b">
        <v>0</v>
      </c>
      <c r="F1318" s="84" t="b">
        <v>0</v>
      </c>
      <c r="G1318" s="84" t="b">
        <v>0</v>
      </c>
    </row>
    <row r="1319" spans="1:7" ht="15">
      <c r="A1319" s="84" t="s">
        <v>3582</v>
      </c>
      <c r="B1319" s="84">
        <v>6</v>
      </c>
      <c r="C1319" s="123">
        <v>0</v>
      </c>
      <c r="D1319" s="84" t="s">
        <v>3490</v>
      </c>
      <c r="E1319" s="84" t="b">
        <v>0</v>
      </c>
      <c r="F1319" s="84" t="b">
        <v>0</v>
      </c>
      <c r="G1319" s="84" t="b">
        <v>0</v>
      </c>
    </row>
    <row r="1320" spans="1:7" ht="15">
      <c r="A1320" s="84" t="s">
        <v>4570</v>
      </c>
      <c r="B1320" s="84">
        <v>4</v>
      </c>
      <c r="C1320" s="123">
        <v>0</v>
      </c>
      <c r="D1320" s="84" t="s">
        <v>3490</v>
      </c>
      <c r="E1320" s="84" t="b">
        <v>0</v>
      </c>
      <c r="F1320" s="84" t="b">
        <v>0</v>
      </c>
      <c r="G1320" s="84" t="b">
        <v>0</v>
      </c>
    </row>
    <row r="1321" spans="1:7" ht="15">
      <c r="A1321" s="84" t="s">
        <v>4571</v>
      </c>
      <c r="B1321" s="84">
        <v>4</v>
      </c>
      <c r="C1321" s="123">
        <v>0</v>
      </c>
      <c r="D1321" s="84" t="s">
        <v>3490</v>
      </c>
      <c r="E1321" s="84" t="b">
        <v>0</v>
      </c>
      <c r="F1321" s="84" t="b">
        <v>0</v>
      </c>
      <c r="G1321" s="84" t="b">
        <v>0</v>
      </c>
    </row>
    <row r="1322" spans="1:7" ht="15">
      <c r="A1322" s="84" t="s">
        <v>4510</v>
      </c>
      <c r="B1322" s="84">
        <v>3</v>
      </c>
      <c r="C1322" s="123">
        <v>0</v>
      </c>
      <c r="D1322" s="84" t="s">
        <v>3490</v>
      </c>
      <c r="E1322" s="84" t="b">
        <v>0</v>
      </c>
      <c r="F1322" s="84" t="b">
        <v>0</v>
      </c>
      <c r="G1322" s="84" t="b">
        <v>0</v>
      </c>
    </row>
    <row r="1323" spans="1:7" ht="15">
      <c r="A1323" s="84" t="s">
        <v>3583</v>
      </c>
      <c r="B1323" s="84">
        <v>3</v>
      </c>
      <c r="C1323" s="123">
        <v>0</v>
      </c>
      <c r="D1323" s="84" t="s">
        <v>3490</v>
      </c>
      <c r="E1323" s="84" t="b">
        <v>0</v>
      </c>
      <c r="F1323" s="84" t="b">
        <v>0</v>
      </c>
      <c r="G1323" s="84" t="b">
        <v>0</v>
      </c>
    </row>
    <row r="1324" spans="1:7" ht="15">
      <c r="A1324" s="84" t="s">
        <v>4417</v>
      </c>
      <c r="B1324" s="84">
        <v>3</v>
      </c>
      <c r="C1324" s="123">
        <v>0</v>
      </c>
      <c r="D1324" s="84" t="s">
        <v>3490</v>
      </c>
      <c r="E1324" s="84" t="b">
        <v>0</v>
      </c>
      <c r="F1324" s="84" t="b">
        <v>0</v>
      </c>
      <c r="G1324" s="84" t="b">
        <v>0</v>
      </c>
    </row>
    <row r="1325" spans="1:7" ht="15">
      <c r="A1325" s="84" t="s">
        <v>4661</v>
      </c>
      <c r="B1325" s="84">
        <v>3</v>
      </c>
      <c r="C1325" s="123">
        <v>0</v>
      </c>
      <c r="D1325" s="84" t="s">
        <v>3490</v>
      </c>
      <c r="E1325" s="84" t="b">
        <v>0</v>
      </c>
      <c r="F1325" s="84" t="b">
        <v>0</v>
      </c>
      <c r="G1325" s="84" t="b">
        <v>0</v>
      </c>
    </row>
    <row r="1326" spans="1:7" ht="15">
      <c r="A1326" s="84" t="s">
        <v>3588</v>
      </c>
      <c r="B1326" s="84">
        <v>3</v>
      </c>
      <c r="C1326" s="123">
        <v>0</v>
      </c>
      <c r="D1326" s="84" t="s">
        <v>3490</v>
      </c>
      <c r="E1326" s="84" t="b">
        <v>0</v>
      </c>
      <c r="F1326" s="84" t="b">
        <v>0</v>
      </c>
      <c r="G1326" s="84" t="b">
        <v>0</v>
      </c>
    </row>
    <row r="1327" spans="1:7" ht="15">
      <c r="A1327" s="84" t="s">
        <v>4391</v>
      </c>
      <c r="B1327" s="84">
        <v>3</v>
      </c>
      <c r="C1327" s="123">
        <v>0</v>
      </c>
      <c r="D1327" s="84" t="s">
        <v>3490</v>
      </c>
      <c r="E1327" s="84" t="b">
        <v>0</v>
      </c>
      <c r="F1327" s="84" t="b">
        <v>0</v>
      </c>
      <c r="G1327" s="84" t="b">
        <v>0</v>
      </c>
    </row>
    <row r="1328" spans="1:7" ht="15">
      <c r="A1328" s="84" t="s">
        <v>4662</v>
      </c>
      <c r="B1328" s="84">
        <v>3</v>
      </c>
      <c r="C1328" s="123">
        <v>0</v>
      </c>
      <c r="D1328" s="84" t="s">
        <v>3490</v>
      </c>
      <c r="E1328" s="84" t="b">
        <v>0</v>
      </c>
      <c r="F1328" s="84" t="b">
        <v>0</v>
      </c>
      <c r="G1328" s="84" t="b">
        <v>0</v>
      </c>
    </row>
    <row r="1329" spans="1:7" ht="15">
      <c r="A1329" s="84" t="s">
        <v>4663</v>
      </c>
      <c r="B1329" s="84">
        <v>3</v>
      </c>
      <c r="C1329" s="123">
        <v>0</v>
      </c>
      <c r="D1329" s="84" t="s">
        <v>3490</v>
      </c>
      <c r="E1329" s="84" t="b">
        <v>0</v>
      </c>
      <c r="F1329" s="84" t="b">
        <v>0</v>
      </c>
      <c r="G1329" s="84" t="b">
        <v>0</v>
      </c>
    </row>
    <row r="1330" spans="1:7" ht="15">
      <c r="A1330" s="84" t="s">
        <v>4664</v>
      </c>
      <c r="B1330" s="84">
        <v>3</v>
      </c>
      <c r="C1330" s="123">
        <v>0</v>
      </c>
      <c r="D1330" s="84" t="s">
        <v>3490</v>
      </c>
      <c r="E1330" s="84" t="b">
        <v>0</v>
      </c>
      <c r="F1330" s="84" t="b">
        <v>0</v>
      </c>
      <c r="G1330" s="84" t="b">
        <v>0</v>
      </c>
    </row>
    <row r="1331" spans="1:7" ht="15">
      <c r="A1331" s="84" t="s">
        <v>344</v>
      </c>
      <c r="B1331" s="84">
        <v>2</v>
      </c>
      <c r="C1331" s="123">
        <v>0.006644953171912499</v>
      </c>
      <c r="D1331" s="84" t="s">
        <v>3490</v>
      </c>
      <c r="E1331" s="84" t="b">
        <v>0</v>
      </c>
      <c r="F1331" s="84" t="b">
        <v>0</v>
      </c>
      <c r="G1331" s="84" t="b">
        <v>0</v>
      </c>
    </row>
    <row r="1332" spans="1:7" ht="15">
      <c r="A1332" s="84" t="s">
        <v>4805</v>
      </c>
      <c r="B1332" s="84">
        <v>2</v>
      </c>
      <c r="C1332" s="123">
        <v>0.006644953171912499</v>
      </c>
      <c r="D1332" s="84" t="s">
        <v>3490</v>
      </c>
      <c r="E1332" s="84" t="b">
        <v>0</v>
      </c>
      <c r="F1332" s="84" t="b">
        <v>0</v>
      </c>
      <c r="G1332" s="84" t="b">
        <v>0</v>
      </c>
    </row>
    <row r="1333" spans="1:7" ht="15">
      <c r="A1333" s="84" t="s">
        <v>4377</v>
      </c>
      <c r="B1333" s="84">
        <v>2</v>
      </c>
      <c r="C1333" s="123">
        <v>0</v>
      </c>
      <c r="D1333" s="84" t="s">
        <v>3491</v>
      </c>
      <c r="E1333" s="84" t="b">
        <v>0</v>
      </c>
      <c r="F1333" s="84" t="b">
        <v>0</v>
      </c>
      <c r="G1333" s="84" t="b">
        <v>0</v>
      </c>
    </row>
    <row r="1334" spans="1:7" ht="15">
      <c r="A1334" s="84" t="s">
        <v>3582</v>
      </c>
      <c r="B1334" s="84">
        <v>2</v>
      </c>
      <c r="C1334" s="123">
        <v>0</v>
      </c>
      <c r="D1334" s="84" t="s">
        <v>3491</v>
      </c>
      <c r="E1334" s="84" t="b">
        <v>0</v>
      </c>
      <c r="F1334" s="84" t="b">
        <v>0</v>
      </c>
      <c r="G1334" s="84" t="b">
        <v>0</v>
      </c>
    </row>
    <row r="1335" spans="1:7" ht="15">
      <c r="A1335" s="84" t="s">
        <v>4812</v>
      </c>
      <c r="B1335" s="84">
        <v>2</v>
      </c>
      <c r="C1335" s="123">
        <v>0</v>
      </c>
      <c r="D1335" s="84" t="s">
        <v>3491</v>
      </c>
      <c r="E1335" s="84" t="b">
        <v>0</v>
      </c>
      <c r="F1335" s="84" t="b">
        <v>0</v>
      </c>
      <c r="G1335" s="84" t="b">
        <v>0</v>
      </c>
    </row>
    <row r="1336" spans="1:7" ht="15">
      <c r="A1336" s="84" t="s">
        <v>3636</v>
      </c>
      <c r="B1336" s="84">
        <v>2</v>
      </c>
      <c r="C1336" s="123">
        <v>0</v>
      </c>
      <c r="D1336" s="84" t="s">
        <v>3491</v>
      </c>
      <c r="E1336" s="84" t="b">
        <v>0</v>
      </c>
      <c r="F1336" s="84" t="b">
        <v>0</v>
      </c>
      <c r="G1336" s="84" t="b">
        <v>0</v>
      </c>
    </row>
    <row r="1337" spans="1:7" ht="15">
      <c r="A1337" s="84" t="s">
        <v>4813</v>
      </c>
      <c r="B1337" s="84">
        <v>2</v>
      </c>
      <c r="C1337" s="123">
        <v>0</v>
      </c>
      <c r="D1337" s="84" t="s">
        <v>3491</v>
      </c>
      <c r="E1337" s="84" t="b">
        <v>0</v>
      </c>
      <c r="F1337" s="84" t="b">
        <v>0</v>
      </c>
      <c r="G1337" s="84" t="b">
        <v>0</v>
      </c>
    </row>
    <row r="1338" spans="1:7" ht="15">
      <c r="A1338" s="84" t="s">
        <v>423</v>
      </c>
      <c r="B1338" s="84">
        <v>2</v>
      </c>
      <c r="C1338" s="123">
        <v>0</v>
      </c>
      <c r="D1338" s="84" t="s">
        <v>3491</v>
      </c>
      <c r="E1338" s="84" t="b">
        <v>0</v>
      </c>
      <c r="F1338" s="84" t="b">
        <v>0</v>
      </c>
      <c r="G1338" s="84" t="b">
        <v>0</v>
      </c>
    </row>
    <row r="1339" spans="1:7" ht="15">
      <c r="A1339" s="84" t="s">
        <v>4814</v>
      </c>
      <c r="B1339" s="84">
        <v>2</v>
      </c>
      <c r="C1339" s="123">
        <v>0</v>
      </c>
      <c r="D1339" s="84" t="s">
        <v>3491</v>
      </c>
      <c r="E1339" s="84" t="b">
        <v>0</v>
      </c>
      <c r="F1339" s="84" t="b">
        <v>0</v>
      </c>
      <c r="G1339" s="84" t="b">
        <v>0</v>
      </c>
    </row>
    <row r="1340" spans="1:7" ht="15">
      <c r="A1340" s="84" t="s">
        <v>4461</v>
      </c>
      <c r="B1340" s="84">
        <v>2</v>
      </c>
      <c r="C1340" s="123">
        <v>0</v>
      </c>
      <c r="D1340" s="84" t="s">
        <v>3491</v>
      </c>
      <c r="E1340" s="84" t="b">
        <v>0</v>
      </c>
      <c r="F1340" s="84" t="b">
        <v>0</v>
      </c>
      <c r="G1340" s="84" t="b">
        <v>0</v>
      </c>
    </row>
    <row r="1341" spans="1:7" ht="15">
      <c r="A1341" s="84" t="s">
        <v>4486</v>
      </c>
      <c r="B1341" s="84">
        <v>3</v>
      </c>
      <c r="C1341" s="123">
        <v>0</v>
      </c>
      <c r="D1341" s="84" t="s">
        <v>3492</v>
      </c>
      <c r="E1341" s="84" t="b">
        <v>0</v>
      </c>
      <c r="F1341" s="84" t="b">
        <v>0</v>
      </c>
      <c r="G1341" s="84" t="b">
        <v>0</v>
      </c>
    </row>
    <row r="1342" spans="1:7" ht="15">
      <c r="A1342" s="84" t="s">
        <v>4487</v>
      </c>
      <c r="B1342" s="84">
        <v>3</v>
      </c>
      <c r="C1342" s="123">
        <v>0</v>
      </c>
      <c r="D1342" s="84" t="s">
        <v>3492</v>
      </c>
      <c r="E1342" s="84" t="b">
        <v>0</v>
      </c>
      <c r="F1342" s="84" t="b">
        <v>0</v>
      </c>
      <c r="G1342" s="84" t="b">
        <v>0</v>
      </c>
    </row>
    <row r="1343" spans="1:7" ht="15">
      <c r="A1343" s="84" t="s">
        <v>4344</v>
      </c>
      <c r="B1343" s="84">
        <v>3</v>
      </c>
      <c r="C1343" s="123">
        <v>0</v>
      </c>
      <c r="D1343" s="84" t="s">
        <v>3492</v>
      </c>
      <c r="E1343" s="84" t="b">
        <v>0</v>
      </c>
      <c r="F1343" s="84" t="b">
        <v>0</v>
      </c>
      <c r="G1343" s="84" t="b">
        <v>0</v>
      </c>
    </row>
    <row r="1344" spans="1:7" ht="15">
      <c r="A1344" s="84" t="s">
        <v>4389</v>
      </c>
      <c r="B1344" s="84">
        <v>3</v>
      </c>
      <c r="C1344" s="123">
        <v>0</v>
      </c>
      <c r="D1344" s="84" t="s">
        <v>3492</v>
      </c>
      <c r="E1344" s="84" t="b">
        <v>0</v>
      </c>
      <c r="F1344" s="84" t="b">
        <v>0</v>
      </c>
      <c r="G1344" s="84" t="b">
        <v>0</v>
      </c>
    </row>
    <row r="1345" spans="1:7" ht="15">
      <c r="A1345" s="84" t="s">
        <v>4455</v>
      </c>
      <c r="B1345" s="84">
        <v>3</v>
      </c>
      <c r="C1345" s="123">
        <v>0</v>
      </c>
      <c r="D1345" s="84" t="s">
        <v>3492</v>
      </c>
      <c r="E1345" s="84" t="b">
        <v>0</v>
      </c>
      <c r="F1345" s="84" t="b">
        <v>0</v>
      </c>
      <c r="G1345" s="84" t="b">
        <v>0</v>
      </c>
    </row>
    <row r="1346" spans="1:7" ht="15">
      <c r="A1346" s="84" t="s">
        <v>4488</v>
      </c>
      <c r="B1346" s="84">
        <v>3</v>
      </c>
      <c r="C1346" s="123">
        <v>0</v>
      </c>
      <c r="D1346" s="84" t="s">
        <v>3492</v>
      </c>
      <c r="E1346" s="84" t="b">
        <v>1</v>
      </c>
      <c r="F1346" s="84" t="b">
        <v>0</v>
      </c>
      <c r="G1346" s="84" t="b">
        <v>0</v>
      </c>
    </row>
    <row r="1347" spans="1:7" ht="15">
      <c r="A1347" s="84" t="s">
        <v>3583</v>
      </c>
      <c r="B1347" s="84">
        <v>3</v>
      </c>
      <c r="C1347" s="123">
        <v>0</v>
      </c>
      <c r="D1347" s="84" t="s">
        <v>3492</v>
      </c>
      <c r="E1347" s="84" t="b">
        <v>0</v>
      </c>
      <c r="F1347" s="84" t="b">
        <v>0</v>
      </c>
      <c r="G1347" s="84" t="b">
        <v>0</v>
      </c>
    </row>
    <row r="1348" spans="1:7" ht="15">
      <c r="A1348" s="84" t="s">
        <v>4456</v>
      </c>
      <c r="B1348" s="84">
        <v>3</v>
      </c>
      <c r="C1348" s="123">
        <v>0</v>
      </c>
      <c r="D1348" s="84" t="s">
        <v>3492</v>
      </c>
      <c r="E1348" s="84" t="b">
        <v>0</v>
      </c>
      <c r="F1348" s="84" t="b">
        <v>0</v>
      </c>
      <c r="G1348" s="84" t="b">
        <v>0</v>
      </c>
    </row>
    <row r="1349" spans="1:7" ht="15">
      <c r="A1349" s="84" t="s">
        <v>4489</v>
      </c>
      <c r="B1349" s="84">
        <v>3</v>
      </c>
      <c r="C1349" s="123">
        <v>0</v>
      </c>
      <c r="D1349" s="84" t="s">
        <v>3492</v>
      </c>
      <c r="E1349" s="84" t="b">
        <v>0</v>
      </c>
      <c r="F1349" s="84" t="b">
        <v>0</v>
      </c>
      <c r="G1349" s="84" t="b">
        <v>0</v>
      </c>
    </row>
    <row r="1350" spans="1:7" ht="15">
      <c r="A1350" s="84" t="s">
        <v>3596</v>
      </c>
      <c r="B1350" s="84">
        <v>3</v>
      </c>
      <c r="C1350" s="123">
        <v>0</v>
      </c>
      <c r="D1350" s="84" t="s">
        <v>3492</v>
      </c>
      <c r="E1350" s="84" t="b">
        <v>0</v>
      </c>
      <c r="F1350" s="84" t="b">
        <v>0</v>
      </c>
      <c r="G1350" s="84" t="b">
        <v>0</v>
      </c>
    </row>
    <row r="1351" spans="1:7" ht="15">
      <c r="A1351" s="84" t="s">
        <v>274</v>
      </c>
      <c r="B1351" s="84">
        <v>2</v>
      </c>
      <c r="C1351" s="123">
        <v>0.0078262781802525</v>
      </c>
      <c r="D1351" s="84" t="s">
        <v>3492</v>
      </c>
      <c r="E1351" s="84" t="b">
        <v>0</v>
      </c>
      <c r="F1351" s="84" t="b">
        <v>0</v>
      </c>
      <c r="G1351" s="84" t="b">
        <v>0</v>
      </c>
    </row>
    <row r="1352" spans="1:7" ht="15">
      <c r="A1352" s="84" t="s">
        <v>3675</v>
      </c>
      <c r="B1352" s="84">
        <v>3</v>
      </c>
      <c r="C1352" s="123">
        <v>0</v>
      </c>
      <c r="D1352" s="84" t="s">
        <v>3493</v>
      </c>
      <c r="E1352" s="84" t="b">
        <v>0</v>
      </c>
      <c r="F1352" s="84" t="b">
        <v>0</v>
      </c>
      <c r="G1352" s="84" t="b">
        <v>0</v>
      </c>
    </row>
    <row r="1353" spans="1:7" ht="15">
      <c r="A1353" s="84" t="s">
        <v>4590</v>
      </c>
      <c r="B1353" s="84">
        <v>3</v>
      </c>
      <c r="C1353" s="123">
        <v>0</v>
      </c>
      <c r="D1353" s="84" t="s">
        <v>3493</v>
      </c>
      <c r="E1353" s="84" t="b">
        <v>0</v>
      </c>
      <c r="F1353" s="84" t="b">
        <v>0</v>
      </c>
      <c r="G1353" s="84" t="b">
        <v>0</v>
      </c>
    </row>
    <row r="1354" spans="1:7" ht="15">
      <c r="A1354" s="84" t="s">
        <v>944</v>
      </c>
      <c r="B1354" s="84">
        <v>3</v>
      </c>
      <c r="C1354" s="123">
        <v>0</v>
      </c>
      <c r="D1354" s="84" t="s">
        <v>3493</v>
      </c>
      <c r="E1354" s="84" t="b">
        <v>0</v>
      </c>
      <c r="F1354" s="84" t="b">
        <v>0</v>
      </c>
      <c r="G1354" s="84" t="b">
        <v>0</v>
      </c>
    </row>
    <row r="1355" spans="1:7" ht="15">
      <c r="A1355" s="84" t="s">
        <v>3588</v>
      </c>
      <c r="B1355" s="84">
        <v>3</v>
      </c>
      <c r="C1355" s="123">
        <v>0</v>
      </c>
      <c r="D1355" s="84" t="s">
        <v>3493</v>
      </c>
      <c r="E1355" s="84" t="b">
        <v>0</v>
      </c>
      <c r="F1355" s="84" t="b">
        <v>0</v>
      </c>
      <c r="G1355" s="84" t="b">
        <v>0</v>
      </c>
    </row>
    <row r="1356" spans="1:7" ht="15">
      <c r="A1356" s="84" t="s">
        <v>4589</v>
      </c>
      <c r="B1356" s="84">
        <v>3</v>
      </c>
      <c r="C1356" s="123">
        <v>0</v>
      </c>
      <c r="D1356" s="84" t="s">
        <v>3493</v>
      </c>
      <c r="E1356" s="84" t="b">
        <v>1</v>
      </c>
      <c r="F1356" s="84" t="b">
        <v>0</v>
      </c>
      <c r="G1356" s="84" t="b">
        <v>0</v>
      </c>
    </row>
    <row r="1357" spans="1:7" ht="15">
      <c r="A1357" s="84" t="s">
        <v>4712</v>
      </c>
      <c r="B1357" s="84">
        <v>3</v>
      </c>
      <c r="C1357" s="123">
        <v>0</v>
      </c>
      <c r="D1357" s="84" t="s">
        <v>3493</v>
      </c>
      <c r="E1357" s="84" t="b">
        <v>0</v>
      </c>
      <c r="F1357" s="84" t="b">
        <v>0</v>
      </c>
      <c r="G1357" s="84" t="b">
        <v>0</v>
      </c>
    </row>
    <row r="1358" spans="1:7" ht="15">
      <c r="A1358" s="84" t="s">
        <v>4713</v>
      </c>
      <c r="B1358" s="84">
        <v>3</v>
      </c>
      <c r="C1358" s="123">
        <v>0</v>
      </c>
      <c r="D1358" s="84" t="s">
        <v>3493</v>
      </c>
      <c r="E1358" s="84" t="b">
        <v>0</v>
      </c>
      <c r="F1358" s="84" t="b">
        <v>0</v>
      </c>
      <c r="G1358" s="84" t="b">
        <v>0</v>
      </c>
    </row>
    <row r="1359" spans="1:7" ht="15">
      <c r="A1359" s="84" t="s">
        <v>4523</v>
      </c>
      <c r="B1359" s="84">
        <v>3</v>
      </c>
      <c r="C1359" s="123">
        <v>0</v>
      </c>
      <c r="D1359" s="84" t="s">
        <v>3493</v>
      </c>
      <c r="E1359" s="84" t="b">
        <v>0</v>
      </c>
      <c r="F1359" s="84" t="b">
        <v>0</v>
      </c>
      <c r="G1359" s="84" t="b">
        <v>0</v>
      </c>
    </row>
    <row r="1360" spans="1:7" ht="15">
      <c r="A1360" s="84" t="s">
        <v>4460</v>
      </c>
      <c r="B1360" s="84">
        <v>3</v>
      </c>
      <c r="C1360" s="123">
        <v>0</v>
      </c>
      <c r="D1360" s="84" t="s">
        <v>3493</v>
      </c>
      <c r="E1360" s="84" t="b">
        <v>0</v>
      </c>
      <c r="F1360" s="84" t="b">
        <v>0</v>
      </c>
      <c r="G1360" s="84" t="b">
        <v>0</v>
      </c>
    </row>
    <row r="1361" spans="1:7" ht="15">
      <c r="A1361" s="84" t="s">
        <v>253</v>
      </c>
      <c r="B1361" s="84">
        <v>2</v>
      </c>
      <c r="C1361" s="123">
        <v>0.0074932450661992014</v>
      </c>
      <c r="D1361" s="84" t="s">
        <v>3493</v>
      </c>
      <c r="E1361" s="84" t="b">
        <v>0</v>
      </c>
      <c r="F1361" s="84" t="b">
        <v>0</v>
      </c>
      <c r="G1361" s="84" t="b">
        <v>0</v>
      </c>
    </row>
    <row r="1362" spans="1:7" ht="15">
      <c r="A1362" s="84" t="s">
        <v>4905</v>
      </c>
      <c r="B1362" s="84">
        <v>2</v>
      </c>
      <c r="C1362" s="123">
        <v>0.0074932450661992014</v>
      </c>
      <c r="D1362" s="84" t="s">
        <v>3493</v>
      </c>
      <c r="E1362" s="84" t="b">
        <v>0</v>
      </c>
      <c r="F1362" s="84" t="b">
        <v>0</v>
      </c>
      <c r="G1362" s="84" t="b">
        <v>0</v>
      </c>
    </row>
    <row r="1363" spans="1:7" ht="15">
      <c r="A1363" s="84" t="s">
        <v>4342</v>
      </c>
      <c r="B1363" s="84">
        <v>6</v>
      </c>
      <c r="C1363" s="123">
        <v>0</v>
      </c>
      <c r="D1363" s="84" t="s">
        <v>3494</v>
      </c>
      <c r="E1363" s="84" t="b">
        <v>0</v>
      </c>
      <c r="F1363" s="84" t="b">
        <v>0</v>
      </c>
      <c r="G1363" s="84" t="b">
        <v>0</v>
      </c>
    </row>
    <row r="1364" spans="1:7" ht="15">
      <c r="A1364" s="84" t="s">
        <v>4548</v>
      </c>
      <c r="B1364" s="84">
        <v>4</v>
      </c>
      <c r="C1364" s="123">
        <v>0</v>
      </c>
      <c r="D1364" s="84" t="s">
        <v>3494</v>
      </c>
      <c r="E1364" s="84" t="b">
        <v>0</v>
      </c>
      <c r="F1364" s="84" t="b">
        <v>0</v>
      </c>
      <c r="G1364" s="84" t="b">
        <v>0</v>
      </c>
    </row>
    <row r="1365" spans="1:7" ht="15">
      <c r="A1365" s="84" t="s">
        <v>3582</v>
      </c>
      <c r="B1365" s="84">
        <v>4</v>
      </c>
      <c r="C1365" s="123">
        <v>0</v>
      </c>
      <c r="D1365" s="84" t="s">
        <v>3494</v>
      </c>
      <c r="E1365" s="84" t="b">
        <v>0</v>
      </c>
      <c r="F1365" s="84" t="b">
        <v>0</v>
      </c>
      <c r="G1365" s="84" t="b">
        <v>0</v>
      </c>
    </row>
    <row r="1366" spans="1:7" ht="15">
      <c r="A1366" s="84" t="s">
        <v>4756</v>
      </c>
      <c r="B1366" s="84">
        <v>2</v>
      </c>
      <c r="C1366" s="123">
        <v>0</v>
      </c>
      <c r="D1366" s="84" t="s">
        <v>3494</v>
      </c>
      <c r="E1366" s="84" t="b">
        <v>0</v>
      </c>
      <c r="F1366" s="84" t="b">
        <v>0</v>
      </c>
      <c r="G1366" s="84" t="b">
        <v>0</v>
      </c>
    </row>
    <row r="1367" spans="1:7" ht="15">
      <c r="A1367" s="84" t="s">
        <v>3583</v>
      </c>
      <c r="B1367" s="84">
        <v>2</v>
      </c>
      <c r="C1367" s="123">
        <v>0</v>
      </c>
      <c r="D1367" s="84" t="s">
        <v>3494</v>
      </c>
      <c r="E1367" s="84" t="b">
        <v>0</v>
      </c>
      <c r="F1367" s="84" t="b">
        <v>0</v>
      </c>
      <c r="G1367" s="84" t="b">
        <v>0</v>
      </c>
    </row>
    <row r="1368" spans="1:7" ht="15">
      <c r="A1368" s="84" t="s">
        <v>4382</v>
      </c>
      <c r="B1368" s="84">
        <v>2</v>
      </c>
      <c r="C1368" s="123">
        <v>0</v>
      </c>
      <c r="D1368" s="84" t="s">
        <v>3494</v>
      </c>
      <c r="E1368" s="84" t="b">
        <v>0</v>
      </c>
      <c r="F1368" s="84" t="b">
        <v>0</v>
      </c>
      <c r="G1368" s="84" t="b">
        <v>0</v>
      </c>
    </row>
    <row r="1369" spans="1:7" ht="15">
      <c r="A1369" s="84" t="s">
        <v>3584</v>
      </c>
      <c r="B1369" s="84">
        <v>2</v>
      </c>
      <c r="C1369" s="123">
        <v>0</v>
      </c>
      <c r="D1369" s="84" t="s">
        <v>3494</v>
      </c>
      <c r="E1369" s="84" t="b">
        <v>0</v>
      </c>
      <c r="F1369" s="84" t="b">
        <v>0</v>
      </c>
      <c r="G1369" s="84" t="b">
        <v>0</v>
      </c>
    </row>
    <row r="1370" spans="1:7" ht="15">
      <c r="A1370" s="84" t="s">
        <v>4757</v>
      </c>
      <c r="B1370" s="84">
        <v>2</v>
      </c>
      <c r="C1370" s="123">
        <v>0</v>
      </c>
      <c r="D1370" s="84" t="s">
        <v>3494</v>
      </c>
      <c r="E1370" s="84" t="b">
        <v>0</v>
      </c>
      <c r="F1370" s="84" t="b">
        <v>0</v>
      </c>
      <c r="G1370" s="84" t="b">
        <v>0</v>
      </c>
    </row>
    <row r="1371" spans="1:7" ht="15">
      <c r="A1371" s="84" t="s">
        <v>4758</v>
      </c>
      <c r="B1371" s="84">
        <v>2</v>
      </c>
      <c r="C1371" s="123">
        <v>0</v>
      </c>
      <c r="D1371" s="84" t="s">
        <v>3494</v>
      </c>
      <c r="E1371" s="84" t="b">
        <v>0</v>
      </c>
      <c r="F1371" s="84" t="b">
        <v>0</v>
      </c>
      <c r="G1371" s="84" t="b">
        <v>0</v>
      </c>
    </row>
    <row r="1372" spans="1:7" ht="15">
      <c r="A1372" s="84" t="s">
        <v>3582</v>
      </c>
      <c r="B1372" s="84">
        <v>4</v>
      </c>
      <c r="C1372" s="123">
        <v>0</v>
      </c>
      <c r="D1372" s="84" t="s">
        <v>3495</v>
      </c>
      <c r="E1372" s="84" t="b">
        <v>0</v>
      </c>
      <c r="F1372" s="84" t="b">
        <v>0</v>
      </c>
      <c r="G1372" s="84" t="b">
        <v>0</v>
      </c>
    </row>
    <row r="1373" spans="1:7" ht="15">
      <c r="A1373" s="84" t="s">
        <v>4636</v>
      </c>
      <c r="B1373" s="84">
        <v>3</v>
      </c>
      <c r="C1373" s="123">
        <v>0.00788468324129916</v>
      </c>
      <c r="D1373" s="84" t="s">
        <v>3495</v>
      </c>
      <c r="E1373" s="84" t="b">
        <v>0</v>
      </c>
      <c r="F1373" s="84" t="b">
        <v>0</v>
      </c>
      <c r="G1373" s="84" t="b">
        <v>0</v>
      </c>
    </row>
    <row r="1374" spans="1:7" ht="15">
      <c r="A1374" s="84" t="s">
        <v>4638</v>
      </c>
      <c r="B1374" s="84">
        <v>3</v>
      </c>
      <c r="C1374" s="123">
        <v>0</v>
      </c>
      <c r="D1374" s="84" t="s">
        <v>3495</v>
      </c>
      <c r="E1374" s="84" t="b">
        <v>0</v>
      </c>
      <c r="F1374" s="84" t="b">
        <v>0</v>
      </c>
      <c r="G1374" s="84" t="b">
        <v>0</v>
      </c>
    </row>
    <row r="1375" spans="1:7" ht="15">
      <c r="A1375" s="84" t="s">
        <v>3629</v>
      </c>
      <c r="B1375" s="84">
        <v>3</v>
      </c>
      <c r="C1375" s="123">
        <v>0</v>
      </c>
      <c r="D1375" s="84" t="s">
        <v>3495</v>
      </c>
      <c r="E1375" s="84" t="b">
        <v>0</v>
      </c>
      <c r="F1375" s="84" t="b">
        <v>0</v>
      </c>
      <c r="G1375" s="84" t="b">
        <v>0</v>
      </c>
    </row>
    <row r="1376" spans="1:7" ht="15">
      <c r="A1376" s="84" t="s">
        <v>3583</v>
      </c>
      <c r="B1376" s="84">
        <v>3</v>
      </c>
      <c r="C1376" s="123">
        <v>0</v>
      </c>
      <c r="D1376" s="84" t="s">
        <v>3495</v>
      </c>
      <c r="E1376" s="84" t="b">
        <v>0</v>
      </c>
      <c r="F1376" s="84" t="b">
        <v>0</v>
      </c>
      <c r="G1376" s="84" t="b">
        <v>0</v>
      </c>
    </row>
    <row r="1377" spans="1:7" ht="15">
      <c r="A1377" s="84" t="s">
        <v>4356</v>
      </c>
      <c r="B1377" s="84">
        <v>2</v>
      </c>
      <c r="C1377" s="123">
        <v>0.00525645549419944</v>
      </c>
      <c r="D1377" s="84" t="s">
        <v>3495</v>
      </c>
      <c r="E1377" s="84" t="b">
        <v>0</v>
      </c>
      <c r="F1377" s="84" t="b">
        <v>0</v>
      </c>
      <c r="G1377" s="84" t="b">
        <v>0</v>
      </c>
    </row>
    <row r="1378" spans="1:7" ht="15">
      <c r="A1378" s="84" t="s">
        <v>4429</v>
      </c>
      <c r="B1378" s="84">
        <v>2</v>
      </c>
      <c r="C1378" s="123">
        <v>0.00525645549419944</v>
      </c>
      <c r="D1378" s="84" t="s">
        <v>3495</v>
      </c>
      <c r="E1378" s="84" t="b">
        <v>0</v>
      </c>
      <c r="F1378" s="84" t="b">
        <v>0</v>
      </c>
      <c r="G1378" s="84" t="b">
        <v>0</v>
      </c>
    </row>
    <row r="1379" spans="1:7" ht="15">
      <c r="A1379" s="84" t="s">
        <v>4766</v>
      </c>
      <c r="B1379" s="84">
        <v>2</v>
      </c>
      <c r="C1379" s="123">
        <v>0.00525645549419944</v>
      </c>
      <c r="D1379" s="84" t="s">
        <v>3495</v>
      </c>
      <c r="E1379" s="84" t="b">
        <v>0</v>
      </c>
      <c r="F1379" s="84" t="b">
        <v>0</v>
      </c>
      <c r="G1379" s="84" t="b">
        <v>0</v>
      </c>
    </row>
    <row r="1380" spans="1:7" ht="15">
      <c r="A1380" s="84" t="s">
        <v>4408</v>
      </c>
      <c r="B1380" s="84">
        <v>2</v>
      </c>
      <c r="C1380" s="123">
        <v>0.00525645549419944</v>
      </c>
      <c r="D1380" s="84" t="s">
        <v>3495</v>
      </c>
      <c r="E1380" s="84" t="b">
        <v>0</v>
      </c>
      <c r="F1380" s="84" t="b">
        <v>0</v>
      </c>
      <c r="G1380" s="84" t="b">
        <v>0</v>
      </c>
    </row>
    <row r="1381" spans="1:7" ht="15">
      <c r="A1381" s="84" t="s">
        <v>4767</v>
      </c>
      <c r="B1381" s="84">
        <v>2</v>
      </c>
      <c r="C1381" s="123">
        <v>0.00525645549419944</v>
      </c>
      <c r="D1381" s="84" t="s">
        <v>3495</v>
      </c>
      <c r="E1381" s="84" t="b">
        <v>0</v>
      </c>
      <c r="F1381" s="84" t="b">
        <v>0</v>
      </c>
      <c r="G1381" s="84" t="b">
        <v>0</v>
      </c>
    </row>
    <row r="1382" spans="1:7" ht="15">
      <c r="A1382" s="84" t="s">
        <v>4768</v>
      </c>
      <c r="B1382" s="84">
        <v>2</v>
      </c>
      <c r="C1382" s="123">
        <v>0.00525645549419944</v>
      </c>
      <c r="D1382" s="84" t="s">
        <v>3495</v>
      </c>
      <c r="E1382" s="84" t="b">
        <v>0</v>
      </c>
      <c r="F1382" s="84" t="b">
        <v>0</v>
      </c>
      <c r="G1382" s="84" t="b">
        <v>0</v>
      </c>
    </row>
    <row r="1383" spans="1:7" ht="15">
      <c r="A1383" s="84" t="s">
        <v>4637</v>
      </c>
      <c r="B1383" s="84">
        <v>2</v>
      </c>
      <c r="C1383" s="123">
        <v>0.00525645549419944</v>
      </c>
      <c r="D1383" s="84" t="s">
        <v>3495</v>
      </c>
      <c r="E1383" s="84" t="b">
        <v>0</v>
      </c>
      <c r="F1383" s="84" t="b">
        <v>0</v>
      </c>
      <c r="G1383" s="84" t="b">
        <v>0</v>
      </c>
    </row>
    <row r="1384" spans="1:7" ht="15">
      <c r="A1384" s="84" t="s">
        <v>4388</v>
      </c>
      <c r="B1384" s="84">
        <v>2</v>
      </c>
      <c r="C1384" s="123">
        <v>0.00525645549419944</v>
      </c>
      <c r="D1384" s="84" t="s">
        <v>3495</v>
      </c>
      <c r="E1384" s="84" t="b">
        <v>0</v>
      </c>
      <c r="F1384" s="84" t="b">
        <v>0</v>
      </c>
      <c r="G1384" s="84" t="b">
        <v>0</v>
      </c>
    </row>
    <row r="1385" spans="1:7" ht="15">
      <c r="A1385" s="84" t="s">
        <v>3639</v>
      </c>
      <c r="B1385" s="84">
        <v>2</v>
      </c>
      <c r="C1385" s="123">
        <v>0.00525645549419944</v>
      </c>
      <c r="D1385" s="84" t="s">
        <v>3495</v>
      </c>
      <c r="E1385" s="84" t="b">
        <v>0</v>
      </c>
      <c r="F1385" s="84" t="b">
        <v>0</v>
      </c>
      <c r="G1385" s="84" t="b">
        <v>0</v>
      </c>
    </row>
    <row r="1386" spans="1:7" ht="15">
      <c r="A1386" s="84" t="s">
        <v>4390</v>
      </c>
      <c r="B1386" s="84">
        <v>2</v>
      </c>
      <c r="C1386" s="123">
        <v>0.00525645549419944</v>
      </c>
      <c r="D1386" s="84" t="s">
        <v>3495</v>
      </c>
      <c r="E1386" s="84" t="b">
        <v>0</v>
      </c>
      <c r="F1386" s="84" t="b">
        <v>0</v>
      </c>
      <c r="G1386" s="84" t="b">
        <v>0</v>
      </c>
    </row>
    <row r="1387" spans="1:7" ht="15">
      <c r="A1387" s="84" t="s">
        <v>966</v>
      </c>
      <c r="B1387" s="84">
        <v>2</v>
      </c>
      <c r="C1387" s="123">
        <v>0.014242425514019774</v>
      </c>
      <c r="D1387" s="84" t="s">
        <v>3495</v>
      </c>
      <c r="E1387" s="84" t="b">
        <v>0</v>
      </c>
      <c r="F1387" s="84" t="b">
        <v>0</v>
      </c>
      <c r="G1387" s="84" t="b">
        <v>0</v>
      </c>
    </row>
    <row r="1388" spans="1:7" ht="15">
      <c r="A1388" s="84" t="s">
        <v>3624</v>
      </c>
      <c r="B1388" s="84">
        <v>2</v>
      </c>
      <c r="C1388" s="123">
        <v>0.014242425514019774</v>
      </c>
      <c r="D1388" s="84" t="s">
        <v>3495</v>
      </c>
      <c r="E1388" s="84" t="b">
        <v>0</v>
      </c>
      <c r="F1388" s="84" t="b">
        <v>0</v>
      </c>
      <c r="G1388" s="84" t="b">
        <v>0</v>
      </c>
    </row>
    <row r="1389" spans="1:7" ht="15">
      <c r="A1389" s="84" t="s">
        <v>4343</v>
      </c>
      <c r="B1389" s="84">
        <v>2</v>
      </c>
      <c r="C1389" s="123">
        <v>0.014242425514019774</v>
      </c>
      <c r="D1389" s="84" t="s">
        <v>3495</v>
      </c>
      <c r="E1389" s="84" t="b">
        <v>0</v>
      </c>
      <c r="F1389" s="84" t="b">
        <v>0</v>
      </c>
      <c r="G1389" s="84" t="b">
        <v>0</v>
      </c>
    </row>
    <row r="1390" spans="1:7" ht="15">
      <c r="A1390" s="84" t="s">
        <v>4552</v>
      </c>
      <c r="B1390" s="84">
        <v>2</v>
      </c>
      <c r="C1390" s="123">
        <v>0.014242425514019774</v>
      </c>
      <c r="D1390" s="84" t="s">
        <v>3495</v>
      </c>
      <c r="E1390" s="84" t="b">
        <v>0</v>
      </c>
      <c r="F1390" s="84" t="b">
        <v>0</v>
      </c>
      <c r="G1390" s="84" t="b">
        <v>0</v>
      </c>
    </row>
    <row r="1391" spans="1:7" ht="15">
      <c r="A1391" s="84" t="s">
        <v>3651</v>
      </c>
      <c r="B1391" s="84">
        <v>7</v>
      </c>
      <c r="C1391" s="123">
        <v>0</v>
      </c>
      <c r="D1391" s="84" t="s">
        <v>3496</v>
      </c>
      <c r="E1391" s="84" t="b">
        <v>0</v>
      </c>
      <c r="F1391" s="84" t="b">
        <v>0</v>
      </c>
      <c r="G1391" s="84" t="b">
        <v>0</v>
      </c>
    </row>
    <row r="1392" spans="1:7" ht="15">
      <c r="A1392" s="84" t="s">
        <v>3641</v>
      </c>
      <c r="B1392" s="84">
        <v>7</v>
      </c>
      <c r="C1392" s="123">
        <v>0</v>
      </c>
      <c r="D1392" s="84" t="s">
        <v>3496</v>
      </c>
      <c r="E1392" s="84" t="b">
        <v>0</v>
      </c>
      <c r="F1392" s="84" t="b">
        <v>0</v>
      </c>
      <c r="G1392" s="84" t="b">
        <v>0</v>
      </c>
    </row>
    <row r="1393" spans="1:7" ht="15">
      <c r="A1393" s="84" t="s">
        <v>4447</v>
      </c>
      <c r="B1393" s="84">
        <v>7</v>
      </c>
      <c r="C1393" s="123">
        <v>0</v>
      </c>
      <c r="D1393" s="84" t="s">
        <v>3496</v>
      </c>
      <c r="E1393" s="84" t="b">
        <v>0</v>
      </c>
      <c r="F1393" s="84" t="b">
        <v>0</v>
      </c>
      <c r="G1393" s="84" t="b">
        <v>0</v>
      </c>
    </row>
    <row r="1394" spans="1:7" ht="15">
      <c r="A1394" s="84" t="s">
        <v>4377</v>
      </c>
      <c r="B1394" s="84">
        <v>7</v>
      </c>
      <c r="C1394" s="123">
        <v>0</v>
      </c>
      <c r="D1394" s="84" t="s">
        <v>3496</v>
      </c>
      <c r="E1394" s="84" t="b">
        <v>0</v>
      </c>
      <c r="F1394" s="84" t="b">
        <v>0</v>
      </c>
      <c r="G1394" s="84" t="b">
        <v>0</v>
      </c>
    </row>
    <row r="1395" spans="1:7" ht="15">
      <c r="A1395" s="84" t="s">
        <v>3583</v>
      </c>
      <c r="B1395" s="84">
        <v>6</v>
      </c>
      <c r="C1395" s="123">
        <v>0</v>
      </c>
      <c r="D1395" s="84" t="s">
        <v>3496</v>
      </c>
      <c r="E1395" s="84" t="b">
        <v>0</v>
      </c>
      <c r="F1395" s="84" t="b">
        <v>0</v>
      </c>
      <c r="G1395" s="84" t="b">
        <v>0</v>
      </c>
    </row>
    <row r="1396" spans="1:7" ht="15">
      <c r="A1396" s="84" t="s">
        <v>4465</v>
      </c>
      <c r="B1396" s="84">
        <v>6</v>
      </c>
      <c r="C1396" s="123">
        <v>0</v>
      </c>
      <c r="D1396" s="84" t="s">
        <v>3496</v>
      </c>
      <c r="E1396" s="84" t="b">
        <v>0</v>
      </c>
      <c r="F1396" s="84" t="b">
        <v>0</v>
      </c>
      <c r="G1396" s="84" t="b">
        <v>0</v>
      </c>
    </row>
    <row r="1397" spans="1:7" ht="15">
      <c r="A1397" s="84" t="s">
        <v>3582</v>
      </c>
      <c r="B1397" s="84">
        <v>6</v>
      </c>
      <c r="C1397" s="123">
        <v>0</v>
      </c>
      <c r="D1397" s="84" t="s">
        <v>3496</v>
      </c>
      <c r="E1397" s="84" t="b">
        <v>0</v>
      </c>
      <c r="F1397" s="84" t="b">
        <v>0</v>
      </c>
      <c r="G1397" s="84" t="b">
        <v>0</v>
      </c>
    </row>
    <row r="1398" spans="1:7" ht="15">
      <c r="A1398" s="84" t="s">
        <v>4439</v>
      </c>
      <c r="B1398" s="84">
        <v>6</v>
      </c>
      <c r="C1398" s="123">
        <v>0.003740846269966527</v>
      </c>
      <c r="D1398" s="84" t="s">
        <v>3496</v>
      </c>
      <c r="E1398" s="84" t="b">
        <v>0</v>
      </c>
      <c r="F1398" s="84" t="b">
        <v>0</v>
      </c>
      <c r="G1398" s="84" t="b">
        <v>0</v>
      </c>
    </row>
    <row r="1399" spans="1:7" ht="15">
      <c r="A1399" s="84" t="s">
        <v>4511</v>
      </c>
      <c r="B1399" s="84">
        <v>5</v>
      </c>
      <c r="C1399" s="123">
        <v>0.0031173718916387722</v>
      </c>
      <c r="D1399" s="84" t="s">
        <v>3496</v>
      </c>
      <c r="E1399" s="84" t="b">
        <v>0</v>
      </c>
      <c r="F1399" s="84" t="b">
        <v>0</v>
      </c>
      <c r="G1399" s="84" t="b">
        <v>0</v>
      </c>
    </row>
    <row r="1400" spans="1:7" ht="15">
      <c r="A1400" s="84" t="s">
        <v>4443</v>
      </c>
      <c r="B1400" s="84">
        <v>5</v>
      </c>
      <c r="C1400" s="123">
        <v>0.0031173718916387722</v>
      </c>
      <c r="D1400" s="84" t="s">
        <v>3496</v>
      </c>
      <c r="E1400" s="84" t="b">
        <v>0</v>
      </c>
      <c r="F1400" s="84" t="b">
        <v>0</v>
      </c>
      <c r="G1400" s="84" t="b">
        <v>0</v>
      </c>
    </row>
    <row r="1401" spans="1:7" ht="15">
      <c r="A1401" s="84" t="s">
        <v>4426</v>
      </c>
      <c r="B1401" s="84">
        <v>5</v>
      </c>
      <c r="C1401" s="123">
        <v>0.0031173718916387722</v>
      </c>
      <c r="D1401" s="84" t="s">
        <v>3496</v>
      </c>
      <c r="E1401" s="84" t="b">
        <v>0</v>
      </c>
      <c r="F1401" s="84" t="b">
        <v>0</v>
      </c>
      <c r="G1401" s="84" t="b">
        <v>0</v>
      </c>
    </row>
    <row r="1402" spans="1:7" ht="15">
      <c r="A1402" s="84" t="s">
        <v>4444</v>
      </c>
      <c r="B1402" s="84">
        <v>5</v>
      </c>
      <c r="C1402" s="123">
        <v>0.0031173718916387722</v>
      </c>
      <c r="D1402" s="84" t="s">
        <v>3496</v>
      </c>
      <c r="E1402" s="84" t="b">
        <v>0</v>
      </c>
      <c r="F1402" s="84" t="b">
        <v>0</v>
      </c>
      <c r="G1402" s="84" t="b">
        <v>0</v>
      </c>
    </row>
    <row r="1403" spans="1:7" ht="15">
      <c r="A1403" s="84" t="s">
        <v>4512</v>
      </c>
      <c r="B1403" s="84">
        <v>5</v>
      </c>
      <c r="C1403" s="123">
        <v>0.0031173718916387722</v>
      </c>
      <c r="D1403" s="84" t="s">
        <v>3496</v>
      </c>
      <c r="E1403" s="84" t="b">
        <v>0</v>
      </c>
      <c r="F1403" s="84" t="b">
        <v>0</v>
      </c>
      <c r="G1403" s="84" t="b">
        <v>0</v>
      </c>
    </row>
    <row r="1404" spans="1:7" ht="15">
      <c r="A1404" s="84" t="s">
        <v>4513</v>
      </c>
      <c r="B1404" s="84">
        <v>5</v>
      </c>
      <c r="C1404" s="123">
        <v>0.0031173718916387722</v>
      </c>
      <c r="D1404" s="84" t="s">
        <v>3496</v>
      </c>
      <c r="E1404" s="84" t="b">
        <v>0</v>
      </c>
      <c r="F1404" s="84" t="b">
        <v>0</v>
      </c>
      <c r="G1404" s="84" t="b">
        <v>0</v>
      </c>
    </row>
    <row r="1405" spans="1:7" ht="15">
      <c r="A1405" s="84" t="s">
        <v>4514</v>
      </c>
      <c r="B1405" s="84">
        <v>5</v>
      </c>
      <c r="C1405" s="123">
        <v>0.0031173718916387722</v>
      </c>
      <c r="D1405" s="84" t="s">
        <v>3496</v>
      </c>
      <c r="E1405" s="84" t="b">
        <v>0</v>
      </c>
      <c r="F1405" s="84" t="b">
        <v>0</v>
      </c>
      <c r="G1405" s="84" t="b">
        <v>0</v>
      </c>
    </row>
    <row r="1406" spans="1:7" ht="15">
      <c r="A1406" s="84" t="s">
        <v>3636</v>
      </c>
      <c r="B1406" s="84">
        <v>4</v>
      </c>
      <c r="C1406" s="123">
        <v>0.009481259705952164</v>
      </c>
      <c r="D1406" s="84" t="s">
        <v>3496</v>
      </c>
      <c r="E1406" s="84" t="b">
        <v>0</v>
      </c>
      <c r="F1406" s="84" t="b">
        <v>0</v>
      </c>
      <c r="G1406" s="84" t="b">
        <v>0</v>
      </c>
    </row>
    <row r="1407" spans="1:7" ht="15">
      <c r="A1407" s="84" t="s">
        <v>4564</v>
      </c>
      <c r="B1407" s="84">
        <v>4</v>
      </c>
      <c r="C1407" s="123">
        <v>0.005546181387580511</v>
      </c>
      <c r="D1407" s="84" t="s">
        <v>3496</v>
      </c>
      <c r="E1407" s="84" t="b">
        <v>0</v>
      </c>
      <c r="F1407" s="84" t="b">
        <v>0</v>
      </c>
      <c r="G1407" s="84" t="b">
        <v>0</v>
      </c>
    </row>
    <row r="1408" spans="1:7" ht="15">
      <c r="A1408" s="84" t="s">
        <v>4565</v>
      </c>
      <c r="B1408" s="84">
        <v>4</v>
      </c>
      <c r="C1408" s="123">
        <v>0.005546181387580511</v>
      </c>
      <c r="D1408" s="84" t="s">
        <v>3496</v>
      </c>
      <c r="E1408" s="84" t="b">
        <v>0</v>
      </c>
      <c r="F1408" s="84" t="b">
        <v>0</v>
      </c>
      <c r="G1408" s="84" t="b">
        <v>0</v>
      </c>
    </row>
    <row r="1409" spans="1:7" ht="15">
      <c r="A1409" s="84" t="s">
        <v>4482</v>
      </c>
      <c r="B1409" s="84">
        <v>3</v>
      </c>
      <c r="C1409" s="123">
        <v>0.007110944779464123</v>
      </c>
      <c r="D1409" s="84" t="s">
        <v>3496</v>
      </c>
      <c r="E1409" s="84" t="b">
        <v>0</v>
      </c>
      <c r="F1409" s="84" t="b">
        <v>0</v>
      </c>
      <c r="G1409" s="84" t="b">
        <v>0</v>
      </c>
    </row>
    <row r="1410" spans="1:7" ht="15">
      <c r="A1410" s="84" t="s">
        <v>4659</v>
      </c>
      <c r="B1410" s="84">
        <v>3</v>
      </c>
      <c r="C1410" s="123">
        <v>0.007110944779464123</v>
      </c>
      <c r="D1410" s="84" t="s">
        <v>3496</v>
      </c>
      <c r="E1410" s="84" t="b">
        <v>0</v>
      </c>
      <c r="F1410" s="84" t="b">
        <v>0</v>
      </c>
      <c r="G1410" s="84" t="b">
        <v>0</v>
      </c>
    </row>
    <row r="1411" spans="1:7" ht="15">
      <c r="A1411" s="84" t="s">
        <v>4448</v>
      </c>
      <c r="B1411" s="84">
        <v>3</v>
      </c>
      <c r="C1411" s="123">
        <v>0.007110944779464123</v>
      </c>
      <c r="D1411" s="84" t="s">
        <v>3496</v>
      </c>
      <c r="E1411" s="84" t="b">
        <v>0</v>
      </c>
      <c r="F1411" s="84" t="b">
        <v>0</v>
      </c>
      <c r="G1411" s="84" t="b">
        <v>0</v>
      </c>
    </row>
    <row r="1412" spans="1:7" ht="15">
      <c r="A1412" s="84" t="s">
        <v>4566</v>
      </c>
      <c r="B1412" s="84">
        <v>3</v>
      </c>
      <c r="C1412" s="123">
        <v>0.007110944779464123</v>
      </c>
      <c r="D1412" s="84" t="s">
        <v>3496</v>
      </c>
      <c r="E1412" s="84" t="b">
        <v>0</v>
      </c>
      <c r="F1412" s="84" t="b">
        <v>0</v>
      </c>
      <c r="G1412" s="84" t="b">
        <v>0</v>
      </c>
    </row>
    <row r="1413" spans="1:7" ht="15">
      <c r="A1413" s="84" t="s">
        <v>4516</v>
      </c>
      <c r="B1413" s="84">
        <v>2</v>
      </c>
      <c r="C1413" s="123">
        <v>0</v>
      </c>
      <c r="D1413" s="84" t="s">
        <v>3498</v>
      </c>
      <c r="E1413" s="84" t="b">
        <v>0</v>
      </c>
      <c r="F1413" s="84" t="b">
        <v>0</v>
      </c>
      <c r="G1413" s="84" t="b">
        <v>0</v>
      </c>
    </row>
    <row r="1414" spans="1:7" ht="15">
      <c r="A1414" s="84" t="s">
        <v>4388</v>
      </c>
      <c r="B1414" s="84">
        <v>2</v>
      </c>
      <c r="C1414" s="123">
        <v>0</v>
      </c>
      <c r="D1414" s="84" t="s">
        <v>3498</v>
      </c>
      <c r="E1414" s="84" t="b">
        <v>0</v>
      </c>
      <c r="F1414" s="84" t="b">
        <v>0</v>
      </c>
      <c r="G1414" s="84" t="b">
        <v>0</v>
      </c>
    </row>
    <row r="1415" spans="1:7" ht="15">
      <c r="A1415" s="84" t="s">
        <v>3583</v>
      </c>
      <c r="B1415" s="84">
        <v>2</v>
      </c>
      <c r="C1415" s="123">
        <v>0</v>
      </c>
      <c r="D1415" s="84" t="s">
        <v>3498</v>
      </c>
      <c r="E1415" s="84" t="b">
        <v>0</v>
      </c>
      <c r="F1415" s="84" t="b">
        <v>0</v>
      </c>
      <c r="G1415" s="84" t="b">
        <v>0</v>
      </c>
    </row>
    <row r="1416" spans="1:7" ht="15">
      <c r="A1416" s="84" t="s">
        <v>4572</v>
      </c>
      <c r="B1416" s="84">
        <v>2</v>
      </c>
      <c r="C1416" s="123">
        <v>0</v>
      </c>
      <c r="D1416" s="84" t="s">
        <v>3498</v>
      </c>
      <c r="E1416" s="84" t="b">
        <v>0</v>
      </c>
      <c r="F1416" s="84" t="b">
        <v>0</v>
      </c>
      <c r="G1416" s="84" t="b">
        <v>0</v>
      </c>
    </row>
    <row r="1417" spans="1:7" ht="15">
      <c r="A1417" s="84" t="s">
        <v>3683</v>
      </c>
      <c r="B1417" s="84">
        <v>2</v>
      </c>
      <c r="C1417" s="123">
        <v>0</v>
      </c>
      <c r="D1417" s="84" t="s">
        <v>3498</v>
      </c>
      <c r="E1417" s="84" t="b">
        <v>0</v>
      </c>
      <c r="F1417" s="84" t="b">
        <v>0</v>
      </c>
      <c r="G1417" s="84" t="b">
        <v>0</v>
      </c>
    </row>
    <row r="1418" spans="1:7" ht="15">
      <c r="A1418" s="84" t="s">
        <v>4339</v>
      </c>
      <c r="B1418" s="84">
        <v>2</v>
      </c>
      <c r="C1418" s="123">
        <v>0</v>
      </c>
      <c r="D1418" s="84" t="s">
        <v>3498</v>
      </c>
      <c r="E1418" s="84" t="b">
        <v>0</v>
      </c>
      <c r="F1418" s="84" t="b">
        <v>0</v>
      </c>
      <c r="G1418" s="84" t="b">
        <v>0</v>
      </c>
    </row>
    <row r="1419" spans="1:7" ht="15">
      <c r="A1419" s="84" t="s">
        <v>3582</v>
      </c>
      <c r="B1419" s="84">
        <v>2</v>
      </c>
      <c r="C1419" s="123">
        <v>0</v>
      </c>
      <c r="D1419" s="84" t="s">
        <v>3498</v>
      </c>
      <c r="E1419" s="84" t="b">
        <v>0</v>
      </c>
      <c r="F1419" s="84" t="b">
        <v>0</v>
      </c>
      <c r="G1419" s="84" t="b">
        <v>0</v>
      </c>
    </row>
    <row r="1420" spans="1:7" ht="15">
      <c r="A1420" s="84" t="s">
        <v>4573</v>
      </c>
      <c r="B1420" s="84">
        <v>2</v>
      </c>
      <c r="C1420" s="123">
        <v>0</v>
      </c>
      <c r="D1420" s="84" t="s">
        <v>3498</v>
      </c>
      <c r="E1420" s="84" t="b">
        <v>0</v>
      </c>
      <c r="F1420" s="84" t="b">
        <v>0</v>
      </c>
      <c r="G1420" s="84" t="b">
        <v>0</v>
      </c>
    </row>
    <row r="1421" spans="1:7" ht="15">
      <c r="A1421" s="84" t="s">
        <v>4665</v>
      </c>
      <c r="B1421" s="84">
        <v>2</v>
      </c>
      <c r="C1421" s="123">
        <v>0</v>
      </c>
      <c r="D1421" s="84" t="s">
        <v>3498</v>
      </c>
      <c r="E1421" s="84" t="b">
        <v>0</v>
      </c>
      <c r="F1421" s="84" t="b">
        <v>0</v>
      </c>
      <c r="G1421" s="84" t="b">
        <v>0</v>
      </c>
    </row>
    <row r="1422" spans="1:7" ht="15">
      <c r="A1422" s="84" t="s">
        <v>4807</v>
      </c>
      <c r="B1422" s="84">
        <v>2</v>
      </c>
      <c r="C1422" s="123">
        <v>0</v>
      </c>
      <c r="D1422" s="84" t="s">
        <v>3498</v>
      </c>
      <c r="E1422" s="84" t="b">
        <v>0</v>
      </c>
      <c r="F1422" s="84" t="b">
        <v>0</v>
      </c>
      <c r="G1422" s="84" t="b">
        <v>0</v>
      </c>
    </row>
    <row r="1423" spans="1:7" ht="15">
      <c r="A1423" s="84" t="s">
        <v>4808</v>
      </c>
      <c r="B1423" s="84">
        <v>2</v>
      </c>
      <c r="C1423" s="123">
        <v>0</v>
      </c>
      <c r="D1423" s="84" t="s">
        <v>3498</v>
      </c>
      <c r="E1423" s="84" t="b">
        <v>0</v>
      </c>
      <c r="F1423" s="84" t="b">
        <v>0</v>
      </c>
      <c r="G1423" s="84" t="b">
        <v>0</v>
      </c>
    </row>
    <row r="1424" spans="1:7" ht="15">
      <c r="A1424" s="84" t="s">
        <v>4809</v>
      </c>
      <c r="B1424" s="84">
        <v>2</v>
      </c>
      <c r="C1424" s="123">
        <v>0</v>
      </c>
      <c r="D1424" s="84" t="s">
        <v>3498</v>
      </c>
      <c r="E1424" s="84" t="b">
        <v>0</v>
      </c>
      <c r="F1424" s="84" t="b">
        <v>0</v>
      </c>
      <c r="G1424" s="84" t="b">
        <v>0</v>
      </c>
    </row>
    <row r="1425" spans="1:7" ht="15">
      <c r="A1425" s="84" t="s">
        <v>4340</v>
      </c>
      <c r="B1425" s="84">
        <v>59</v>
      </c>
      <c r="C1425" s="123">
        <v>0</v>
      </c>
      <c r="D1425" s="84" t="s">
        <v>3499</v>
      </c>
      <c r="E1425" s="84" t="b">
        <v>0</v>
      </c>
      <c r="F1425" s="84" t="b">
        <v>0</v>
      </c>
      <c r="G1425" s="84" t="b">
        <v>0</v>
      </c>
    </row>
    <row r="1426" spans="1:7" ht="15">
      <c r="A1426" s="84" t="s">
        <v>3624</v>
      </c>
      <c r="B1426" s="84">
        <v>59</v>
      </c>
      <c r="C1426" s="123">
        <v>0</v>
      </c>
      <c r="D1426" s="84" t="s">
        <v>3499</v>
      </c>
      <c r="E1426" s="84" t="b">
        <v>0</v>
      </c>
      <c r="F1426" s="84" t="b">
        <v>0</v>
      </c>
      <c r="G1426" s="84" t="b">
        <v>0</v>
      </c>
    </row>
    <row r="1427" spans="1:7" ht="15">
      <c r="A1427" s="84" t="s">
        <v>4339</v>
      </c>
      <c r="B1427" s="84">
        <v>59</v>
      </c>
      <c r="C1427" s="123">
        <v>0</v>
      </c>
      <c r="D1427" s="84" t="s">
        <v>3499</v>
      </c>
      <c r="E1427" s="84" t="b">
        <v>0</v>
      </c>
      <c r="F1427" s="84" t="b">
        <v>0</v>
      </c>
      <c r="G1427" s="84" t="b">
        <v>0</v>
      </c>
    </row>
    <row r="1428" spans="1:7" ht="15">
      <c r="A1428" s="84" t="s">
        <v>4338</v>
      </c>
      <c r="B1428" s="84">
        <v>59</v>
      </c>
      <c r="C1428" s="123">
        <v>0</v>
      </c>
      <c r="D1428" s="84" t="s">
        <v>3499</v>
      </c>
      <c r="E1428" s="84" t="b">
        <v>0</v>
      </c>
      <c r="F1428" s="84" t="b">
        <v>0</v>
      </c>
      <c r="G1428" s="84" t="b">
        <v>0</v>
      </c>
    </row>
    <row r="1429" spans="1:7" ht="15">
      <c r="A1429" s="84" t="s">
        <v>3582</v>
      </c>
      <c r="B1429" s="84">
        <v>57</v>
      </c>
      <c r="C1429" s="123">
        <v>0.001180771632462257</v>
      </c>
      <c r="D1429" s="84" t="s">
        <v>3499</v>
      </c>
      <c r="E1429" s="84" t="b">
        <v>0</v>
      </c>
      <c r="F1429" s="84" t="b">
        <v>0</v>
      </c>
      <c r="G1429" s="84" t="b">
        <v>0</v>
      </c>
    </row>
    <row r="1430" spans="1:7" ht="15">
      <c r="A1430" s="84" t="s">
        <v>4341</v>
      </c>
      <c r="B1430" s="84">
        <v>49</v>
      </c>
      <c r="C1430" s="123">
        <v>0.005466307951684503</v>
      </c>
      <c r="D1430" s="84" t="s">
        <v>3499</v>
      </c>
      <c r="E1430" s="84" t="b">
        <v>0</v>
      </c>
      <c r="F1430" s="84" t="b">
        <v>0</v>
      </c>
      <c r="G1430" s="84" t="b">
        <v>0</v>
      </c>
    </row>
    <row r="1431" spans="1:7" ht="15">
      <c r="A1431" s="84" t="s">
        <v>4347</v>
      </c>
      <c r="B1431" s="84">
        <v>31</v>
      </c>
      <c r="C1431" s="123">
        <v>0.0119836789101577</v>
      </c>
      <c r="D1431" s="84" t="s">
        <v>3499</v>
      </c>
      <c r="E1431" s="84" t="b">
        <v>0</v>
      </c>
      <c r="F1431" s="84" t="b">
        <v>0</v>
      </c>
      <c r="G1431" s="84" t="b">
        <v>0</v>
      </c>
    </row>
    <row r="1432" spans="1:7" ht="15">
      <c r="A1432" s="84" t="s">
        <v>4344</v>
      </c>
      <c r="B1432" s="84">
        <v>29</v>
      </c>
      <c r="C1432" s="123">
        <v>0.012372291007679745</v>
      </c>
      <c r="D1432" s="84" t="s">
        <v>3499</v>
      </c>
      <c r="E1432" s="84" t="b">
        <v>0</v>
      </c>
      <c r="F1432" s="84" t="b">
        <v>0</v>
      </c>
      <c r="G1432" s="84" t="b">
        <v>0</v>
      </c>
    </row>
    <row r="1433" spans="1:7" ht="15">
      <c r="A1433" s="84" t="s">
        <v>4342</v>
      </c>
      <c r="B1433" s="84">
        <v>28</v>
      </c>
      <c r="C1433" s="123">
        <v>0.01253586645698188</v>
      </c>
      <c r="D1433" s="84" t="s">
        <v>3499</v>
      </c>
      <c r="E1433" s="84" t="b">
        <v>0</v>
      </c>
      <c r="F1433" s="84" t="b">
        <v>0</v>
      </c>
      <c r="G1433" s="84" t="b">
        <v>0</v>
      </c>
    </row>
    <row r="1434" spans="1:7" ht="15">
      <c r="A1434" s="84" t="s">
        <v>4352</v>
      </c>
      <c r="B1434" s="84">
        <v>21</v>
      </c>
      <c r="C1434" s="123">
        <v>0.013030825802313586</v>
      </c>
      <c r="D1434" s="84" t="s">
        <v>3499</v>
      </c>
      <c r="E1434" s="84" t="b">
        <v>0</v>
      </c>
      <c r="F1434" s="84" t="b">
        <v>0</v>
      </c>
      <c r="G1434" s="84" t="b">
        <v>0</v>
      </c>
    </row>
    <row r="1435" spans="1:7" ht="15">
      <c r="A1435" s="84" t="s">
        <v>4359</v>
      </c>
      <c r="B1435" s="84">
        <v>19</v>
      </c>
      <c r="C1435" s="123">
        <v>0.012932046753937745</v>
      </c>
      <c r="D1435" s="84" t="s">
        <v>3499</v>
      </c>
      <c r="E1435" s="84" t="b">
        <v>0</v>
      </c>
      <c r="F1435" s="84" t="b">
        <v>0</v>
      </c>
      <c r="G1435" s="84" t="b">
        <v>0</v>
      </c>
    </row>
    <row r="1436" spans="1:7" ht="15">
      <c r="A1436" s="84" t="s">
        <v>3677</v>
      </c>
      <c r="B1436" s="84">
        <v>12</v>
      </c>
      <c r="C1436" s="123">
        <v>0.011480012706962977</v>
      </c>
      <c r="D1436" s="84" t="s">
        <v>3499</v>
      </c>
      <c r="E1436" s="84" t="b">
        <v>0</v>
      </c>
      <c r="F1436" s="84" t="b">
        <v>0</v>
      </c>
      <c r="G1436" s="84" t="b">
        <v>0</v>
      </c>
    </row>
    <row r="1437" spans="1:7" ht="15">
      <c r="A1437" s="84" t="s">
        <v>4363</v>
      </c>
      <c r="B1437" s="84">
        <v>11</v>
      </c>
      <c r="C1437" s="123">
        <v>0.01109827467679545</v>
      </c>
      <c r="D1437" s="84" t="s">
        <v>3499</v>
      </c>
      <c r="E1437" s="84" t="b">
        <v>1</v>
      </c>
      <c r="F1437" s="84" t="b">
        <v>0</v>
      </c>
      <c r="G1437" s="84" t="b">
        <v>0</v>
      </c>
    </row>
    <row r="1438" spans="1:7" ht="15">
      <c r="A1438" s="84" t="s">
        <v>4383</v>
      </c>
      <c r="B1438" s="84">
        <v>11</v>
      </c>
      <c r="C1438" s="123">
        <v>0.01109827467679545</v>
      </c>
      <c r="D1438" s="84" t="s">
        <v>3499</v>
      </c>
      <c r="E1438" s="84" t="b">
        <v>0</v>
      </c>
      <c r="F1438" s="84" t="b">
        <v>0</v>
      </c>
      <c r="G1438" s="84" t="b">
        <v>0</v>
      </c>
    </row>
    <row r="1439" spans="1:7" ht="15">
      <c r="A1439" s="84" t="s">
        <v>4401</v>
      </c>
      <c r="B1439" s="84">
        <v>10</v>
      </c>
      <c r="C1439" s="123">
        <v>0.010661853549683875</v>
      </c>
      <c r="D1439" s="84" t="s">
        <v>3499</v>
      </c>
      <c r="E1439" s="84" t="b">
        <v>0</v>
      </c>
      <c r="F1439" s="84" t="b">
        <v>0</v>
      </c>
      <c r="G1439" s="84" t="b">
        <v>0</v>
      </c>
    </row>
    <row r="1440" spans="1:7" ht="15">
      <c r="A1440" s="84" t="s">
        <v>4410</v>
      </c>
      <c r="B1440" s="84">
        <v>9</v>
      </c>
      <c r="C1440" s="123">
        <v>0.010165263512898164</v>
      </c>
      <c r="D1440" s="84" t="s">
        <v>3499</v>
      </c>
      <c r="E1440" s="84" t="b">
        <v>0</v>
      </c>
      <c r="F1440" s="84" t="b">
        <v>0</v>
      </c>
      <c r="G1440" s="84" t="b">
        <v>0</v>
      </c>
    </row>
    <row r="1441" spans="1:7" ht="15">
      <c r="A1441" s="84" t="s">
        <v>4357</v>
      </c>
      <c r="B1441" s="84">
        <v>8</v>
      </c>
      <c r="C1441" s="123">
        <v>0.009601792803874973</v>
      </c>
      <c r="D1441" s="84" t="s">
        <v>3499</v>
      </c>
      <c r="E1441" s="84" t="b">
        <v>0</v>
      </c>
      <c r="F1441" s="84" t="b">
        <v>0</v>
      </c>
      <c r="G1441" s="84" t="b">
        <v>0</v>
      </c>
    </row>
    <row r="1442" spans="1:7" ht="15">
      <c r="A1442" s="84" t="s">
        <v>4398</v>
      </c>
      <c r="B1442" s="84">
        <v>7</v>
      </c>
      <c r="C1442" s="123">
        <v>0.00896303983595465</v>
      </c>
      <c r="D1442" s="84" t="s">
        <v>3499</v>
      </c>
      <c r="E1442" s="84" t="b">
        <v>0</v>
      </c>
      <c r="F1442" s="84" t="b">
        <v>0</v>
      </c>
      <c r="G1442" s="84" t="b">
        <v>0</v>
      </c>
    </row>
    <row r="1443" spans="1:7" ht="15">
      <c r="A1443" s="84" t="s">
        <v>4450</v>
      </c>
      <c r="B1443" s="84">
        <v>7</v>
      </c>
      <c r="C1443" s="123">
        <v>0.00896303983595465</v>
      </c>
      <c r="D1443" s="84" t="s">
        <v>3499</v>
      </c>
      <c r="E1443" s="84" t="b">
        <v>0</v>
      </c>
      <c r="F1443" s="84" t="b">
        <v>0</v>
      </c>
      <c r="G1443" s="84" t="b">
        <v>0</v>
      </c>
    </row>
    <row r="1444" spans="1:7" ht="15">
      <c r="A1444" s="84" t="s">
        <v>3585</v>
      </c>
      <c r="B1444" s="84">
        <v>7</v>
      </c>
      <c r="C1444" s="123">
        <v>0.00896303983595465</v>
      </c>
      <c r="D1444" s="84" t="s">
        <v>3499</v>
      </c>
      <c r="E1444" s="84" t="b">
        <v>0</v>
      </c>
      <c r="F1444" s="84" t="b">
        <v>0</v>
      </c>
      <c r="G1444" s="84" t="b">
        <v>0</v>
      </c>
    </row>
    <row r="1445" spans="1:7" ht="15">
      <c r="A1445" s="84" t="s">
        <v>4430</v>
      </c>
      <c r="B1445" s="84">
        <v>7</v>
      </c>
      <c r="C1445" s="123">
        <v>0.00896303983595465</v>
      </c>
      <c r="D1445" s="84" t="s">
        <v>3499</v>
      </c>
      <c r="E1445" s="84" t="b">
        <v>0</v>
      </c>
      <c r="F1445" s="84" t="b">
        <v>0</v>
      </c>
      <c r="G1445" s="84" t="b">
        <v>0</v>
      </c>
    </row>
    <row r="1446" spans="1:7" ht="15">
      <c r="A1446" s="84" t="s">
        <v>4473</v>
      </c>
      <c r="B1446" s="84">
        <v>6</v>
      </c>
      <c r="C1446" s="123">
        <v>0.008238180591356852</v>
      </c>
      <c r="D1446" s="84" t="s">
        <v>3499</v>
      </c>
      <c r="E1446" s="84" t="b">
        <v>0</v>
      </c>
      <c r="F1446" s="84" t="b">
        <v>0</v>
      </c>
      <c r="G1446" s="84" t="b">
        <v>0</v>
      </c>
    </row>
    <row r="1447" spans="1:7" ht="15">
      <c r="A1447" s="84" t="s">
        <v>3687</v>
      </c>
      <c r="B1447" s="84">
        <v>6</v>
      </c>
      <c r="C1447" s="123">
        <v>0.008238180591356852</v>
      </c>
      <c r="D1447" s="84" t="s">
        <v>3499</v>
      </c>
      <c r="E1447" s="84" t="b">
        <v>0</v>
      </c>
      <c r="F1447" s="84" t="b">
        <v>0</v>
      </c>
      <c r="G1447" s="84" t="b">
        <v>0</v>
      </c>
    </row>
    <row r="1448" spans="1:7" ht="15">
      <c r="A1448" s="84" t="s">
        <v>4581</v>
      </c>
      <c r="B1448" s="84">
        <v>4</v>
      </c>
      <c r="C1448" s="123">
        <v>0.006466345893854394</v>
      </c>
      <c r="D1448" s="84" t="s">
        <v>3499</v>
      </c>
      <c r="E1448" s="84" t="b">
        <v>0</v>
      </c>
      <c r="F1448" s="84" t="b">
        <v>0</v>
      </c>
      <c r="G1448" s="84" t="b">
        <v>0</v>
      </c>
    </row>
    <row r="1449" spans="1:7" ht="15">
      <c r="A1449" s="84" t="s">
        <v>4582</v>
      </c>
      <c r="B1449" s="84">
        <v>4</v>
      </c>
      <c r="C1449" s="123">
        <v>0.006466345893854394</v>
      </c>
      <c r="D1449" s="84" t="s">
        <v>3499</v>
      </c>
      <c r="E1449" s="84" t="b">
        <v>0</v>
      </c>
      <c r="F1449" s="84" t="b">
        <v>0</v>
      </c>
      <c r="G1449" s="84" t="b">
        <v>0</v>
      </c>
    </row>
    <row r="1450" spans="1:7" ht="15">
      <c r="A1450" s="84" t="s">
        <v>4579</v>
      </c>
      <c r="B1450" s="84">
        <v>4</v>
      </c>
      <c r="C1450" s="123">
        <v>0.006466345893854394</v>
      </c>
      <c r="D1450" s="84" t="s">
        <v>3499</v>
      </c>
      <c r="E1450" s="84" t="b">
        <v>0</v>
      </c>
      <c r="F1450" s="84" t="b">
        <v>0</v>
      </c>
      <c r="G1450" s="84" t="b">
        <v>0</v>
      </c>
    </row>
    <row r="1451" spans="1:7" ht="15">
      <c r="A1451" s="84" t="s">
        <v>4580</v>
      </c>
      <c r="B1451" s="84">
        <v>4</v>
      </c>
      <c r="C1451" s="123">
        <v>0.006466345893854394</v>
      </c>
      <c r="D1451" s="84" t="s">
        <v>3499</v>
      </c>
      <c r="E1451" s="84" t="b">
        <v>0</v>
      </c>
      <c r="F1451" s="84" t="b">
        <v>0</v>
      </c>
      <c r="G1451" s="84" t="b">
        <v>0</v>
      </c>
    </row>
    <row r="1452" spans="1:7" ht="15">
      <c r="A1452" s="84" t="s">
        <v>4500</v>
      </c>
      <c r="B1452" s="84">
        <v>4</v>
      </c>
      <c r="C1452" s="123">
        <v>0.006466345893854394</v>
      </c>
      <c r="D1452" s="84" t="s">
        <v>3499</v>
      </c>
      <c r="E1452" s="84" t="b">
        <v>0</v>
      </c>
      <c r="F1452" s="84" t="b">
        <v>0</v>
      </c>
      <c r="G1452" s="84" t="b">
        <v>0</v>
      </c>
    </row>
    <row r="1453" spans="1:7" ht="15">
      <c r="A1453" s="84" t="s">
        <v>4576</v>
      </c>
      <c r="B1453" s="84">
        <v>4</v>
      </c>
      <c r="C1453" s="123">
        <v>0.006466345893854394</v>
      </c>
      <c r="D1453" s="84" t="s">
        <v>3499</v>
      </c>
      <c r="E1453" s="84" t="b">
        <v>0</v>
      </c>
      <c r="F1453" s="84" t="b">
        <v>0</v>
      </c>
      <c r="G1453" s="84" t="b">
        <v>0</v>
      </c>
    </row>
    <row r="1454" spans="1:7" ht="15">
      <c r="A1454" s="84" t="s">
        <v>4577</v>
      </c>
      <c r="B1454" s="84">
        <v>4</v>
      </c>
      <c r="C1454" s="123">
        <v>0.006466345893854394</v>
      </c>
      <c r="D1454" s="84" t="s">
        <v>3499</v>
      </c>
      <c r="E1454" s="84" t="b">
        <v>0</v>
      </c>
      <c r="F1454" s="84" t="b">
        <v>0</v>
      </c>
      <c r="G1454" s="84" t="b">
        <v>0</v>
      </c>
    </row>
    <row r="1455" spans="1:7" ht="15">
      <c r="A1455" s="84" t="s">
        <v>4578</v>
      </c>
      <c r="B1455" s="84">
        <v>4</v>
      </c>
      <c r="C1455" s="123">
        <v>0.006466345893854394</v>
      </c>
      <c r="D1455" s="84" t="s">
        <v>3499</v>
      </c>
      <c r="E1455" s="84" t="b">
        <v>0</v>
      </c>
      <c r="F1455" s="84" t="b">
        <v>0</v>
      </c>
      <c r="G1455" s="84" t="b">
        <v>0</v>
      </c>
    </row>
    <row r="1456" spans="1:7" ht="15">
      <c r="A1456" s="84" t="s">
        <v>4674</v>
      </c>
      <c r="B1456" s="84">
        <v>3</v>
      </c>
      <c r="C1456" s="123">
        <v>0.005368177414616107</v>
      </c>
      <c r="D1456" s="84" t="s">
        <v>3499</v>
      </c>
      <c r="E1456" s="84" t="b">
        <v>0</v>
      </c>
      <c r="F1456" s="84" t="b">
        <v>0</v>
      </c>
      <c r="G1456" s="84" t="b">
        <v>0</v>
      </c>
    </row>
    <row r="1457" spans="1:7" ht="15">
      <c r="A1457" s="84" t="s">
        <v>4675</v>
      </c>
      <c r="B1457" s="84">
        <v>3</v>
      </c>
      <c r="C1457" s="123">
        <v>0.005368177414616107</v>
      </c>
      <c r="D1457" s="84" t="s">
        <v>3499</v>
      </c>
      <c r="E1457" s="84" t="b">
        <v>0</v>
      </c>
      <c r="F1457" s="84" t="b">
        <v>0</v>
      </c>
      <c r="G1457" s="84" t="b">
        <v>0</v>
      </c>
    </row>
    <row r="1458" spans="1:7" ht="15">
      <c r="A1458" s="84" t="s">
        <v>4670</v>
      </c>
      <c r="B1458" s="84">
        <v>3</v>
      </c>
      <c r="C1458" s="123">
        <v>0.005368177414616107</v>
      </c>
      <c r="D1458" s="84" t="s">
        <v>3499</v>
      </c>
      <c r="E1458" s="84" t="b">
        <v>0</v>
      </c>
      <c r="F1458" s="84" t="b">
        <v>0</v>
      </c>
      <c r="G1458" s="84" t="b">
        <v>0</v>
      </c>
    </row>
    <row r="1459" spans="1:7" ht="15">
      <c r="A1459" s="84" t="s">
        <v>4671</v>
      </c>
      <c r="B1459" s="84">
        <v>3</v>
      </c>
      <c r="C1459" s="123">
        <v>0.005368177414616107</v>
      </c>
      <c r="D1459" s="84" t="s">
        <v>3499</v>
      </c>
      <c r="E1459" s="84" t="b">
        <v>0</v>
      </c>
      <c r="F1459" s="84" t="b">
        <v>0</v>
      </c>
      <c r="G1459" s="84" t="b">
        <v>0</v>
      </c>
    </row>
    <row r="1460" spans="1:7" ht="15">
      <c r="A1460" s="84" t="s">
        <v>4676</v>
      </c>
      <c r="B1460" s="84">
        <v>3</v>
      </c>
      <c r="C1460" s="123">
        <v>0.005368177414616107</v>
      </c>
      <c r="D1460" s="84" t="s">
        <v>3499</v>
      </c>
      <c r="E1460" s="84" t="b">
        <v>0</v>
      </c>
      <c r="F1460" s="84" t="b">
        <v>0</v>
      </c>
      <c r="G1460" s="84" t="b">
        <v>0</v>
      </c>
    </row>
    <row r="1461" spans="1:7" ht="15">
      <c r="A1461" s="84" t="s">
        <v>4519</v>
      </c>
      <c r="B1461" s="84">
        <v>3</v>
      </c>
      <c r="C1461" s="123">
        <v>0.005368177414616107</v>
      </c>
      <c r="D1461" s="84" t="s">
        <v>3499</v>
      </c>
      <c r="E1461" s="84" t="b">
        <v>0</v>
      </c>
      <c r="F1461" s="84" t="b">
        <v>0</v>
      </c>
      <c r="G1461" s="84" t="b">
        <v>0</v>
      </c>
    </row>
    <row r="1462" spans="1:7" ht="15">
      <c r="A1462" s="84" t="s">
        <v>4672</v>
      </c>
      <c r="B1462" s="84">
        <v>3</v>
      </c>
      <c r="C1462" s="123">
        <v>0.005368177414616107</v>
      </c>
      <c r="D1462" s="84" t="s">
        <v>3499</v>
      </c>
      <c r="E1462" s="84" t="b">
        <v>0</v>
      </c>
      <c r="F1462" s="84" t="b">
        <v>0</v>
      </c>
      <c r="G1462" s="84" t="b">
        <v>0</v>
      </c>
    </row>
    <row r="1463" spans="1:7" ht="15">
      <c r="A1463" s="84" t="s">
        <v>4673</v>
      </c>
      <c r="B1463" s="84">
        <v>3</v>
      </c>
      <c r="C1463" s="123">
        <v>0.005368177414616107</v>
      </c>
      <c r="D1463" s="84" t="s">
        <v>3499</v>
      </c>
      <c r="E1463" s="84" t="b">
        <v>0</v>
      </c>
      <c r="F1463" s="84" t="b">
        <v>0</v>
      </c>
      <c r="G1463" s="84" t="b">
        <v>0</v>
      </c>
    </row>
    <row r="1464" spans="1:7" ht="15">
      <c r="A1464" s="84" t="s">
        <v>4837</v>
      </c>
      <c r="B1464" s="84">
        <v>2</v>
      </c>
      <c r="C1464" s="123">
        <v>0.004065897692885651</v>
      </c>
      <c r="D1464" s="84" t="s">
        <v>3499</v>
      </c>
      <c r="E1464" s="84" t="b">
        <v>0</v>
      </c>
      <c r="F1464" s="84" t="b">
        <v>0</v>
      </c>
      <c r="G1464" s="84" t="b">
        <v>0</v>
      </c>
    </row>
    <row r="1465" spans="1:7" ht="15">
      <c r="A1465" s="84" t="s">
        <v>4838</v>
      </c>
      <c r="B1465" s="84">
        <v>2</v>
      </c>
      <c r="C1465" s="123">
        <v>0.004065897692885651</v>
      </c>
      <c r="D1465" s="84" t="s">
        <v>3499</v>
      </c>
      <c r="E1465" s="84" t="b">
        <v>0</v>
      </c>
      <c r="F1465" s="84" t="b">
        <v>0</v>
      </c>
      <c r="G1465" s="84" t="b">
        <v>0</v>
      </c>
    </row>
    <row r="1466" spans="1:7" ht="15">
      <c r="A1466" s="84" t="s">
        <v>4839</v>
      </c>
      <c r="B1466" s="84">
        <v>2</v>
      </c>
      <c r="C1466" s="123">
        <v>0.004065897692885651</v>
      </c>
      <c r="D1466" s="84" t="s">
        <v>3499</v>
      </c>
      <c r="E1466" s="84" t="b">
        <v>0</v>
      </c>
      <c r="F1466" s="84" t="b">
        <v>0</v>
      </c>
      <c r="G1466" s="84" t="b">
        <v>0</v>
      </c>
    </row>
    <row r="1467" spans="1:7" ht="15">
      <c r="A1467" s="84" t="s">
        <v>4846</v>
      </c>
      <c r="B1467" s="84">
        <v>2</v>
      </c>
      <c r="C1467" s="123">
        <v>0.004065897692885651</v>
      </c>
      <c r="D1467" s="84" t="s">
        <v>3499</v>
      </c>
      <c r="E1467" s="84" t="b">
        <v>0</v>
      </c>
      <c r="F1467" s="84" t="b">
        <v>0</v>
      </c>
      <c r="G1467" s="84" t="b">
        <v>0</v>
      </c>
    </row>
    <row r="1468" spans="1:7" ht="15">
      <c r="A1468" s="84" t="s">
        <v>4408</v>
      </c>
      <c r="B1468" s="84">
        <v>2</v>
      </c>
      <c r="C1468" s="123">
        <v>0.004065897692885651</v>
      </c>
      <c r="D1468" s="84" t="s">
        <v>3499</v>
      </c>
      <c r="E1468" s="84" t="b">
        <v>0</v>
      </c>
      <c r="F1468" s="84" t="b">
        <v>0</v>
      </c>
      <c r="G1468" s="84" t="b">
        <v>0</v>
      </c>
    </row>
    <row r="1469" spans="1:7" ht="15">
      <c r="A1469" s="84" t="s">
        <v>4847</v>
      </c>
      <c r="B1469" s="84">
        <v>2</v>
      </c>
      <c r="C1469" s="123">
        <v>0.004065897692885651</v>
      </c>
      <c r="D1469" s="84" t="s">
        <v>3499</v>
      </c>
      <c r="E1469" s="84" t="b">
        <v>0</v>
      </c>
      <c r="F1469" s="84" t="b">
        <v>0</v>
      </c>
      <c r="G1469" s="84" t="b">
        <v>0</v>
      </c>
    </row>
    <row r="1470" spans="1:7" ht="15">
      <c r="A1470" s="84" t="s">
        <v>4379</v>
      </c>
      <c r="B1470" s="84">
        <v>2</v>
      </c>
      <c r="C1470" s="123">
        <v>0.004065897692885651</v>
      </c>
      <c r="D1470" s="84" t="s">
        <v>3499</v>
      </c>
      <c r="E1470" s="84" t="b">
        <v>0</v>
      </c>
      <c r="F1470" s="84" t="b">
        <v>0</v>
      </c>
      <c r="G1470" s="84" t="b">
        <v>0</v>
      </c>
    </row>
    <row r="1471" spans="1:7" ht="15">
      <c r="A1471" s="84" t="s">
        <v>4835</v>
      </c>
      <c r="B1471" s="84">
        <v>2</v>
      </c>
      <c r="C1471" s="123">
        <v>0.004065897692885651</v>
      </c>
      <c r="D1471" s="84" t="s">
        <v>3499</v>
      </c>
      <c r="E1471" s="84" t="b">
        <v>0</v>
      </c>
      <c r="F1471" s="84" t="b">
        <v>0</v>
      </c>
      <c r="G1471" s="84" t="b">
        <v>0</v>
      </c>
    </row>
    <row r="1472" spans="1:7" ht="15">
      <c r="A1472" s="84" t="s">
        <v>4836</v>
      </c>
      <c r="B1472" s="84">
        <v>2</v>
      </c>
      <c r="C1472" s="123">
        <v>0.004065897692885651</v>
      </c>
      <c r="D1472" s="84" t="s">
        <v>3499</v>
      </c>
      <c r="E1472" s="84" t="b">
        <v>0</v>
      </c>
      <c r="F1472" s="84" t="b">
        <v>0</v>
      </c>
      <c r="G1472" s="84" t="b">
        <v>0</v>
      </c>
    </row>
    <row r="1473" spans="1:7" ht="15">
      <c r="A1473" s="84" t="s">
        <v>4840</v>
      </c>
      <c r="B1473" s="84">
        <v>2</v>
      </c>
      <c r="C1473" s="123">
        <v>0.004065897692885651</v>
      </c>
      <c r="D1473" s="84" t="s">
        <v>3499</v>
      </c>
      <c r="E1473" s="84" t="b">
        <v>0</v>
      </c>
      <c r="F1473" s="84" t="b">
        <v>0</v>
      </c>
      <c r="G1473" s="84" t="b">
        <v>0</v>
      </c>
    </row>
    <row r="1474" spans="1:7" ht="15">
      <c r="A1474" s="84" t="s">
        <v>4841</v>
      </c>
      <c r="B1474" s="84">
        <v>2</v>
      </c>
      <c r="C1474" s="123">
        <v>0.004065897692885651</v>
      </c>
      <c r="D1474" s="84" t="s">
        <v>3499</v>
      </c>
      <c r="E1474" s="84" t="b">
        <v>0</v>
      </c>
      <c r="F1474" s="84" t="b">
        <v>0</v>
      </c>
      <c r="G1474" s="84" t="b">
        <v>0</v>
      </c>
    </row>
    <row r="1475" spans="1:7" ht="15">
      <c r="A1475" s="84" t="s">
        <v>4641</v>
      </c>
      <c r="B1475" s="84">
        <v>2</v>
      </c>
      <c r="C1475" s="123">
        <v>0.004065897692885651</v>
      </c>
      <c r="D1475" s="84" t="s">
        <v>3499</v>
      </c>
      <c r="E1475" s="84" t="b">
        <v>0</v>
      </c>
      <c r="F1475" s="84" t="b">
        <v>0</v>
      </c>
      <c r="G1475" s="84" t="b">
        <v>0</v>
      </c>
    </row>
    <row r="1476" spans="1:7" ht="15">
      <c r="A1476" s="84" t="s">
        <v>4583</v>
      </c>
      <c r="B1476" s="84">
        <v>2</v>
      </c>
      <c r="C1476" s="123">
        <v>0.004065897692885651</v>
      </c>
      <c r="D1476" s="84" t="s">
        <v>3499</v>
      </c>
      <c r="E1476" s="84" t="b">
        <v>0</v>
      </c>
      <c r="F1476" s="84" t="b">
        <v>0</v>
      </c>
      <c r="G1476" s="84" t="b">
        <v>0</v>
      </c>
    </row>
    <row r="1477" spans="1:7" ht="15">
      <c r="A1477" s="84" t="s">
        <v>4844</v>
      </c>
      <c r="B1477" s="84">
        <v>2</v>
      </c>
      <c r="C1477" s="123">
        <v>0.004065897692885651</v>
      </c>
      <c r="D1477" s="84" t="s">
        <v>3499</v>
      </c>
      <c r="E1477" s="84" t="b">
        <v>0</v>
      </c>
      <c r="F1477" s="84" t="b">
        <v>0</v>
      </c>
      <c r="G1477" s="84" t="b">
        <v>0</v>
      </c>
    </row>
    <row r="1478" spans="1:7" ht="15">
      <c r="A1478" s="84" t="s">
        <v>4845</v>
      </c>
      <c r="B1478" s="84">
        <v>2</v>
      </c>
      <c r="C1478" s="123">
        <v>0.004065897692885651</v>
      </c>
      <c r="D1478" s="84" t="s">
        <v>3499</v>
      </c>
      <c r="E1478" s="84" t="b">
        <v>0</v>
      </c>
      <c r="F1478" s="84" t="b">
        <v>0</v>
      </c>
      <c r="G1478" s="84" t="b">
        <v>0</v>
      </c>
    </row>
    <row r="1479" spans="1:7" ht="15">
      <c r="A1479" s="84" t="s">
        <v>4382</v>
      </c>
      <c r="B1479" s="84">
        <v>2</v>
      </c>
      <c r="C1479" s="123">
        <v>0.004065897692885651</v>
      </c>
      <c r="D1479" s="84" t="s">
        <v>3499</v>
      </c>
      <c r="E1479" s="84" t="b">
        <v>0</v>
      </c>
      <c r="F1479" s="84" t="b">
        <v>0</v>
      </c>
      <c r="G1479" s="84" t="b">
        <v>0</v>
      </c>
    </row>
    <row r="1480" spans="1:7" ht="15">
      <c r="A1480" s="84" t="s">
        <v>4842</v>
      </c>
      <c r="B1480" s="84">
        <v>2</v>
      </c>
      <c r="C1480" s="123">
        <v>0.004065897692885651</v>
      </c>
      <c r="D1480" s="84" t="s">
        <v>3499</v>
      </c>
      <c r="E1480" s="84" t="b">
        <v>0</v>
      </c>
      <c r="F1480" s="84" t="b">
        <v>0</v>
      </c>
      <c r="G1480" s="84" t="b">
        <v>0</v>
      </c>
    </row>
    <row r="1481" spans="1:7" ht="15">
      <c r="A1481" s="84" t="s">
        <v>4843</v>
      </c>
      <c r="B1481" s="84">
        <v>2</v>
      </c>
      <c r="C1481" s="123">
        <v>0.004065897692885651</v>
      </c>
      <c r="D1481" s="84" t="s">
        <v>3499</v>
      </c>
      <c r="E1481" s="84" t="b">
        <v>0</v>
      </c>
      <c r="F1481" s="84" t="b">
        <v>0</v>
      </c>
      <c r="G1481" s="84" t="b">
        <v>0</v>
      </c>
    </row>
    <row r="1482" spans="1:7" ht="15">
      <c r="A1482" s="84" t="s">
        <v>4832</v>
      </c>
      <c r="B1482" s="84">
        <v>2</v>
      </c>
      <c r="C1482" s="123">
        <v>0.004065897692885651</v>
      </c>
      <c r="D1482" s="84" t="s">
        <v>3499</v>
      </c>
      <c r="E1482" s="84" t="b">
        <v>0</v>
      </c>
      <c r="F1482" s="84" t="b">
        <v>0</v>
      </c>
      <c r="G1482" s="84" t="b">
        <v>0</v>
      </c>
    </row>
    <row r="1483" spans="1:7" ht="15">
      <c r="A1483" s="84" t="s">
        <v>4833</v>
      </c>
      <c r="B1483" s="84">
        <v>2</v>
      </c>
      <c r="C1483" s="123">
        <v>0.004065897692885651</v>
      </c>
      <c r="D1483" s="84" t="s">
        <v>3499</v>
      </c>
      <c r="E1483" s="84" t="b">
        <v>0</v>
      </c>
      <c r="F1483" s="84" t="b">
        <v>0</v>
      </c>
      <c r="G1483" s="84" t="b">
        <v>0</v>
      </c>
    </row>
    <row r="1484" spans="1:7" ht="15">
      <c r="A1484" s="84" t="s">
        <v>4437</v>
      </c>
      <c r="B1484" s="84">
        <v>2</v>
      </c>
      <c r="C1484" s="123">
        <v>0.004065897692885651</v>
      </c>
      <c r="D1484" s="84" t="s">
        <v>3499</v>
      </c>
      <c r="E1484" s="84" t="b">
        <v>0</v>
      </c>
      <c r="F1484" s="84" t="b">
        <v>0</v>
      </c>
      <c r="G1484" s="84" t="b">
        <v>0</v>
      </c>
    </row>
    <row r="1485" spans="1:7" ht="15">
      <c r="A1485" s="84" t="s">
        <v>4834</v>
      </c>
      <c r="B1485" s="84">
        <v>2</v>
      </c>
      <c r="C1485" s="123">
        <v>0.004065897692885651</v>
      </c>
      <c r="D1485" s="84" t="s">
        <v>3499</v>
      </c>
      <c r="E1485" s="84" t="b">
        <v>0</v>
      </c>
      <c r="F1485" s="84" t="b">
        <v>0</v>
      </c>
      <c r="G1485" s="84" t="b">
        <v>0</v>
      </c>
    </row>
    <row r="1486" spans="1:7" ht="15">
      <c r="A1486" s="84" t="s">
        <v>368</v>
      </c>
      <c r="B1486" s="84">
        <v>2</v>
      </c>
      <c r="C1486" s="123">
        <v>0.004065897692885651</v>
      </c>
      <c r="D1486" s="84" t="s">
        <v>3499</v>
      </c>
      <c r="E1486" s="84" t="b">
        <v>0</v>
      </c>
      <c r="F1486" s="84" t="b">
        <v>0</v>
      </c>
      <c r="G1486" s="84" t="b">
        <v>0</v>
      </c>
    </row>
    <row r="1487" spans="1:7" ht="15">
      <c r="A1487" s="84" t="s">
        <v>4375</v>
      </c>
      <c r="B1487" s="84">
        <v>2</v>
      </c>
      <c r="C1487" s="123">
        <v>0</v>
      </c>
      <c r="D1487" s="84" t="s">
        <v>3501</v>
      </c>
      <c r="E1487" s="84" t="b">
        <v>0</v>
      </c>
      <c r="F1487" s="84" t="b">
        <v>0</v>
      </c>
      <c r="G1487" s="84" t="b">
        <v>0</v>
      </c>
    </row>
    <row r="1488" spans="1:7" ht="15">
      <c r="A1488" s="84" t="s">
        <v>4394</v>
      </c>
      <c r="B1488" s="84">
        <v>2</v>
      </c>
      <c r="C1488" s="123">
        <v>0</v>
      </c>
      <c r="D1488" s="84" t="s">
        <v>3501</v>
      </c>
      <c r="E1488" s="84" t="b">
        <v>0</v>
      </c>
      <c r="F1488" s="84" t="b">
        <v>0</v>
      </c>
      <c r="G1488" s="84" t="b">
        <v>0</v>
      </c>
    </row>
    <row r="1489" spans="1:7" ht="15">
      <c r="A1489" s="84" t="s">
        <v>3582</v>
      </c>
      <c r="B1489" s="84">
        <v>2</v>
      </c>
      <c r="C1489" s="123">
        <v>0</v>
      </c>
      <c r="D1489" s="84" t="s">
        <v>3502</v>
      </c>
      <c r="E1489" s="84" t="b">
        <v>0</v>
      </c>
      <c r="F1489" s="84" t="b">
        <v>0</v>
      </c>
      <c r="G1489" s="84" t="b">
        <v>0</v>
      </c>
    </row>
    <row r="1490" spans="1:7" ht="15">
      <c r="A1490" s="84" t="s">
        <v>4873</v>
      </c>
      <c r="B1490" s="84">
        <v>2</v>
      </c>
      <c r="C1490" s="123">
        <v>0</v>
      </c>
      <c r="D1490" s="84" t="s">
        <v>3503</v>
      </c>
      <c r="E1490" s="84" t="b">
        <v>0</v>
      </c>
      <c r="F1490" s="84" t="b">
        <v>0</v>
      </c>
      <c r="G1490" s="84" t="b">
        <v>0</v>
      </c>
    </row>
    <row r="1491" spans="1:7" ht="15">
      <c r="A1491" s="84" t="s">
        <v>3583</v>
      </c>
      <c r="B1491" s="84">
        <v>2</v>
      </c>
      <c r="C1491" s="123">
        <v>0</v>
      </c>
      <c r="D1491" s="84" t="s">
        <v>3503</v>
      </c>
      <c r="E1491" s="84" t="b">
        <v>0</v>
      </c>
      <c r="F1491" s="84" t="b">
        <v>0</v>
      </c>
      <c r="G1491" s="84" t="b">
        <v>0</v>
      </c>
    </row>
    <row r="1492" spans="1:7" ht="15">
      <c r="A1492" s="84" t="s">
        <v>4354</v>
      </c>
      <c r="B1492" s="84">
        <v>2</v>
      </c>
      <c r="C1492" s="123">
        <v>0</v>
      </c>
      <c r="D1492" s="84" t="s">
        <v>3503</v>
      </c>
      <c r="E1492" s="84" t="b">
        <v>0</v>
      </c>
      <c r="F1492" s="84" t="b">
        <v>0</v>
      </c>
      <c r="G1492" s="84" t="b">
        <v>0</v>
      </c>
    </row>
    <row r="1493" spans="1:7" ht="15">
      <c r="A1493" s="84" t="s">
        <v>4428</v>
      </c>
      <c r="B1493" s="84">
        <v>2</v>
      </c>
      <c r="C1493" s="123">
        <v>0</v>
      </c>
      <c r="D1493" s="84" t="s">
        <v>3503</v>
      </c>
      <c r="E1493" s="84" t="b">
        <v>0</v>
      </c>
      <c r="F1493" s="84" t="b">
        <v>0</v>
      </c>
      <c r="G1493" s="84" t="b">
        <v>0</v>
      </c>
    </row>
    <row r="1494" spans="1:7" ht="15">
      <c r="A1494" s="84" t="s">
        <v>3624</v>
      </c>
      <c r="B1494" s="84">
        <v>2</v>
      </c>
      <c r="C1494" s="123">
        <v>0</v>
      </c>
      <c r="D1494" s="84" t="s">
        <v>3503</v>
      </c>
      <c r="E1494" s="84" t="b">
        <v>0</v>
      </c>
      <c r="F1494" s="84" t="b">
        <v>0</v>
      </c>
      <c r="G1494" s="84" t="b">
        <v>0</v>
      </c>
    </row>
    <row r="1495" spans="1:7" ht="15">
      <c r="A1495" s="84" t="s">
        <v>4343</v>
      </c>
      <c r="B1495" s="84">
        <v>2</v>
      </c>
      <c r="C1495" s="123">
        <v>0</v>
      </c>
      <c r="D1495" s="84" t="s">
        <v>3503</v>
      </c>
      <c r="E1495" s="84" t="b">
        <v>0</v>
      </c>
      <c r="F1495" s="84" t="b">
        <v>0</v>
      </c>
      <c r="G1495" s="84" t="b">
        <v>0</v>
      </c>
    </row>
    <row r="1496" spans="1:7" ht="15">
      <c r="A1496" s="84" t="s">
        <v>3584</v>
      </c>
      <c r="B1496" s="84">
        <v>2</v>
      </c>
      <c r="C1496" s="123">
        <v>0</v>
      </c>
      <c r="D1496" s="84" t="s">
        <v>3503</v>
      </c>
      <c r="E1496" s="84" t="b">
        <v>0</v>
      </c>
      <c r="F1496" s="84" t="b">
        <v>0</v>
      </c>
      <c r="G1496" s="84" t="b">
        <v>0</v>
      </c>
    </row>
    <row r="1497" spans="1:7" ht="15">
      <c r="A1497" s="84" t="s">
        <v>4369</v>
      </c>
      <c r="B1497" s="84">
        <v>2</v>
      </c>
      <c r="C1497" s="123">
        <v>0</v>
      </c>
      <c r="D1497" s="84" t="s">
        <v>3503</v>
      </c>
      <c r="E1497" s="84" t="b">
        <v>0</v>
      </c>
      <c r="F1497" s="84" t="b">
        <v>0</v>
      </c>
      <c r="G1497" s="84" t="b">
        <v>0</v>
      </c>
    </row>
    <row r="1498" spans="1:7" ht="15">
      <c r="A1498" s="84" t="s">
        <v>3665</v>
      </c>
      <c r="B1498" s="84">
        <v>2</v>
      </c>
      <c r="C1498" s="123">
        <v>0</v>
      </c>
      <c r="D1498" s="84" t="s">
        <v>3503</v>
      </c>
      <c r="E1498" s="84" t="b">
        <v>0</v>
      </c>
      <c r="F1498" s="84" t="b">
        <v>0</v>
      </c>
      <c r="G1498" s="84" t="b">
        <v>0</v>
      </c>
    </row>
    <row r="1499" spans="1:7" ht="15">
      <c r="A1499" s="84" t="s">
        <v>4523</v>
      </c>
      <c r="B1499" s="84">
        <v>2</v>
      </c>
      <c r="C1499" s="123">
        <v>0</v>
      </c>
      <c r="D1499" s="84" t="s">
        <v>3503</v>
      </c>
      <c r="E1499" s="84" t="b">
        <v>0</v>
      </c>
      <c r="F1499" s="84" t="b">
        <v>0</v>
      </c>
      <c r="G1499" s="84" t="b">
        <v>0</v>
      </c>
    </row>
    <row r="1500" spans="1:7" ht="15">
      <c r="A1500" s="84" t="s">
        <v>4464</v>
      </c>
      <c r="B1500" s="84">
        <v>2</v>
      </c>
      <c r="C1500" s="123">
        <v>0</v>
      </c>
      <c r="D1500" s="84" t="s">
        <v>3503</v>
      </c>
      <c r="E1500" s="84" t="b">
        <v>0</v>
      </c>
      <c r="F1500" s="84" t="b">
        <v>0</v>
      </c>
      <c r="G1500" s="84" t="b">
        <v>0</v>
      </c>
    </row>
    <row r="1501" spans="1:7" ht="15">
      <c r="A1501" s="84" t="s">
        <v>4874</v>
      </c>
      <c r="B1501" s="84">
        <v>2</v>
      </c>
      <c r="C1501" s="123">
        <v>0</v>
      </c>
      <c r="D1501" s="84" t="s">
        <v>3503</v>
      </c>
      <c r="E1501" s="84" t="b">
        <v>0</v>
      </c>
      <c r="F1501" s="84" t="b">
        <v>0</v>
      </c>
      <c r="G1501" s="84" t="b">
        <v>0</v>
      </c>
    </row>
    <row r="1502" spans="1:7" ht="15">
      <c r="A1502" s="84" t="s">
        <v>4875</v>
      </c>
      <c r="B1502" s="84">
        <v>2</v>
      </c>
      <c r="C1502" s="123">
        <v>0</v>
      </c>
      <c r="D1502" s="84" t="s">
        <v>3503</v>
      </c>
      <c r="E1502" s="84" t="b">
        <v>0</v>
      </c>
      <c r="F1502" s="84" t="b">
        <v>0</v>
      </c>
      <c r="G1502" s="84" t="b">
        <v>0</v>
      </c>
    </row>
    <row r="1503" spans="1:7" ht="15">
      <c r="A1503" s="84" t="s">
        <v>4516</v>
      </c>
      <c r="B1503" s="84">
        <v>2</v>
      </c>
      <c r="C1503" s="123">
        <v>0</v>
      </c>
      <c r="D1503" s="84" t="s">
        <v>3504</v>
      </c>
      <c r="E1503" s="84" t="b">
        <v>0</v>
      </c>
      <c r="F1503" s="84" t="b">
        <v>0</v>
      </c>
      <c r="G1503" s="84" t="b">
        <v>0</v>
      </c>
    </row>
    <row r="1504" spans="1:7" ht="15">
      <c r="A1504" s="84" t="s">
        <v>4886</v>
      </c>
      <c r="B1504" s="84">
        <v>2</v>
      </c>
      <c r="C1504" s="123">
        <v>0</v>
      </c>
      <c r="D1504" s="84" t="s">
        <v>3504</v>
      </c>
      <c r="E1504" s="84" t="b">
        <v>0</v>
      </c>
      <c r="F1504" s="84" t="b">
        <v>0</v>
      </c>
      <c r="G1504" s="84" t="b">
        <v>0</v>
      </c>
    </row>
    <row r="1505" spans="1:7" ht="15">
      <c r="A1505" s="84" t="s">
        <v>3583</v>
      </c>
      <c r="B1505" s="84">
        <v>2</v>
      </c>
      <c r="C1505" s="123">
        <v>0</v>
      </c>
      <c r="D1505" s="84" t="s">
        <v>3504</v>
      </c>
      <c r="E1505" s="84" t="b">
        <v>0</v>
      </c>
      <c r="F1505" s="84" t="b">
        <v>0</v>
      </c>
      <c r="G1505" s="84" t="b">
        <v>0</v>
      </c>
    </row>
    <row r="1506" spans="1:7" ht="15">
      <c r="A1506" s="84" t="s">
        <v>4887</v>
      </c>
      <c r="B1506" s="84">
        <v>2</v>
      </c>
      <c r="C1506" s="123">
        <v>0</v>
      </c>
      <c r="D1506" s="84" t="s">
        <v>3504</v>
      </c>
      <c r="E1506" s="84" t="b">
        <v>0</v>
      </c>
      <c r="F1506" s="84" t="b">
        <v>0</v>
      </c>
      <c r="G1506" s="84" t="b">
        <v>0</v>
      </c>
    </row>
    <row r="1507" spans="1:7" ht="15">
      <c r="A1507" s="84" t="s">
        <v>4888</v>
      </c>
      <c r="B1507" s="84">
        <v>2</v>
      </c>
      <c r="C1507" s="123">
        <v>0</v>
      </c>
      <c r="D1507" s="84" t="s">
        <v>3504</v>
      </c>
      <c r="E1507" s="84" t="b">
        <v>0</v>
      </c>
      <c r="F1507" s="84" t="b">
        <v>0</v>
      </c>
      <c r="G1507" s="84" t="b">
        <v>0</v>
      </c>
    </row>
    <row r="1508" spans="1:7" ht="15">
      <c r="A1508" s="84" t="s">
        <v>4889</v>
      </c>
      <c r="B1508" s="84">
        <v>2</v>
      </c>
      <c r="C1508" s="123">
        <v>0</v>
      </c>
      <c r="D1508" s="84" t="s">
        <v>3504</v>
      </c>
      <c r="E1508" s="84" t="b">
        <v>0</v>
      </c>
      <c r="F1508" s="84" t="b">
        <v>0</v>
      </c>
      <c r="G1508" s="84" t="b">
        <v>0</v>
      </c>
    </row>
    <row r="1509" spans="1:7" ht="15">
      <c r="A1509" s="84" t="s">
        <v>4407</v>
      </c>
      <c r="B1509" s="84">
        <v>2</v>
      </c>
      <c r="C1509" s="123">
        <v>0</v>
      </c>
      <c r="D1509" s="84" t="s">
        <v>3504</v>
      </c>
      <c r="E1509" s="84" t="b">
        <v>0</v>
      </c>
      <c r="F1509" s="84" t="b">
        <v>0</v>
      </c>
      <c r="G1509" s="84" t="b">
        <v>0</v>
      </c>
    </row>
    <row r="1510" spans="1:7" ht="15">
      <c r="A1510" s="84" t="s">
        <v>4355</v>
      </c>
      <c r="B1510" s="84">
        <v>2</v>
      </c>
      <c r="C1510" s="123">
        <v>0</v>
      </c>
      <c r="D1510" s="84" t="s">
        <v>3504</v>
      </c>
      <c r="E1510" s="84" t="b">
        <v>0</v>
      </c>
      <c r="F1510" s="84" t="b">
        <v>0</v>
      </c>
      <c r="G1510" s="84" t="b">
        <v>0</v>
      </c>
    </row>
    <row r="1511" spans="1:7" ht="15">
      <c r="A1511" s="84" t="s">
        <v>3627</v>
      </c>
      <c r="B1511" s="84">
        <v>2</v>
      </c>
      <c r="C1511" s="123">
        <v>0</v>
      </c>
      <c r="D1511" s="84" t="s">
        <v>3504</v>
      </c>
      <c r="E1511" s="84" t="b">
        <v>0</v>
      </c>
      <c r="F1511" s="84" t="b">
        <v>0</v>
      </c>
      <c r="G1511" s="84" t="b">
        <v>0</v>
      </c>
    </row>
    <row r="1512" spans="1:7" ht="15">
      <c r="A1512" s="84" t="s">
        <v>4586</v>
      </c>
      <c r="B1512" s="84">
        <v>2</v>
      </c>
      <c r="C1512" s="123">
        <v>0</v>
      </c>
      <c r="D1512" s="84" t="s">
        <v>3504</v>
      </c>
      <c r="E1512" s="84" t="b">
        <v>0</v>
      </c>
      <c r="F1512" s="84" t="b">
        <v>0</v>
      </c>
      <c r="G1512" s="84" t="b">
        <v>0</v>
      </c>
    </row>
    <row r="1513" spans="1:7" ht="15">
      <c r="A1513" s="84" t="s">
        <v>4375</v>
      </c>
      <c r="B1513" s="84">
        <v>2</v>
      </c>
      <c r="C1513" s="123">
        <v>0</v>
      </c>
      <c r="D1513" s="84" t="s">
        <v>3504</v>
      </c>
      <c r="E1513" s="84" t="b">
        <v>0</v>
      </c>
      <c r="F1513" s="84" t="b">
        <v>0</v>
      </c>
      <c r="G1513" s="84" t="b">
        <v>0</v>
      </c>
    </row>
    <row r="1514" spans="1:7" ht="15">
      <c r="A1514" s="84" t="s">
        <v>3624</v>
      </c>
      <c r="B1514" s="84">
        <v>4</v>
      </c>
      <c r="C1514" s="123">
        <v>0</v>
      </c>
      <c r="D1514" s="84" t="s">
        <v>3505</v>
      </c>
      <c r="E1514" s="84" t="b">
        <v>0</v>
      </c>
      <c r="F1514" s="84" t="b">
        <v>0</v>
      </c>
      <c r="G1514" s="84" t="b">
        <v>0</v>
      </c>
    </row>
    <row r="1515" spans="1:7" ht="15">
      <c r="A1515" s="84" t="s">
        <v>4346</v>
      </c>
      <c r="B1515" s="84">
        <v>4</v>
      </c>
      <c r="C1515" s="123">
        <v>0</v>
      </c>
      <c r="D1515" s="84" t="s">
        <v>3505</v>
      </c>
      <c r="E1515" s="84" t="b">
        <v>0</v>
      </c>
      <c r="F1515" s="84" t="b">
        <v>0</v>
      </c>
      <c r="G1515" s="84" t="b">
        <v>0</v>
      </c>
    </row>
    <row r="1516" spans="1:7" ht="15">
      <c r="A1516" s="84" t="s">
        <v>4503</v>
      </c>
      <c r="B1516" s="84">
        <v>4</v>
      </c>
      <c r="C1516" s="123">
        <v>0</v>
      </c>
      <c r="D1516" s="84" t="s">
        <v>3505</v>
      </c>
      <c r="E1516" s="84" t="b">
        <v>0</v>
      </c>
      <c r="F1516" s="84" t="b">
        <v>0</v>
      </c>
      <c r="G1516" s="84" t="b">
        <v>0</v>
      </c>
    </row>
    <row r="1517" spans="1:7" ht="15">
      <c r="A1517" s="84" t="s">
        <v>974</v>
      </c>
      <c r="B1517" s="84">
        <v>3</v>
      </c>
      <c r="C1517" s="123">
        <v>0</v>
      </c>
      <c r="D1517" s="84" t="s">
        <v>3505</v>
      </c>
      <c r="E1517" s="84" t="b">
        <v>0</v>
      </c>
      <c r="F1517" s="84" t="b">
        <v>0</v>
      </c>
      <c r="G1517" s="84" t="b">
        <v>0</v>
      </c>
    </row>
    <row r="1518" spans="1:7" ht="15">
      <c r="A1518" s="84" t="s">
        <v>4702</v>
      </c>
      <c r="B1518" s="84">
        <v>3</v>
      </c>
      <c r="C1518" s="123">
        <v>0</v>
      </c>
      <c r="D1518" s="84" t="s">
        <v>3505</v>
      </c>
      <c r="E1518" s="84" t="b">
        <v>0</v>
      </c>
      <c r="F1518" s="84" t="b">
        <v>0</v>
      </c>
      <c r="G1518" s="84" t="b">
        <v>0</v>
      </c>
    </row>
    <row r="1519" spans="1:7" ht="15">
      <c r="A1519" s="84" t="s">
        <v>3625</v>
      </c>
      <c r="B1519" s="84">
        <v>3</v>
      </c>
      <c r="C1519" s="123">
        <v>0.01806179973983887</v>
      </c>
      <c r="D1519" s="84" t="s">
        <v>3505</v>
      </c>
      <c r="E1519" s="84" t="b">
        <v>0</v>
      </c>
      <c r="F1519" s="84" t="b">
        <v>0</v>
      </c>
      <c r="G1519" s="84" t="b">
        <v>0</v>
      </c>
    </row>
    <row r="1520" spans="1:7" ht="15">
      <c r="A1520" s="84" t="s">
        <v>4891</v>
      </c>
      <c r="B1520" s="84">
        <v>2</v>
      </c>
      <c r="C1520" s="123">
        <v>0</v>
      </c>
      <c r="D1520" s="84" t="s">
        <v>3505</v>
      </c>
      <c r="E1520" s="84" t="b">
        <v>0</v>
      </c>
      <c r="F1520" s="84" t="b">
        <v>0</v>
      </c>
      <c r="G1520" s="84" t="b">
        <v>0</v>
      </c>
    </row>
    <row r="1521" spans="1:7" ht="15">
      <c r="A1521" s="84" t="s">
        <v>3582</v>
      </c>
      <c r="B1521" s="84">
        <v>2</v>
      </c>
      <c r="C1521" s="123">
        <v>0</v>
      </c>
      <c r="D1521" s="84" t="s">
        <v>3505</v>
      </c>
      <c r="E1521" s="84" t="b">
        <v>0</v>
      </c>
      <c r="F1521" s="84" t="b">
        <v>0</v>
      </c>
      <c r="G1521" s="84" t="b">
        <v>0</v>
      </c>
    </row>
    <row r="1522" spans="1:7" ht="15">
      <c r="A1522" s="84" t="s">
        <v>3666</v>
      </c>
      <c r="B1522" s="84">
        <v>2</v>
      </c>
      <c r="C1522" s="123">
        <v>0</v>
      </c>
      <c r="D1522" s="84" t="s">
        <v>3505</v>
      </c>
      <c r="E1522" s="84" t="b">
        <v>0</v>
      </c>
      <c r="F1522" s="84" t="b">
        <v>0</v>
      </c>
      <c r="G1522" s="84" t="b">
        <v>0</v>
      </c>
    </row>
    <row r="1523" spans="1:7" ht="15">
      <c r="A1523" s="84" t="s">
        <v>3673</v>
      </c>
      <c r="B1523" s="84">
        <v>2</v>
      </c>
      <c r="C1523" s="123">
        <v>0</v>
      </c>
      <c r="D1523" s="84" t="s">
        <v>3505</v>
      </c>
      <c r="E1523" s="84" t="b">
        <v>0</v>
      </c>
      <c r="F1523" s="84" t="b">
        <v>0</v>
      </c>
      <c r="G1523" s="84" t="b">
        <v>0</v>
      </c>
    </row>
    <row r="1524" spans="1:7" ht="15">
      <c r="A1524" s="84" t="s">
        <v>3583</v>
      </c>
      <c r="B1524" s="84">
        <v>2</v>
      </c>
      <c r="C1524" s="123">
        <v>0</v>
      </c>
      <c r="D1524" s="84" t="s">
        <v>3505</v>
      </c>
      <c r="E1524" s="84" t="b">
        <v>0</v>
      </c>
      <c r="F1524" s="84" t="b">
        <v>0</v>
      </c>
      <c r="G1524" s="84" t="b">
        <v>0</v>
      </c>
    </row>
    <row r="1525" spans="1:7" ht="15">
      <c r="A1525" s="84" t="s">
        <v>966</v>
      </c>
      <c r="B1525" s="84">
        <v>2</v>
      </c>
      <c r="C1525" s="123">
        <v>0</v>
      </c>
      <c r="D1525" s="84" t="s">
        <v>3505</v>
      </c>
      <c r="E1525" s="84" t="b">
        <v>0</v>
      </c>
      <c r="F1525" s="84" t="b">
        <v>0</v>
      </c>
      <c r="G1525" s="84" t="b">
        <v>0</v>
      </c>
    </row>
    <row r="1526" spans="1:7" ht="15">
      <c r="A1526" s="84" t="s">
        <v>3584</v>
      </c>
      <c r="B1526" s="84">
        <v>2</v>
      </c>
      <c r="C1526" s="123">
        <v>0</v>
      </c>
      <c r="D1526" s="84" t="s">
        <v>3505</v>
      </c>
      <c r="E1526" s="84" t="b">
        <v>0</v>
      </c>
      <c r="F1526" s="84" t="b">
        <v>0</v>
      </c>
      <c r="G1526" s="84" t="b">
        <v>0</v>
      </c>
    </row>
    <row r="1527" spans="1:7" ht="15">
      <c r="A1527" s="84" t="s">
        <v>4350</v>
      </c>
      <c r="B1527" s="84">
        <v>2</v>
      </c>
      <c r="C1527" s="123">
        <v>0</v>
      </c>
      <c r="D1527" s="84" t="s">
        <v>3505</v>
      </c>
      <c r="E1527" s="84" t="b">
        <v>1</v>
      </c>
      <c r="F1527" s="84" t="b">
        <v>0</v>
      </c>
      <c r="G1527" s="84" t="b">
        <v>0</v>
      </c>
    </row>
    <row r="1528" spans="1:7" ht="15">
      <c r="A1528" s="84" t="s">
        <v>4378</v>
      </c>
      <c r="B1528" s="84">
        <v>12</v>
      </c>
      <c r="C1528" s="123">
        <v>0.025430969090882452</v>
      </c>
      <c r="D1528" s="84" t="s">
        <v>3506</v>
      </c>
      <c r="E1528" s="84" t="b">
        <v>0</v>
      </c>
      <c r="F1528" s="84" t="b">
        <v>0</v>
      </c>
      <c r="G1528" s="84" t="b">
        <v>0</v>
      </c>
    </row>
    <row r="1529" spans="1:7" ht="15">
      <c r="A1529" s="84" t="s">
        <v>4354</v>
      </c>
      <c r="B1529" s="84">
        <v>9</v>
      </c>
      <c r="C1529" s="123">
        <v>0.0025966543422844806</v>
      </c>
      <c r="D1529" s="84" t="s">
        <v>3506</v>
      </c>
      <c r="E1529" s="84" t="b">
        <v>0</v>
      </c>
      <c r="F1529" s="84" t="b">
        <v>0</v>
      </c>
      <c r="G1529" s="84" t="b">
        <v>0</v>
      </c>
    </row>
    <row r="1530" spans="1:7" ht="15">
      <c r="A1530" s="84" t="s">
        <v>3583</v>
      </c>
      <c r="B1530" s="84">
        <v>8</v>
      </c>
      <c r="C1530" s="123">
        <v>0</v>
      </c>
      <c r="D1530" s="84" t="s">
        <v>3506</v>
      </c>
      <c r="E1530" s="84" t="b">
        <v>0</v>
      </c>
      <c r="F1530" s="84" t="b">
        <v>0</v>
      </c>
      <c r="G1530" s="84" t="b">
        <v>0</v>
      </c>
    </row>
    <row r="1531" spans="1:7" ht="15">
      <c r="A1531" s="84" t="s">
        <v>4413</v>
      </c>
      <c r="B1531" s="84">
        <v>8</v>
      </c>
      <c r="C1531" s="123">
        <v>0</v>
      </c>
      <c r="D1531" s="84" t="s">
        <v>3506</v>
      </c>
      <c r="E1531" s="84" t="b">
        <v>0</v>
      </c>
      <c r="F1531" s="84" t="b">
        <v>0</v>
      </c>
      <c r="G1531" s="84" t="b">
        <v>0</v>
      </c>
    </row>
    <row r="1532" spans="1:7" ht="15">
      <c r="A1532" s="84" t="s">
        <v>4452</v>
      </c>
      <c r="B1532" s="84">
        <v>7</v>
      </c>
      <c r="C1532" s="123">
        <v>0.0020196200439990407</v>
      </c>
      <c r="D1532" s="84" t="s">
        <v>3506</v>
      </c>
      <c r="E1532" s="84" t="b">
        <v>0</v>
      </c>
      <c r="F1532" s="84" t="b">
        <v>0</v>
      </c>
      <c r="G1532" s="84" t="b">
        <v>0</v>
      </c>
    </row>
    <row r="1533" spans="1:7" ht="15">
      <c r="A1533" s="84" t="s">
        <v>4411</v>
      </c>
      <c r="B1533" s="84">
        <v>7</v>
      </c>
      <c r="C1533" s="123">
        <v>0.0020196200439990407</v>
      </c>
      <c r="D1533" s="84" t="s">
        <v>3506</v>
      </c>
      <c r="E1533" s="84" t="b">
        <v>0</v>
      </c>
      <c r="F1533" s="84" t="b">
        <v>0</v>
      </c>
      <c r="G1533" s="84" t="b">
        <v>0</v>
      </c>
    </row>
    <row r="1534" spans="1:7" ht="15">
      <c r="A1534" s="84" t="s">
        <v>4433</v>
      </c>
      <c r="B1534" s="84">
        <v>7</v>
      </c>
      <c r="C1534" s="123">
        <v>0.0020196200439990407</v>
      </c>
      <c r="D1534" s="84" t="s">
        <v>3506</v>
      </c>
      <c r="E1534" s="84" t="b">
        <v>0</v>
      </c>
      <c r="F1534" s="84" t="b">
        <v>0</v>
      </c>
      <c r="G1534" s="84" t="b">
        <v>0</v>
      </c>
    </row>
    <row r="1535" spans="1:7" ht="15">
      <c r="A1535" s="84" t="s">
        <v>4477</v>
      </c>
      <c r="B1535" s="84">
        <v>6</v>
      </c>
      <c r="C1535" s="123">
        <v>0.0037295145256208933</v>
      </c>
      <c r="D1535" s="84" t="s">
        <v>3506</v>
      </c>
      <c r="E1535" s="84" t="b">
        <v>0</v>
      </c>
      <c r="F1535" s="84" t="b">
        <v>0</v>
      </c>
      <c r="G1535" s="84" t="b">
        <v>0</v>
      </c>
    </row>
    <row r="1536" spans="1:7" ht="15">
      <c r="A1536" s="84" t="s">
        <v>4478</v>
      </c>
      <c r="B1536" s="84">
        <v>6</v>
      </c>
      <c r="C1536" s="123">
        <v>0.0037295145256208933</v>
      </c>
      <c r="D1536" s="84" t="s">
        <v>3506</v>
      </c>
      <c r="E1536" s="84" t="b">
        <v>0</v>
      </c>
      <c r="F1536" s="84" t="b">
        <v>0</v>
      </c>
      <c r="G1536" s="84" t="b">
        <v>0</v>
      </c>
    </row>
    <row r="1537" spans="1:7" ht="15">
      <c r="A1537" s="84" t="s">
        <v>3629</v>
      </c>
      <c r="B1537" s="84">
        <v>5</v>
      </c>
      <c r="C1537" s="123">
        <v>0.005077611508853851</v>
      </c>
      <c r="D1537" s="84" t="s">
        <v>3506</v>
      </c>
      <c r="E1537" s="84" t="b">
        <v>0</v>
      </c>
      <c r="F1537" s="84" t="b">
        <v>0</v>
      </c>
      <c r="G1537" s="84" t="b">
        <v>0</v>
      </c>
    </row>
    <row r="1538" spans="1:7" ht="15">
      <c r="A1538" s="84" t="s">
        <v>4524</v>
      </c>
      <c r="B1538" s="84">
        <v>5</v>
      </c>
      <c r="C1538" s="123">
        <v>0.005077611508853851</v>
      </c>
      <c r="D1538" s="84" t="s">
        <v>3506</v>
      </c>
      <c r="E1538" s="84" t="b">
        <v>0</v>
      </c>
      <c r="F1538" s="84" t="b">
        <v>0</v>
      </c>
      <c r="G1538" s="84" t="b">
        <v>0</v>
      </c>
    </row>
    <row r="1539" spans="1:7" ht="15">
      <c r="A1539" s="84" t="s">
        <v>4403</v>
      </c>
      <c r="B1539" s="84">
        <v>5</v>
      </c>
      <c r="C1539" s="123">
        <v>0.005077611508853851</v>
      </c>
      <c r="D1539" s="84" t="s">
        <v>3506</v>
      </c>
      <c r="E1539" s="84" t="b">
        <v>0</v>
      </c>
      <c r="F1539" s="84" t="b">
        <v>0</v>
      </c>
      <c r="G1539" s="84" t="b">
        <v>0</v>
      </c>
    </row>
    <row r="1540" spans="1:7" ht="15">
      <c r="A1540" s="84" t="s">
        <v>4343</v>
      </c>
      <c r="B1540" s="84">
        <v>5</v>
      </c>
      <c r="C1540" s="123">
        <v>0.005077611508853851</v>
      </c>
      <c r="D1540" s="84" t="s">
        <v>3506</v>
      </c>
      <c r="E1540" s="84" t="b">
        <v>0</v>
      </c>
      <c r="F1540" s="84" t="b">
        <v>0</v>
      </c>
      <c r="G1540" s="84" t="b">
        <v>0</v>
      </c>
    </row>
    <row r="1541" spans="1:7" ht="15">
      <c r="A1541" s="84" t="s">
        <v>944</v>
      </c>
      <c r="B1541" s="84">
        <v>5</v>
      </c>
      <c r="C1541" s="123">
        <v>0.010596237121201023</v>
      </c>
      <c r="D1541" s="84" t="s">
        <v>3506</v>
      </c>
      <c r="E1541" s="84" t="b">
        <v>0</v>
      </c>
      <c r="F1541" s="84" t="b">
        <v>0</v>
      </c>
      <c r="G1541" s="84" t="b">
        <v>0</v>
      </c>
    </row>
    <row r="1542" spans="1:7" ht="15">
      <c r="A1542" s="84" t="s">
        <v>4525</v>
      </c>
      <c r="B1542" s="84">
        <v>5</v>
      </c>
      <c r="C1542" s="123">
        <v>0.005077611508853851</v>
      </c>
      <c r="D1542" s="84" t="s">
        <v>3506</v>
      </c>
      <c r="E1542" s="84" t="b">
        <v>0</v>
      </c>
      <c r="F1542" s="84" t="b">
        <v>0</v>
      </c>
      <c r="G1542" s="84" t="b">
        <v>0</v>
      </c>
    </row>
    <row r="1543" spans="1:7" ht="15">
      <c r="A1543" s="84" t="s">
        <v>4526</v>
      </c>
      <c r="B1543" s="84">
        <v>5</v>
      </c>
      <c r="C1543" s="123">
        <v>0.005077611508853851</v>
      </c>
      <c r="D1543" s="84" t="s">
        <v>3506</v>
      </c>
      <c r="E1543" s="84" t="b">
        <v>0</v>
      </c>
      <c r="F1543" s="84" t="b">
        <v>0</v>
      </c>
      <c r="G1543" s="84" t="b">
        <v>0</v>
      </c>
    </row>
    <row r="1544" spans="1:7" ht="15">
      <c r="A1544" s="84" t="s">
        <v>4527</v>
      </c>
      <c r="B1544" s="84">
        <v>5</v>
      </c>
      <c r="C1544" s="123">
        <v>0.005077611508853851</v>
      </c>
      <c r="D1544" s="84" t="s">
        <v>3506</v>
      </c>
      <c r="E1544" s="84" t="b">
        <v>0</v>
      </c>
      <c r="F1544" s="84" t="b">
        <v>0</v>
      </c>
      <c r="G1544" s="84" t="b">
        <v>0</v>
      </c>
    </row>
    <row r="1545" spans="1:7" ht="15">
      <c r="A1545" s="84" t="s">
        <v>4528</v>
      </c>
      <c r="B1545" s="84">
        <v>5</v>
      </c>
      <c r="C1545" s="123">
        <v>0.005077611508853851</v>
      </c>
      <c r="D1545" s="84" t="s">
        <v>3506</v>
      </c>
      <c r="E1545" s="84" t="b">
        <v>0</v>
      </c>
      <c r="F1545" s="84" t="b">
        <v>0</v>
      </c>
      <c r="G1545" s="84" t="b">
        <v>0</v>
      </c>
    </row>
    <row r="1546" spans="1:7" ht="15">
      <c r="A1546" s="84" t="s">
        <v>4402</v>
      </c>
      <c r="B1546" s="84">
        <v>5</v>
      </c>
      <c r="C1546" s="123">
        <v>0.005077611508853851</v>
      </c>
      <c r="D1546" s="84" t="s">
        <v>3506</v>
      </c>
      <c r="E1546" s="84" t="b">
        <v>0</v>
      </c>
      <c r="F1546" s="84" t="b">
        <v>0</v>
      </c>
      <c r="G1546" s="84" t="b">
        <v>0</v>
      </c>
    </row>
    <row r="1547" spans="1:7" ht="15">
      <c r="A1547" s="84" t="s">
        <v>4414</v>
      </c>
      <c r="B1547" s="84">
        <v>5</v>
      </c>
      <c r="C1547" s="123">
        <v>0.005077611508853851</v>
      </c>
      <c r="D1547" s="84" t="s">
        <v>3506</v>
      </c>
      <c r="E1547" s="84" t="b">
        <v>0</v>
      </c>
      <c r="F1547" s="84" t="b">
        <v>0</v>
      </c>
      <c r="G1547" s="84" t="b">
        <v>0</v>
      </c>
    </row>
    <row r="1548" spans="1:7" ht="15">
      <c r="A1548" s="84" t="s">
        <v>4428</v>
      </c>
      <c r="B1548" s="84">
        <v>4</v>
      </c>
      <c r="C1548" s="123">
        <v>0.005990646679880223</v>
      </c>
      <c r="D1548" s="84" t="s">
        <v>3506</v>
      </c>
      <c r="E1548" s="84" t="b">
        <v>0</v>
      </c>
      <c r="F1548" s="84" t="b">
        <v>0</v>
      </c>
      <c r="G1548" s="84" t="b">
        <v>0</v>
      </c>
    </row>
    <row r="1549" spans="1:7" ht="15">
      <c r="A1549" s="84" t="s">
        <v>3639</v>
      </c>
      <c r="B1549" s="84">
        <v>4</v>
      </c>
      <c r="C1549" s="123">
        <v>0.005990646679880223</v>
      </c>
      <c r="D1549" s="84" t="s">
        <v>3506</v>
      </c>
      <c r="E1549" s="84" t="b">
        <v>0</v>
      </c>
      <c r="F1549" s="84" t="b">
        <v>0</v>
      </c>
      <c r="G1549" s="84" t="b">
        <v>0</v>
      </c>
    </row>
    <row r="1550" spans="1:7" ht="15">
      <c r="A1550" s="84" t="s">
        <v>349</v>
      </c>
      <c r="B1550" s="84">
        <v>3</v>
      </c>
      <c r="C1550" s="123">
        <v>0.006357742272720613</v>
      </c>
      <c r="D1550" s="84" t="s">
        <v>3506</v>
      </c>
      <c r="E1550" s="84" t="b">
        <v>0</v>
      </c>
      <c r="F1550" s="84" t="b">
        <v>0</v>
      </c>
      <c r="G1550" s="84" t="b">
        <v>0</v>
      </c>
    </row>
    <row r="1551" spans="1:7" ht="15">
      <c r="A1551" s="84" t="s">
        <v>4705</v>
      </c>
      <c r="B1551" s="84">
        <v>3</v>
      </c>
      <c r="C1551" s="123">
        <v>0.006357742272720613</v>
      </c>
      <c r="D1551" s="84" t="s">
        <v>3506</v>
      </c>
      <c r="E1551" s="84" t="b">
        <v>0</v>
      </c>
      <c r="F1551" s="84" t="b">
        <v>0</v>
      </c>
      <c r="G1551" s="84" t="b">
        <v>0</v>
      </c>
    </row>
    <row r="1552" spans="1:7" ht="15">
      <c r="A1552" s="84" t="s">
        <v>4360</v>
      </c>
      <c r="B1552" s="84">
        <v>3</v>
      </c>
      <c r="C1552" s="123">
        <v>0.006357742272720613</v>
      </c>
      <c r="D1552" s="84" t="s">
        <v>3506</v>
      </c>
      <c r="E1552" s="84" t="b">
        <v>0</v>
      </c>
      <c r="F1552" s="84" t="b">
        <v>0</v>
      </c>
      <c r="G1552" s="84" t="b">
        <v>0</v>
      </c>
    </row>
    <row r="1553" spans="1:7" ht="15">
      <c r="A1553" s="84" t="s">
        <v>4476</v>
      </c>
      <c r="B1553" s="84">
        <v>3</v>
      </c>
      <c r="C1553" s="123">
        <v>0.006357742272720613</v>
      </c>
      <c r="D1553" s="84" t="s">
        <v>3506</v>
      </c>
      <c r="E1553" s="84" t="b">
        <v>0</v>
      </c>
      <c r="F1553" s="84" t="b">
        <v>0</v>
      </c>
      <c r="G1553" s="84" t="b">
        <v>0</v>
      </c>
    </row>
    <row r="1554" spans="1:7" ht="15">
      <c r="A1554" s="84" t="s">
        <v>4707</v>
      </c>
      <c r="B1554" s="84">
        <v>3</v>
      </c>
      <c r="C1554" s="123">
        <v>0.006357742272720613</v>
      </c>
      <c r="D1554" s="84" t="s">
        <v>3506</v>
      </c>
      <c r="E1554" s="84" t="b">
        <v>0</v>
      </c>
      <c r="F1554" s="84" t="b">
        <v>0</v>
      </c>
      <c r="G1554" s="84" t="b">
        <v>0</v>
      </c>
    </row>
    <row r="1555" spans="1:7" ht="15">
      <c r="A1555" s="84" t="s">
        <v>3632</v>
      </c>
      <c r="B1555" s="84">
        <v>3</v>
      </c>
      <c r="C1555" s="123">
        <v>0.006357742272720613</v>
      </c>
      <c r="D1555" s="84" t="s">
        <v>3506</v>
      </c>
      <c r="E1555" s="84" t="b">
        <v>0</v>
      </c>
      <c r="F1555" s="84" t="b">
        <v>0</v>
      </c>
      <c r="G1555" s="84" t="b">
        <v>0</v>
      </c>
    </row>
    <row r="1556" spans="1:7" ht="15">
      <c r="A1556" s="84" t="s">
        <v>4706</v>
      </c>
      <c r="B1556" s="84">
        <v>3</v>
      </c>
      <c r="C1556" s="123">
        <v>0.006357742272720613</v>
      </c>
      <c r="D1556" s="84" t="s">
        <v>3506</v>
      </c>
      <c r="E1556" s="84" t="b">
        <v>0</v>
      </c>
      <c r="F1556" s="84" t="b">
        <v>0</v>
      </c>
      <c r="G1556" s="84" t="b">
        <v>0</v>
      </c>
    </row>
    <row r="1557" spans="1:7" ht="15">
      <c r="A1557" s="84" t="s">
        <v>4404</v>
      </c>
      <c r="B1557" s="84">
        <v>3</v>
      </c>
      <c r="C1557" s="123">
        <v>0.006357742272720613</v>
      </c>
      <c r="D1557" s="84" t="s">
        <v>3506</v>
      </c>
      <c r="E1557" s="84" t="b">
        <v>0</v>
      </c>
      <c r="F1557" s="84" t="b">
        <v>0</v>
      </c>
      <c r="G1557" s="84" t="b">
        <v>0</v>
      </c>
    </row>
    <row r="1558" spans="1:7" ht="15">
      <c r="A1558" s="84" t="s">
        <v>3643</v>
      </c>
      <c r="B1558" s="84">
        <v>3</v>
      </c>
      <c r="C1558" s="123">
        <v>0.006357742272720613</v>
      </c>
      <c r="D1558" s="84" t="s">
        <v>3506</v>
      </c>
      <c r="E1558" s="84" t="b">
        <v>0</v>
      </c>
      <c r="F1558" s="84" t="b">
        <v>0</v>
      </c>
      <c r="G1558" s="84" t="b">
        <v>0</v>
      </c>
    </row>
    <row r="1559" spans="1:7" ht="15">
      <c r="A1559" s="84" t="s">
        <v>3627</v>
      </c>
      <c r="B1559" s="84">
        <v>3</v>
      </c>
      <c r="C1559" s="123">
        <v>0.006357742272720613</v>
      </c>
      <c r="D1559" s="84" t="s">
        <v>3506</v>
      </c>
      <c r="E1559" s="84" t="b">
        <v>0</v>
      </c>
      <c r="F1559" s="84" t="b">
        <v>0</v>
      </c>
      <c r="G1559" s="84" t="b">
        <v>0</v>
      </c>
    </row>
    <row r="1560" spans="1:7" ht="15">
      <c r="A1560" s="84" t="s">
        <v>4480</v>
      </c>
      <c r="B1560" s="84">
        <v>3</v>
      </c>
      <c r="C1560" s="123">
        <v>0.006357742272720613</v>
      </c>
      <c r="D1560" s="84" t="s">
        <v>3506</v>
      </c>
      <c r="E1560" s="84" t="b">
        <v>0</v>
      </c>
      <c r="F1560" s="84" t="b">
        <v>0</v>
      </c>
      <c r="G1560" s="84" t="b">
        <v>0</v>
      </c>
    </row>
    <row r="1561" spans="1:7" ht="15">
      <c r="A1561" s="84" t="s">
        <v>4459</v>
      </c>
      <c r="B1561" s="84">
        <v>3</v>
      </c>
      <c r="C1561" s="123">
        <v>0.006357742272720613</v>
      </c>
      <c r="D1561" s="84" t="s">
        <v>3506</v>
      </c>
      <c r="E1561" s="84" t="b">
        <v>0</v>
      </c>
      <c r="F1561" s="84" t="b">
        <v>0</v>
      </c>
      <c r="G1561" s="84" t="b">
        <v>0</v>
      </c>
    </row>
    <row r="1562" spans="1:7" ht="15">
      <c r="A1562" s="84" t="s">
        <v>4894</v>
      </c>
      <c r="B1562" s="84">
        <v>2</v>
      </c>
      <c r="C1562" s="123">
        <v>0.005990646679880223</v>
      </c>
      <c r="D1562" s="84" t="s">
        <v>3506</v>
      </c>
      <c r="E1562" s="84" t="b">
        <v>0</v>
      </c>
      <c r="F1562" s="84" t="b">
        <v>0</v>
      </c>
      <c r="G1562" s="84" t="b">
        <v>0</v>
      </c>
    </row>
    <row r="1563" spans="1:7" ht="15">
      <c r="A1563" s="84" t="s">
        <v>4376</v>
      </c>
      <c r="B1563" s="84">
        <v>2</v>
      </c>
      <c r="C1563" s="123">
        <v>0.005990646679880223</v>
      </c>
      <c r="D1563" s="84" t="s">
        <v>3506</v>
      </c>
      <c r="E1563" s="84" t="b">
        <v>0</v>
      </c>
      <c r="F1563" s="84" t="b">
        <v>0</v>
      </c>
      <c r="G1563" s="84" t="b">
        <v>0</v>
      </c>
    </row>
    <row r="1564" spans="1:7" ht="15">
      <c r="A1564" s="84" t="s">
        <v>4346</v>
      </c>
      <c r="B1564" s="84">
        <v>2</v>
      </c>
      <c r="C1564" s="123">
        <v>0.005990646679880223</v>
      </c>
      <c r="D1564" s="84" t="s">
        <v>3506</v>
      </c>
      <c r="E1564" s="84" t="b">
        <v>0</v>
      </c>
      <c r="F1564" s="84" t="b">
        <v>0</v>
      </c>
      <c r="G1564" s="84" t="b">
        <v>0</v>
      </c>
    </row>
    <row r="1565" spans="1:7" ht="15">
      <c r="A1565" s="84" t="s">
        <v>4371</v>
      </c>
      <c r="B1565" s="84">
        <v>2</v>
      </c>
      <c r="C1565" s="123">
        <v>0.005990646679880223</v>
      </c>
      <c r="D1565" s="84" t="s">
        <v>3506</v>
      </c>
      <c r="E1565" s="84" t="b">
        <v>0</v>
      </c>
      <c r="F1565" s="84" t="b">
        <v>0</v>
      </c>
      <c r="G1565" s="84" t="b">
        <v>0</v>
      </c>
    </row>
    <row r="1566" spans="1:7" ht="15">
      <c r="A1566" s="84" t="s">
        <v>4546</v>
      </c>
      <c r="B1566" s="84">
        <v>2</v>
      </c>
      <c r="C1566" s="123">
        <v>0.005990646679880223</v>
      </c>
      <c r="D1566" s="84" t="s">
        <v>3506</v>
      </c>
      <c r="E1566" s="84" t="b">
        <v>0</v>
      </c>
      <c r="F1566" s="84" t="b">
        <v>0</v>
      </c>
      <c r="G1566" s="84" t="b">
        <v>0</v>
      </c>
    </row>
    <row r="1567" spans="1:7" ht="15">
      <c r="A1567" s="84" t="s">
        <v>4893</v>
      </c>
      <c r="B1567" s="84">
        <v>2</v>
      </c>
      <c r="C1567" s="123">
        <v>0.005990646679880223</v>
      </c>
      <c r="D1567" s="84" t="s">
        <v>3506</v>
      </c>
      <c r="E1567" s="84" t="b">
        <v>0</v>
      </c>
      <c r="F1567" s="84" t="b">
        <v>0</v>
      </c>
      <c r="G1567" s="84" t="b">
        <v>0</v>
      </c>
    </row>
    <row r="1568" spans="1:7" ht="15">
      <c r="A1568" s="84" t="s">
        <v>4453</v>
      </c>
      <c r="B1568" s="84">
        <v>2</v>
      </c>
      <c r="C1568" s="123">
        <v>0.005990646679880223</v>
      </c>
      <c r="D1568" s="84" t="s">
        <v>3506</v>
      </c>
      <c r="E1568" s="84" t="b">
        <v>0</v>
      </c>
      <c r="F1568" s="84" t="b">
        <v>0</v>
      </c>
      <c r="G1568" s="84" t="b">
        <v>0</v>
      </c>
    </row>
    <row r="1569" spans="1:7" ht="15">
      <c r="A1569" s="84" t="s">
        <v>4623</v>
      </c>
      <c r="B1569" s="84">
        <v>2</v>
      </c>
      <c r="C1569" s="123">
        <v>0.005990646679880223</v>
      </c>
      <c r="D1569" s="84" t="s">
        <v>3506</v>
      </c>
      <c r="E1569" s="84" t="b">
        <v>0</v>
      </c>
      <c r="F1569" s="84" t="b">
        <v>0</v>
      </c>
      <c r="G1569" s="84" t="b">
        <v>0</v>
      </c>
    </row>
    <row r="1570" spans="1:7" ht="15">
      <c r="A1570" s="84" t="s">
        <v>4892</v>
      </c>
      <c r="B1570" s="84">
        <v>2</v>
      </c>
      <c r="C1570" s="123">
        <v>0.005990646679880223</v>
      </c>
      <c r="D1570" s="84" t="s">
        <v>3506</v>
      </c>
      <c r="E1570" s="84" t="b">
        <v>0</v>
      </c>
      <c r="F1570" s="84" t="b">
        <v>0</v>
      </c>
      <c r="G1570" s="84" t="b">
        <v>0</v>
      </c>
    </row>
    <row r="1571" spans="1:7" ht="15">
      <c r="A1571" s="84" t="s">
        <v>4901</v>
      </c>
      <c r="B1571" s="84">
        <v>2</v>
      </c>
      <c r="C1571" s="123">
        <v>0</v>
      </c>
      <c r="D1571" s="84" t="s">
        <v>3507</v>
      </c>
      <c r="E1571" s="84" t="b">
        <v>0</v>
      </c>
      <c r="F1571" s="84" t="b">
        <v>0</v>
      </c>
      <c r="G1571" s="84" t="b">
        <v>0</v>
      </c>
    </row>
    <row r="1572" spans="1:7" ht="15">
      <c r="A1572" s="84" t="s">
        <v>3660</v>
      </c>
      <c r="B1572" s="84">
        <v>2</v>
      </c>
      <c r="C1572" s="123">
        <v>0</v>
      </c>
      <c r="D1572" s="84" t="s">
        <v>3507</v>
      </c>
      <c r="E1572" s="84" t="b">
        <v>0</v>
      </c>
      <c r="F1572" s="84" t="b">
        <v>0</v>
      </c>
      <c r="G1572" s="84" t="b">
        <v>0</v>
      </c>
    </row>
    <row r="1573" spans="1:7" ht="15">
      <c r="A1573" s="84" t="s">
        <v>3660</v>
      </c>
      <c r="B1573" s="84">
        <v>3</v>
      </c>
      <c r="C1573" s="123">
        <v>0</v>
      </c>
      <c r="D1573" s="84" t="s">
        <v>3508</v>
      </c>
      <c r="E1573" s="84" t="b">
        <v>0</v>
      </c>
      <c r="F1573" s="84" t="b">
        <v>0</v>
      </c>
      <c r="G1573" s="84" t="b">
        <v>0</v>
      </c>
    </row>
    <row r="1574" spans="1:7" ht="15">
      <c r="A1574" s="84" t="s">
        <v>4708</v>
      </c>
      <c r="B1574" s="84">
        <v>3</v>
      </c>
      <c r="C1574" s="123">
        <v>0</v>
      </c>
      <c r="D1574" s="84" t="s">
        <v>3508</v>
      </c>
      <c r="E1574" s="84" t="b">
        <v>1</v>
      </c>
      <c r="F1574" s="84" t="b">
        <v>0</v>
      </c>
      <c r="G1574" s="84" t="b">
        <v>0</v>
      </c>
    </row>
    <row r="1575" spans="1:7" ht="15">
      <c r="A1575" s="84" t="s">
        <v>4409</v>
      </c>
      <c r="B1575" s="84">
        <v>6</v>
      </c>
      <c r="C1575" s="123">
        <v>0</v>
      </c>
      <c r="D1575" s="84" t="s">
        <v>3509</v>
      </c>
      <c r="E1575" s="84" t="b">
        <v>0</v>
      </c>
      <c r="F1575" s="84" t="b">
        <v>0</v>
      </c>
      <c r="G1575" s="84" t="b">
        <v>0</v>
      </c>
    </row>
    <row r="1576" spans="1:7" ht="15">
      <c r="A1576" s="84" t="s">
        <v>3584</v>
      </c>
      <c r="B1576" s="84">
        <v>6</v>
      </c>
      <c r="C1576" s="123">
        <v>0</v>
      </c>
      <c r="D1576" s="84" t="s">
        <v>3509</v>
      </c>
      <c r="E1576" s="84" t="b">
        <v>0</v>
      </c>
      <c r="F1576" s="84" t="b">
        <v>0</v>
      </c>
      <c r="G1576" s="84" t="b">
        <v>0</v>
      </c>
    </row>
    <row r="1577" spans="1:7" ht="15">
      <c r="A1577" s="84" t="s">
        <v>3659</v>
      </c>
      <c r="B1577" s="84">
        <v>3</v>
      </c>
      <c r="C1577" s="123">
        <v>0</v>
      </c>
      <c r="D1577" s="84" t="s">
        <v>3509</v>
      </c>
      <c r="E1577" s="84" t="b">
        <v>0</v>
      </c>
      <c r="F1577" s="84" t="b">
        <v>0</v>
      </c>
      <c r="G1577" s="84" t="b">
        <v>0</v>
      </c>
    </row>
    <row r="1578" spans="1:7" ht="15">
      <c r="A1578" s="84" t="s">
        <v>4350</v>
      </c>
      <c r="B1578" s="84">
        <v>3</v>
      </c>
      <c r="C1578" s="123">
        <v>0</v>
      </c>
      <c r="D1578" s="84" t="s">
        <v>3509</v>
      </c>
      <c r="E1578" s="84" t="b">
        <v>1</v>
      </c>
      <c r="F1578" s="84" t="b">
        <v>0</v>
      </c>
      <c r="G1578" s="84" t="b">
        <v>0</v>
      </c>
    </row>
    <row r="1579" spans="1:7" ht="15">
      <c r="A1579" s="84" t="s">
        <v>3629</v>
      </c>
      <c r="B1579" s="84">
        <v>3</v>
      </c>
      <c r="C1579" s="123">
        <v>0</v>
      </c>
      <c r="D1579" s="84" t="s">
        <v>3509</v>
      </c>
      <c r="E1579" s="84" t="b">
        <v>0</v>
      </c>
      <c r="F1579" s="84" t="b">
        <v>0</v>
      </c>
      <c r="G1579" s="84" t="b">
        <v>0</v>
      </c>
    </row>
    <row r="1580" spans="1:7" ht="15">
      <c r="A1580" s="84" t="s">
        <v>3583</v>
      </c>
      <c r="B1580" s="84">
        <v>3</v>
      </c>
      <c r="C1580" s="123">
        <v>0</v>
      </c>
      <c r="D1580" s="84" t="s">
        <v>3509</v>
      </c>
      <c r="E1580" s="84" t="b">
        <v>0</v>
      </c>
      <c r="F1580" s="84" t="b">
        <v>0</v>
      </c>
      <c r="G1580" s="84" t="b">
        <v>0</v>
      </c>
    </row>
    <row r="1581" spans="1:7" ht="15">
      <c r="A1581" s="84" t="s">
        <v>4591</v>
      </c>
      <c r="B1581" s="84">
        <v>3</v>
      </c>
      <c r="C1581" s="123">
        <v>0</v>
      </c>
      <c r="D1581" s="84" t="s">
        <v>3509</v>
      </c>
      <c r="E1581" s="84" t="b">
        <v>0</v>
      </c>
      <c r="F1581" s="84" t="b">
        <v>0</v>
      </c>
      <c r="G1581" s="84" t="b">
        <v>0</v>
      </c>
    </row>
    <row r="1582" spans="1:7" ht="15">
      <c r="A1582" s="84" t="s">
        <v>4711</v>
      </c>
      <c r="B1582" s="84">
        <v>3</v>
      </c>
      <c r="C1582" s="123">
        <v>0</v>
      </c>
      <c r="D1582" s="84" t="s">
        <v>3509</v>
      </c>
      <c r="E1582" s="84" t="b">
        <v>0</v>
      </c>
      <c r="F1582" s="84" t="b">
        <v>0</v>
      </c>
      <c r="G1582" s="84" t="b">
        <v>0</v>
      </c>
    </row>
    <row r="1583" spans="1:7" ht="15">
      <c r="A1583" s="84" t="s">
        <v>4407</v>
      </c>
      <c r="B1583" s="84">
        <v>2</v>
      </c>
      <c r="C1583" s="123">
        <v>0.007656141698073097</v>
      </c>
      <c r="D1583" s="84" t="s">
        <v>3509</v>
      </c>
      <c r="E1583" s="84" t="b">
        <v>0</v>
      </c>
      <c r="F1583" s="84" t="b">
        <v>0</v>
      </c>
      <c r="G1583" s="84" t="b">
        <v>0</v>
      </c>
    </row>
    <row r="1584" spans="1:7" ht="15">
      <c r="A1584" s="84" t="s">
        <v>4355</v>
      </c>
      <c r="B1584" s="84">
        <v>2</v>
      </c>
      <c r="C1584" s="123">
        <v>0.007656141698073097</v>
      </c>
      <c r="D1584" s="84" t="s">
        <v>3509</v>
      </c>
      <c r="E1584" s="84" t="b">
        <v>0</v>
      </c>
      <c r="F1584" s="84" t="b">
        <v>0</v>
      </c>
      <c r="G1584" s="84" t="b">
        <v>0</v>
      </c>
    </row>
    <row r="1585" spans="1:7" ht="15">
      <c r="A1585" s="84" t="s">
        <v>3627</v>
      </c>
      <c r="B1585" s="84">
        <v>2</v>
      </c>
      <c r="C1585" s="123">
        <v>0.007656141698073097</v>
      </c>
      <c r="D1585" s="84" t="s">
        <v>3509</v>
      </c>
      <c r="E1585" s="84" t="b">
        <v>0</v>
      </c>
      <c r="F1585" s="84" t="b">
        <v>0</v>
      </c>
      <c r="G1585" s="84" t="b">
        <v>0</v>
      </c>
    </row>
    <row r="1586" spans="1:7" ht="15">
      <c r="A1586" s="84" t="s">
        <v>3639</v>
      </c>
      <c r="B1586" s="84">
        <v>2</v>
      </c>
      <c r="C1586" s="123">
        <v>0.007656141698073097</v>
      </c>
      <c r="D1586" s="84" t="s">
        <v>3509</v>
      </c>
      <c r="E1586" s="84" t="b">
        <v>0</v>
      </c>
      <c r="F1586" s="84" t="b">
        <v>0</v>
      </c>
      <c r="G1586" s="84" t="b">
        <v>0</v>
      </c>
    </row>
    <row r="1587" spans="1:7" ht="15">
      <c r="A1587" s="84" t="s">
        <v>4640</v>
      </c>
      <c r="B1587" s="84">
        <v>2</v>
      </c>
      <c r="C1587" s="123">
        <v>0.007656141698073097</v>
      </c>
      <c r="D1587" s="84" t="s">
        <v>3509</v>
      </c>
      <c r="E1587" s="84" t="b">
        <v>0</v>
      </c>
      <c r="F1587" s="84" t="b">
        <v>0</v>
      </c>
      <c r="G1587" s="84" t="b">
        <v>0</v>
      </c>
    </row>
    <row r="1588" spans="1:7" ht="15">
      <c r="A1588" s="84" t="s">
        <v>4394</v>
      </c>
      <c r="B1588" s="84">
        <v>2</v>
      </c>
      <c r="C1588" s="123">
        <v>0.007656141698073097</v>
      </c>
      <c r="D1588" s="84" t="s">
        <v>3509</v>
      </c>
      <c r="E1588" s="84" t="b">
        <v>0</v>
      </c>
      <c r="F1588" s="84" t="b">
        <v>0</v>
      </c>
      <c r="G1588" s="84" t="b">
        <v>0</v>
      </c>
    </row>
    <row r="1589" spans="1:7" ht="15">
      <c r="A1589" s="84" t="s">
        <v>3625</v>
      </c>
      <c r="B1589" s="84">
        <v>2</v>
      </c>
      <c r="C1589" s="123">
        <v>0.007656141698073097</v>
      </c>
      <c r="D1589" s="84" t="s">
        <v>3509</v>
      </c>
      <c r="E1589" s="84" t="b">
        <v>0</v>
      </c>
      <c r="F1589" s="84" t="b">
        <v>0</v>
      </c>
      <c r="G1589" s="84" t="b">
        <v>0</v>
      </c>
    </row>
    <row r="1590" spans="1:7" ht="15">
      <c r="A1590" s="84" t="s">
        <v>4375</v>
      </c>
      <c r="B1590" s="84">
        <v>9</v>
      </c>
      <c r="C1590" s="123">
        <v>0</v>
      </c>
      <c r="D1590" s="84" t="s">
        <v>3511</v>
      </c>
      <c r="E1590" s="84" t="b">
        <v>0</v>
      </c>
      <c r="F1590" s="84" t="b">
        <v>0</v>
      </c>
      <c r="G1590" s="84" t="b">
        <v>0</v>
      </c>
    </row>
    <row r="1591" spans="1:7" ht="15">
      <c r="A1591" s="84" t="s">
        <v>944</v>
      </c>
      <c r="B1591" s="84">
        <v>6</v>
      </c>
      <c r="C1591" s="123">
        <v>0</v>
      </c>
      <c r="D1591" s="84" t="s">
        <v>3511</v>
      </c>
      <c r="E1591" s="84" t="b">
        <v>0</v>
      </c>
      <c r="F1591" s="84" t="b">
        <v>0</v>
      </c>
      <c r="G1591" s="84" t="b">
        <v>0</v>
      </c>
    </row>
    <row r="1592" spans="1:7" ht="15">
      <c r="A1592" s="84" t="s">
        <v>4418</v>
      </c>
      <c r="B1592" s="84">
        <v>3</v>
      </c>
      <c r="C1592" s="123">
        <v>0</v>
      </c>
      <c r="D1592" s="84" t="s">
        <v>3511</v>
      </c>
      <c r="E1592" s="84" t="b">
        <v>0</v>
      </c>
      <c r="F1592" s="84" t="b">
        <v>0</v>
      </c>
      <c r="G1592" s="84" t="b">
        <v>0</v>
      </c>
    </row>
    <row r="1593" spans="1:7" ht="15">
      <c r="A1593" s="84" t="s">
        <v>4716</v>
      </c>
      <c r="B1593" s="84">
        <v>3</v>
      </c>
      <c r="C1593" s="123">
        <v>0</v>
      </c>
      <c r="D1593" s="84" t="s">
        <v>3511</v>
      </c>
      <c r="E1593" s="84" t="b">
        <v>0</v>
      </c>
      <c r="F1593" s="84" t="b">
        <v>0</v>
      </c>
      <c r="G1593" s="84" t="b">
        <v>0</v>
      </c>
    </row>
    <row r="1594" spans="1:7" ht="15">
      <c r="A1594" s="84" t="s">
        <v>4369</v>
      </c>
      <c r="B1594" s="84">
        <v>3</v>
      </c>
      <c r="C1594" s="123">
        <v>0</v>
      </c>
      <c r="D1594" s="84" t="s">
        <v>3511</v>
      </c>
      <c r="E1594" s="84" t="b">
        <v>0</v>
      </c>
      <c r="F1594" s="84" t="b">
        <v>0</v>
      </c>
      <c r="G1594" s="84" t="b">
        <v>0</v>
      </c>
    </row>
    <row r="1595" spans="1:7" ht="15">
      <c r="A1595" s="84" t="s">
        <v>4504</v>
      </c>
      <c r="B1595" s="84">
        <v>3</v>
      </c>
      <c r="C1595" s="123">
        <v>0</v>
      </c>
      <c r="D1595" s="84" t="s">
        <v>3511</v>
      </c>
      <c r="E1595" s="84" t="b">
        <v>0</v>
      </c>
      <c r="F1595" s="84" t="b">
        <v>0</v>
      </c>
      <c r="G1595" s="84" t="b">
        <v>0</v>
      </c>
    </row>
    <row r="1596" spans="1:7" ht="15">
      <c r="A1596" s="84" t="s">
        <v>3583</v>
      </c>
      <c r="B1596" s="84">
        <v>3</v>
      </c>
      <c r="C1596" s="123">
        <v>0</v>
      </c>
      <c r="D1596" s="84" t="s">
        <v>3511</v>
      </c>
      <c r="E1596" s="84" t="b">
        <v>0</v>
      </c>
      <c r="F1596" s="84" t="b">
        <v>0</v>
      </c>
      <c r="G1596" s="84" t="b">
        <v>0</v>
      </c>
    </row>
    <row r="1597" spans="1:7" ht="15">
      <c r="A1597" s="84" t="s">
        <v>3584</v>
      </c>
      <c r="B1597" s="84">
        <v>2</v>
      </c>
      <c r="C1597" s="123">
        <v>0.008385298050270535</v>
      </c>
      <c r="D1597" s="84" t="s">
        <v>3511</v>
      </c>
      <c r="E1597" s="84" t="b">
        <v>0</v>
      </c>
      <c r="F1597" s="84" t="b">
        <v>0</v>
      </c>
      <c r="G1597" s="84" t="b">
        <v>0</v>
      </c>
    </row>
    <row r="1598" spans="1:7" ht="15">
      <c r="A1598" s="84" t="s">
        <v>4909</v>
      </c>
      <c r="B1598" s="84">
        <v>2</v>
      </c>
      <c r="C1598" s="123">
        <v>0.008385298050270535</v>
      </c>
      <c r="D1598" s="84" t="s">
        <v>3511</v>
      </c>
      <c r="E1598" s="84" t="b">
        <v>0</v>
      </c>
      <c r="F1598" s="84" t="b">
        <v>0</v>
      </c>
      <c r="G1598" s="84" t="b">
        <v>0</v>
      </c>
    </row>
    <row r="1599" spans="1:7" ht="15">
      <c r="A1599" s="84" t="s">
        <v>4393</v>
      </c>
      <c r="B1599" s="84">
        <v>2</v>
      </c>
      <c r="C1599" s="123">
        <v>0.008385298050270535</v>
      </c>
      <c r="D1599" s="84" t="s">
        <v>3511</v>
      </c>
      <c r="E1599" s="84" t="b">
        <v>0</v>
      </c>
      <c r="F1599" s="84" t="b">
        <v>0</v>
      </c>
      <c r="G1599" s="84" t="b">
        <v>0</v>
      </c>
    </row>
    <row r="1600" spans="1:7" ht="15">
      <c r="A1600" s="84" t="s">
        <v>4391</v>
      </c>
      <c r="B1600" s="84">
        <v>2</v>
      </c>
      <c r="C1600" s="123">
        <v>0.008385298050270535</v>
      </c>
      <c r="D1600" s="84" t="s">
        <v>3511</v>
      </c>
      <c r="E1600" s="84" t="b">
        <v>0</v>
      </c>
      <c r="F1600" s="84" t="b">
        <v>0</v>
      </c>
      <c r="G1600" s="84" t="b">
        <v>0</v>
      </c>
    </row>
    <row r="1601" spans="1:7" ht="15">
      <c r="A1601" s="84" t="s">
        <v>1904</v>
      </c>
      <c r="B1601" s="84">
        <v>2</v>
      </c>
      <c r="C1601" s="123">
        <v>0.008385298050270535</v>
      </c>
      <c r="D1601" s="84" t="s">
        <v>3511</v>
      </c>
      <c r="E1601" s="84" t="b">
        <v>0</v>
      </c>
      <c r="F1601" s="84" t="b">
        <v>0</v>
      </c>
      <c r="G1601" s="84" t="b">
        <v>0</v>
      </c>
    </row>
    <row r="1602" spans="1:7" ht="15">
      <c r="A1602" s="84" t="s">
        <v>3583</v>
      </c>
      <c r="B1602" s="84">
        <v>2</v>
      </c>
      <c r="C1602" s="123">
        <v>0</v>
      </c>
      <c r="D1602" s="84" t="s">
        <v>3512</v>
      </c>
      <c r="E1602" s="84" t="b">
        <v>0</v>
      </c>
      <c r="F1602" s="84" t="b">
        <v>0</v>
      </c>
      <c r="G1602" s="84" t="b">
        <v>0</v>
      </c>
    </row>
    <row r="1603" spans="1:7" ht="15">
      <c r="A1603" s="84" t="s">
        <v>4922</v>
      </c>
      <c r="B1603" s="84">
        <v>2</v>
      </c>
      <c r="C1603" s="123">
        <v>0</v>
      </c>
      <c r="D1603" s="84" t="s">
        <v>3512</v>
      </c>
      <c r="E1603" s="84" t="b">
        <v>0</v>
      </c>
      <c r="F1603" s="84" t="b">
        <v>0</v>
      </c>
      <c r="G1603" s="84" t="b">
        <v>0</v>
      </c>
    </row>
    <row r="1604" spans="1:7" ht="15">
      <c r="A1604" s="84" t="s">
        <v>4622</v>
      </c>
      <c r="B1604" s="84">
        <v>2</v>
      </c>
      <c r="C1604" s="123">
        <v>0</v>
      </c>
      <c r="D1604" s="84" t="s">
        <v>3512</v>
      </c>
      <c r="E1604" s="84" t="b">
        <v>0</v>
      </c>
      <c r="F1604" s="84" t="b">
        <v>0</v>
      </c>
      <c r="G1604" s="84" t="b">
        <v>0</v>
      </c>
    </row>
    <row r="1605" spans="1:7" ht="15">
      <c r="A1605" s="84" t="s">
        <v>4484</v>
      </c>
      <c r="B1605" s="84">
        <v>2</v>
      </c>
      <c r="C1605" s="123">
        <v>0</v>
      </c>
      <c r="D1605" s="84" t="s">
        <v>3512</v>
      </c>
      <c r="E1605" s="84" t="b">
        <v>1</v>
      </c>
      <c r="F1605" s="84" t="b">
        <v>0</v>
      </c>
      <c r="G1605" s="84" t="b">
        <v>0</v>
      </c>
    </row>
    <row r="1606" spans="1:7" ht="15">
      <c r="A1606" s="84" t="s">
        <v>4923</v>
      </c>
      <c r="B1606" s="84">
        <v>2</v>
      </c>
      <c r="C1606" s="123">
        <v>0</v>
      </c>
      <c r="D1606" s="84" t="s">
        <v>3512</v>
      </c>
      <c r="E1606" s="84" t="b">
        <v>1</v>
      </c>
      <c r="F1606" s="84" t="b">
        <v>0</v>
      </c>
      <c r="G1606" s="84" t="b">
        <v>0</v>
      </c>
    </row>
    <row r="1607" spans="1:7" ht="15">
      <c r="A1607" s="84" t="s">
        <v>4924</v>
      </c>
      <c r="B1607" s="84">
        <v>2</v>
      </c>
      <c r="C1607" s="123">
        <v>0</v>
      </c>
      <c r="D1607" s="84" t="s">
        <v>3512</v>
      </c>
      <c r="E1607" s="84" t="b">
        <v>0</v>
      </c>
      <c r="F1607" s="84" t="b">
        <v>0</v>
      </c>
      <c r="G1607" s="84" t="b">
        <v>0</v>
      </c>
    </row>
    <row r="1608" spans="1:7" ht="15">
      <c r="A1608" s="84" t="s">
        <v>4925</v>
      </c>
      <c r="B1608" s="84">
        <v>2</v>
      </c>
      <c r="C1608" s="123">
        <v>0</v>
      </c>
      <c r="D1608" s="84" t="s">
        <v>3512</v>
      </c>
      <c r="E1608" s="84" t="b">
        <v>0</v>
      </c>
      <c r="F1608" s="84" t="b">
        <v>0</v>
      </c>
      <c r="G1608" s="84" t="b">
        <v>0</v>
      </c>
    </row>
    <row r="1609" spans="1:7" ht="15">
      <c r="A1609" s="84" t="s">
        <v>4371</v>
      </c>
      <c r="B1609" s="84">
        <v>2</v>
      </c>
      <c r="C1609" s="123">
        <v>0</v>
      </c>
      <c r="D1609" s="84" t="s">
        <v>3512</v>
      </c>
      <c r="E1609" s="84" t="b">
        <v>0</v>
      </c>
      <c r="F1609" s="84" t="b">
        <v>0</v>
      </c>
      <c r="G1609" s="84" t="b">
        <v>0</v>
      </c>
    </row>
    <row r="1610" spans="1:7" ht="15">
      <c r="A1610" s="84" t="s">
        <v>4519</v>
      </c>
      <c r="B1610" s="84">
        <v>2</v>
      </c>
      <c r="C1610" s="123">
        <v>0</v>
      </c>
      <c r="D1610" s="84" t="s">
        <v>3512</v>
      </c>
      <c r="E1610" s="84" t="b">
        <v>0</v>
      </c>
      <c r="F1610" s="84" t="b">
        <v>0</v>
      </c>
      <c r="G1610" s="84" t="b">
        <v>0</v>
      </c>
    </row>
    <row r="1611" spans="1:7" ht="15">
      <c r="A1611" s="84" t="s">
        <v>4926</v>
      </c>
      <c r="B1611" s="84">
        <v>2</v>
      </c>
      <c r="C1611" s="123">
        <v>0</v>
      </c>
      <c r="D1611" s="84" t="s">
        <v>3512</v>
      </c>
      <c r="E1611" s="84" t="b">
        <v>0</v>
      </c>
      <c r="F1611" s="84" t="b">
        <v>0</v>
      </c>
      <c r="G1611" s="84" t="b">
        <v>0</v>
      </c>
    </row>
    <row r="1612" spans="1:7" ht="15">
      <c r="A1612" s="84" t="s">
        <v>3625</v>
      </c>
      <c r="B1612" s="84">
        <v>2</v>
      </c>
      <c r="C1612" s="123">
        <v>0.0162718916575125</v>
      </c>
      <c r="D1612" s="84" t="s">
        <v>3512</v>
      </c>
      <c r="E1612" s="84" t="b">
        <v>0</v>
      </c>
      <c r="F1612" s="84" t="b">
        <v>0</v>
      </c>
      <c r="G1612" s="84"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05"/>
  <sheetViews>
    <sheetView workbookViewId="0" topLeftCell="A1"/>
  </sheetViews>
  <sheetFormatPr defaultColWidth="9.140625" defaultRowHeight="15"/>
  <cols>
    <col min="1" max="1" width="9.421875" style="0" customWidth="1"/>
    <col min="2" max="2" width="9.421875" style="0" bestFit="1" customWidth="1"/>
    <col min="3" max="3" width="8.421875" style="0" bestFit="1" customWidth="1"/>
    <col min="4" max="4" width="10.57421875" style="0" bestFit="1" customWidth="1"/>
    <col min="5" max="5" width="20.7109375" style="0" bestFit="1" customWidth="1"/>
    <col min="6" max="6" width="8.57421875" style="0" bestFit="1" customWidth="1"/>
    <col min="7" max="7" width="36.28125" style="0" bestFit="1" customWidth="1"/>
    <col min="8" max="8" width="37.140625" style="0" bestFit="1" customWidth="1"/>
    <col min="9" max="9" width="41.8515625" style="0" bestFit="1" customWidth="1"/>
    <col min="10" max="10" width="36.28125" style="0" bestFit="1" customWidth="1"/>
    <col min="11" max="11" width="37.140625" style="0" bestFit="1" customWidth="1"/>
    <col min="12" max="12" width="41.8515625" style="0" bestFit="1" customWidth="1"/>
  </cols>
  <sheetData>
    <row r="1" spans="1:12" ht="15" customHeight="1">
      <c r="A1" s="13" t="s">
        <v>4937</v>
      </c>
      <c r="B1" s="13" t="s">
        <v>4938</v>
      </c>
      <c r="C1" s="13" t="s">
        <v>4931</v>
      </c>
      <c r="D1" s="13" t="s">
        <v>4932</v>
      </c>
      <c r="E1" s="13" t="s">
        <v>4939</v>
      </c>
      <c r="F1" s="13" t="s">
        <v>144</v>
      </c>
      <c r="G1" s="13" t="s">
        <v>4940</v>
      </c>
      <c r="H1" s="13" t="s">
        <v>4941</v>
      </c>
      <c r="I1" s="13" t="s">
        <v>4942</v>
      </c>
      <c r="J1" s="13" t="s">
        <v>4943</v>
      </c>
      <c r="K1" s="13" t="s">
        <v>4944</v>
      </c>
      <c r="L1" s="13" t="s">
        <v>4945</v>
      </c>
    </row>
    <row r="2" spans="1:12" ht="15">
      <c r="A2" s="84" t="s">
        <v>3625</v>
      </c>
      <c r="B2" s="84" t="s">
        <v>3625</v>
      </c>
      <c r="C2" s="84">
        <v>72</v>
      </c>
      <c r="D2" s="123">
        <v>0.011307222531391516</v>
      </c>
      <c r="E2" s="123">
        <v>1.5270724284391601</v>
      </c>
      <c r="F2" s="84" t="s">
        <v>4933</v>
      </c>
      <c r="G2" s="84" t="b">
        <v>0</v>
      </c>
      <c r="H2" s="84" t="b">
        <v>0</v>
      </c>
      <c r="I2" s="84" t="b">
        <v>0</v>
      </c>
      <c r="J2" s="84" t="b">
        <v>0</v>
      </c>
      <c r="K2" s="84" t="b">
        <v>0</v>
      </c>
      <c r="L2" s="84" t="b">
        <v>0</v>
      </c>
    </row>
    <row r="3" spans="1:12" ht="15">
      <c r="A3" s="84" t="s">
        <v>3624</v>
      </c>
      <c r="B3" s="84" t="s">
        <v>4339</v>
      </c>
      <c r="C3" s="84">
        <v>66</v>
      </c>
      <c r="D3" s="123">
        <v>0.007451330861983556</v>
      </c>
      <c r="E3" s="123">
        <v>1.6354334550561964</v>
      </c>
      <c r="F3" s="84" t="s">
        <v>4933</v>
      </c>
      <c r="G3" s="84" t="b">
        <v>0</v>
      </c>
      <c r="H3" s="84" t="b">
        <v>0</v>
      </c>
      <c r="I3" s="84" t="b">
        <v>0</v>
      </c>
      <c r="J3" s="84" t="b">
        <v>0</v>
      </c>
      <c r="K3" s="84" t="b">
        <v>0</v>
      </c>
      <c r="L3" s="84" t="b">
        <v>0</v>
      </c>
    </row>
    <row r="4" spans="1:12" ht="15">
      <c r="A4" s="84" t="s">
        <v>4340</v>
      </c>
      <c r="B4" s="84" t="s">
        <v>3624</v>
      </c>
      <c r="C4" s="84">
        <v>53</v>
      </c>
      <c r="D4" s="123">
        <v>0.006830400726074219</v>
      </c>
      <c r="E4" s="123">
        <v>1.5477238206006567</v>
      </c>
      <c r="F4" s="84" t="s">
        <v>4933</v>
      </c>
      <c r="G4" s="84" t="b">
        <v>0</v>
      </c>
      <c r="H4" s="84" t="b">
        <v>0</v>
      </c>
      <c r="I4" s="84" t="b">
        <v>0</v>
      </c>
      <c r="J4" s="84" t="b">
        <v>0</v>
      </c>
      <c r="K4" s="84" t="b">
        <v>0</v>
      </c>
      <c r="L4" s="84" t="b">
        <v>0</v>
      </c>
    </row>
    <row r="5" spans="1:12" ht="15">
      <c r="A5" s="84" t="s">
        <v>3629</v>
      </c>
      <c r="B5" s="84" t="s">
        <v>3583</v>
      </c>
      <c r="C5" s="84">
        <v>50</v>
      </c>
      <c r="D5" s="123">
        <v>0.006655964989860964</v>
      </c>
      <c r="E5" s="123">
        <v>1.4671401772413593</v>
      </c>
      <c r="F5" s="84" t="s">
        <v>4933</v>
      </c>
      <c r="G5" s="84" t="b">
        <v>0</v>
      </c>
      <c r="H5" s="84" t="b">
        <v>0</v>
      </c>
      <c r="I5" s="84" t="b">
        <v>0</v>
      </c>
      <c r="J5" s="84" t="b">
        <v>0</v>
      </c>
      <c r="K5" s="84" t="b">
        <v>0</v>
      </c>
      <c r="L5" s="84" t="b">
        <v>0</v>
      </c>
    </row>
    <row r="6" spans="1:12" ht="15">
      <c r="A6" s="84" t="s">
        <v>4342</v>
      </c>
      <c r="B6" s="84" t="s">
        <v>3582</v>
      </c>
      <c r="C6" s="84">
        <v>44</v>
      </c>
      <c r="D6" s="123">
        <v>0.006415979932864872</v>
      </c>
      <c r="E6" s="123">
        <v>1.222585166025441</v>
      </c>
      <c r="F6" s="84" t="s">
        <v>4933</v>
      </c>
      <c r="G6" s="84" t="b">
        <v>0</v>
      </c>
      <c r="H6" s="84" t="b">
        <v>0</v>
      </c>
      <c r="I6" s="84" t="b">
        <v>0</v>
      </c>
      <c r="J6" s="84" t="b">
        <v>0</v>
      </c>
      <c r="K6" s="84" t="b">
        <v>0</v>
      </c>
      <c r="L6" s="84" t="b">
        <v>0</v>
      </c>
    </row>
    <row r="7" spans="1:12" ht="15">
      <c r="A7" s="84" t="s">
        <v>3627</v>
      </c>
      <c r="B7" s="84" t="s">
        <v>974</v>
      </c>
      <c r="C7" s="84">
        <v>35</v>
      </c>
      <c r="D7" s="123">
        <v>0.005642269246932816</v>
      </c>
      <c r="E7" s="123">
        <v>1.5938396610812715</v>
      </c>
      <c r="F7" s="84" t="s">
        <v>4933</v>
      </c>
      <c r="G7" s="84" t="b">
        <v>0</v>
      </c>
      <c r="H7" s="84" t="b">
        <v>0</v>
      </c>
      <c r="I7" s="84" t="b">
        <v>0</v>
      </c>
      <c r="J7" s="84" t="b">
        <v>0</v>
      </c>
      <c r="K7" s="84" t="b">
        <v>0</v>
      </c>
      <c r="L7" s="84" t="b">
        <v>0</v>
      </c>
    </row>
    <row r="8" spans="1:12" ht="15">
      <c r="A8" s="84" t="s">
        <v>974</v>
      </c>
      <c r="B8" s="84" t="s">
        <v>3625</v>
      </c>
      <c r="C8" s="84">
        <v>35</v>
      </c>
      <c r="D8" s="123">
        <v>0.005642269246932816</v>
      </c>
      <c r="E8" s="123">
        <v>1.3455646627529354</v>
      </c>
      <c r="F8" s="84" t="s">
        <v>4933</v>
      </c>
      <c r="G8" s="84" t="b">
        <v>0</v>
      </c>
      <c r="H8" s="84" t="b">
        <v>0</v>
      </c>
      <c r="I8" s="84" t="b">
        <v>0</v>
      </c>
      <c r="J8" s="84" t="b">
        <v>0</v>
      </c>
      <c r="K8" s="84" t="b">
        <v>0</v>
      </c>
      <c r="L8" s="84" t="b">
        <v>0</v>
      </c>
    </row>
    <row r="9" spans="1:12" ht="15">
      <c r="A9" s="84" t="s">
        <v>4339</v>
      </c>
      <c r="B9" s="84" t="s">
        <v>4342</v>
      </c>
      <c r="C9" s="84">
        <v>34</v>
      </c>
      <c r="D9" s="123">
        <v>0.005481061554163307</v>
      </c>
      <c r="E9" s="123">
        <v>1.7546358994530071</v>
      </c>
      <c r="F9" s="84" t="s">
        <v>4933</v>
      </c>
      <c r="G9" s="84" t="b">
        <v>0</v>
      </c>
      <c r="H9" s="84" t="b">
        <v>0</v>
      </c>
      <c r="I9" s="84" t="b">
        <v>0</v>
      </c>
      <c r="J9" s="84" t="b">
        <v>0</v>
      </c>
      <c r="K9" s="84" t="b">
        <v>0</v>
      </c>
      <c r="L9" s="84" t="b">
        <v>0</v>
      </c>
    </row>
    <row r="10" spans="1:12" ht="15">
      <c r="A10" s="84" t="s">
        <v>4341</v>
      </c>
      <c r="B10" s="84" t="s">
        <v>4347</v>
      </c>
      <c r="C10" s="84">
        <v>34</v>
      </c>
      <c r="D10" s="123">
        <v>0.005481061554163307</v>
      </c>
      <c r="E10" s="123">
        <v>2.1833105251012133</v>
      </c>
      <c r="F10" s="84" t="s">
        <v>4933</v>
      </c>
      <c r="G10" s="84" t="b">
        <v>0</v>
      </c>
      <c r="H10" s="84" t="b">
        <v>0</v>
      </c>
      <c r="I10" s="84" t="b">
        <v>0</v>
      </c>
      <c r="J10" s="84" t="b">
        <v>0</v>
      </c>
      <c r="K10" s="84" t="b">
        <v>0</v>
      </c>
      <c r="L10" s="84" t="b">
        <v>0</v>
      </c>
    </row>
    <row r="11" spans="1:12" ht="15">
      <c r="A11" s="84" t="s">
        <v>3625</v>
      </c>
      <c r="B11" s="84" t="s">
        <v>3628</v>
      </c>
      <c r="C11" s="84">
        <v>32</v>
      </c>
      <c r="D11" s="123">
        <v>0.005299938477716219</v>
      </c>
      <c r="E11" s="123">
        <v>1.6047190634133168</v>
      </c>
      <c r="F11" s="84" t="s">
        <v>4933</v>
      </c>
      <c r="G11" s="84" t="b">
        <v>0</v>
      </c>
      <c r="H11" s="84" t="b">
        <v>0</v>
      </c>
      <c r="I11" s="84" t="b">
        <v>0</v>
      </c>
      <c r="J11" s="84" t="b">
        <v>0</v>
      </c>
      <c r="K11" s="84" t="b">
        <v>0</v>
      </c>
      <c r="L11" s="84" t="b">
        <v>0</v>
      </c>
    </row>
    <row r="12" spans="1:12" ht="15">
      <c r="A12" s="84" t="s">
        <v>3628</v>
      </c>
      <c r="B12" s="84" t="s">
        <v>4348</v>
      </c>
      <c r="C12" s="84">
        <v>32</v>
      </c>
      <c r="D12" s="123">
        <v>0.005299938477716219</v>
      </c>
      <c r="E12" s="123">
        <v>2.1289528627786205</v>
      </c>
      <c r="F12" s="84" t="s">
        <v>4933</v>
      </c>
      <c r="G12" s="84" t="b">
        <v>0</v>
      </c>
      <c r="H12" s="84" t="b">
        <v>0</v>
      </c>
      <c r="I12" s="84" t="b">
        <v>0</v>
      </c>
      <c r="J12" s="84" t="b">
        <v>0</v>
      </c>
      <c r="K12" s="84" t="b">
        <v>0</v>
      </c>
      <c r="L12" s="84" t="b">
        <v>0</v>
      </c>
    </row>
    <row r="13" spans="1:12" ht="15">
      <c r="A13" s="84" t="s">
        <v>4348</v>
      </c>
      <c r="B13" s="84" t="s">
        <v>3630</v>
      </c>
      <c r="C13" s="84">
        <v>32</v>
      </c>
      <c r="D13" s="123">
        <v>0.005299938477716219</v>
      </c>
      <c r="E13" s="123">
        <v>2.2081341088262456</v>
      </c>
      <c r="F13" s="84" t="s">
        <v>4933</v>
      </c>
      <c r="G13" s="84" t="b">
        <v>0</v>
      </c>
      <c r="H13" s="84" t="b">
        <v>0</v>
      </c>
      <c r="I13" s="84" t="b">
        <v>0</v>
      </c>
      <c r="J13" s="84" t="b">
        <v>0</v>
      </c>
      <c r="K13" s="84" t="b">
        <v>0</v>
      </c>
      <c r="L13" s="84" t="b">
        <v>0</v>
      </c>
    </row>
    <row r="14" spans="1:12" ht="15">
      <c r="A14" s="84" t="s">
        <v>3624</v>
      </c>
      <c r="B14" s="84" t="s">
        <v>4346</v>
      </c>
      <c r="C14" s="84">
        <v>29</v>
      </c>
      <c r="D14" s="123">
        <v>0.005904108142570225</v>
      </c>
      <c r="E14" s="123">
        <v>1.519731823093021</v>
      </c>
      <c r="F14" s="84" t="s">
        <v>4933</v>
      </c>
      <c r="G14" s="84" t="b">
        <v>0</v>
      </c>
      <c r="H14" s="84" t="b">
        <v>0</v>
      </c>
      <c r="I14" s="84" t="b">
        <v>0</v>
      </c>
      <c r="J14" s="84" t="b">
        <v>0</v>
      </c>
      <c r="K14" s="84" t="b">
        <v>0</v>
      </c>
      <c r="L14" s="84" t="b">
        <v>0</v>
      </c>
    </row>
    <row r="15" spans="1:12" ht="15">
      <c r="A15" s="84" t="s">
        <v>4339</v>
      </c>
      <c r="B15" s="84" t="s">
        <v>3582</v>
      </c>
      <c r="C15" s="84">
        <v>27</v>
      </c>
      <c r="D15" s="123">
        <v>0.004805921326753639</v>
      </c>
      <c r="E15" s="123">
        <v>0.8618432429894992</v>
      </c>
      <c r="F15" s="84" t="s">
        <v>4933</v>
      </c>
      <c r="G15" s="84" t="b">
        <v>0</v>
      </c>
      <c r="H15" s="84" t="b">
        <v>0</v>
      </c>
      <c r="I15" s="84" t="b">
        <v>0</v>
      </c>
      <c r="J15" s="84" t="b">
        <v>0</v>
      </c>
      <c r="K15" s="84" t="b">
        <v>0</v>
      </c>
      <c r="L15" s="84" t="b">
        <v>0</v>
      </c>
    </row>
    <row r="16" spans="1:12" ht="15">
      <c r="A16" s="84" t="s">
        <v>3624</v>
      </c>
      <c r="B16" s="84" t="s">
        <v>4343</v>
      </c>
      <c r="C16" s="84">
        <v>26</v>
      </c>
      <c r="D16" s="123">
        <v>0.005293338334718132</v>
      </c>
      <c r="E16" s="123">
        <v>1.3821305428157948</v>
      </c>
      <c r="F16" s="84" t="s">
        <v>4933</v>
      </c>
      <c r="G16" s="84" t="b">
        <v>0</v>
      </c>
      <c r="H16" s="84" t="b">
        <v>0</v>
      </c>
      <c r="I16" s="84" t="b">
        <v>0</v>
      </c>
      <c r="J16" s="84" t="b">
        <v>0</v>
      </c>
      <c r="K16" s="84" t="b">
        <v>0</v>
      </c>
      <c r="L16" s="84" t="b">
        <v>0</v>
      </c>
    </row>
    <row r="17" spans="1:12" ht="15">
      <c r="A17" s="84" t="s">
        <v>4344</v>
      </c>
      <c r="B17" s="84" t="s">
        <v>4359</v>
      </c>
      <c r="C17" s="84">
        <v>19</v>
      </c>
      <c r="D17" s="123">
        <v>0.0038682087830632507</v>
      </c>
      <c r="E17" s="123">
        <v>2.1187336975969346</v>
      </c>
      <c r="F17" s="84" t="s">
        <v>4933</v>
      </c>
      <c r="G17" s="84" t="b">
        <v>0</v>
      </c>
      <c r="H17" s="84" t="b">
        <v>0</v>
      </c>
      <c r="I17" s="84" t="b">
        <v>0</v>
      </c>
      <c r="J17" s="84" t="b">
        <v>0</v>
      </c>
      <c r="K17" s="84" t="b">
        <v>0</v>
      </c>
      <c r="L17" s="84" t="b">
        <v>0</v>
      </c>
    </row>
    <row r="18" spans="1:12" ht="15">
      <c r="A18" s="84" t="s">
        <v>3680</v>
      </c>
      <c r="B18" s="84" t="s">
        <v>3681</v>
      </c>
      <c r="C18" s="84">
        <v>16</v>
      </c>
      <c r="D18" s="123">
        <v>0.0034576968810891505</v>
      </c>
      <c r="E18" s="123">
        <v>2.345661972742566</v>
      </c>
      <c r="F18" s="84" t="s">
        <v>4933</v>
      </c>
      <c r="G18" s="84" t="b">
        <v>0</v>
      </c>
      <c r="H18" s="84" t="b">
        <v>0</v>
      </c>
      <c r="I18" s="84" t="b">
        <v>0</v>
      </c>
      <c r="J18" s="84" t="b">
        <v>1</v>
      </c>
      <c r="K18" s="84" t="b">
        <v>0</v>
      </c>
      <c r="L18" s="84" t="b">
        <v>0</v>
      </c>
    </row>
    <row r="19" spans="1:12" ht="15">
      <c r="A19" s="84" t="s">
        <v>3681</v>
      </c>
      <c r="B19" s="84" t="s">
        <v>3682</v>
      </c>
      <c r="C19" s="84">
        <v>16</v>
      </c>
      <c r="D19" s="123">
        <v>0.0034576968810891505</v>
      </c>
      <c r="E19" s="123">
        <v>2.1825356908512523</v>
      </c>
      <c r="F19" s="84" t="s">
        <v>4933</v>
      </c>
      <c r="G19" s="84" t="b">
        <v>1</v>
      </c>
      <c r="H19" s="84" t="b">
        <v>0</v>
      </c>
      <c r="I19" s="84" t="b">
        <v>0</v>
      </c>
      <c r="J19" s="84" t="b">
        <v>0</v>
      </c>
      <c r="K19" s="84" t="b">
        <v>0</v>
      </c>
      <c r="L19" s="84" t="b">
        <v>0</v>
      </c>
    </row>
    <row r="20" spans="1:12" ht="15">
      <c r="A20" s="84" t="s">
        <v>3682</v>
      </c>
      <c r="B20" s="84" t="s">
        <v>3582</v>
      </c>
      <c r="C20" s="84">
        <v>16</v>
      </c>
      <c r="D20" s="123">
        <v>0.0034576968810891505</v>
      </c>
      <c r="E20" s="123">
        <v>1.0420847880647048</v>
      </c>
      <c r="F20" s="84" t="s">
        <v>4933</v>
      </c>
      <c r="G20" s="84" t="b">
        <v>0</v>
      </c>
      <c r="H20" s="84" t="b">
        <v>0</v>
      </c>
      <c r="I20" s="84" t="b">
        <v>0</v>
      </c>
      <c r="J20" s="84" t="b">
        <v>0</v>
      </c>
      <c r="K20" s="84" t="b">
        <v>0</v>
      </c>
      <c r="L20" s="84" t="b">
        <v>0</v>
      </c>
    </row>
    <row r="21" spans="1:12" ht="15">
      <c r="A21" s="84" t="s">
        <v>3582</v>
      </c>
      <c r="B21" s="84" t="s">
        <v>3683</v>
      </c>
      <c r="C21" s="84">
        <v>16</v>
      </c>
      <c r="D21" s="123">
        <v>0.0034576968810891505</v>
      </c>
      <c r="E21" s="123">
        <v>1.2004472801599544</v>
      </c>
      <c r="F21" s="84" t="s">
        <v>4933</v>
      </c>
      <c r="G21" s="84" t="b">
        <v>0</v>
      </c>
      <c r="H21" s="84" t="b">
        <v>0</v>
      </c>
      <c r="I21" s="84" t="b">
        <v>0</v>
      </c>
      <c r="J21" s="84" t="b">
        <v>0</v>
      </c>
      <c r="K21" s="84" t="b">
        <v>0</v>
      </c>
      <c r="L21" s="84" t="b">
        <v>0</v>
      </c>
    </row>
    <row r="22" spans="1:12" ht="15">
      <c r="A22" s="84" t="s">
        <v>3683</v>
      </c>
      <c r="B22" s="84" t="s">
        <v>3684</v>
      </c>
      <c r="C22" s="84">
        <v>16</v>
      </c>
      <c r="D22" s="123">
        <v>0.0034576968810891505</v>
      </c>
      <c r="E22" s="123">
        <v>2.422296029776311</v>
      </c>
      <c r="F22" s="84" t="s">
        <v>4933</v>
      </c>
      <c r="G22" s="84" t="b">
        <v>0</v>
      </c>
      <c r="H22" s="84" t="b">
        <v>0</v>
      </c>
      <c r="I22" s="84" t="b">
        <v>0</v>
      </c>
      <c r="J22" s="84" t="b">
        <v>1</v>
      </c>
      <c r="K22" s="84" t="b">
        <v>0</v>
      </c>
      <c r="L22" s="84" t="b">
        <v>0</v>
      </c>
    </row>
    <row r="23" spans="1:12" ht="15">
      <c r="A23" s="84" t="s">
        <v>3684</v>
      </c>
      <c r="B23" s="84" t="s">
        <v>3685</v>
      </c>
      <c r="C23" s="84">
        <v>16</v>
      </c>
      <c r="D23" s="123">
        <v>0.0034576968810891505</v>
      </c>
      <c r="E23" s="123">
        <v>2.521753231798247</v>
      </c>
      <c r="F23" s="84" t="s">
        <v>4933</v>
      </c>
      <c r="G23" s="84" t="b">
        <v>1</v>
      </c>
      <c r="H23" s="84" t="b">
        <v>0</v>
      </c>
      <c r="I23" s="84" t="b">
        <v>0</v>
      </c>
      <c r="J23" s="84" t="b">
        <v>0</v>
      </c>
      <c r="K23" s="84" t="b">
        <v>0</v>
      </c>
      <c r="L23" s="84" t="b">
        <v>0</v>
      </c>
    </row>
    <row r="24" spans="1:12" ht="15">
      <c r="A24" s="84" t="s">
        <v>3685</v>
      </c>
      <c r="B24" s="84" t="s">
        <v>3686</v>
      </c>
      <c r="C24" s="84">
        <v>16</v>
      </c>
      <c r="D24" s="123">
        <v>0.0034576968810891505</v>
      </c>
      <c r="E24" s="123">
        <v>2.5480821705205963</v>
      </c>
      <c r="F24" s="84" t="s">
        <v>4933</v>
      </c>
      <c r="G24" s="84" t="b">
        <v>0</v>
      </c>
      <c r="H24" s="84" t="b">
        <v>0</v>
      </c>
      <c r="I24" s="84" t="b">
        <v>0</v>
      </c>
      <c r="J24" s="84" t="b">
        <v>0</v>
      </c>
      <c r="K24" s="84" t="b">
        <v>0</v>
      </c>
      <c r="L24" s="84" t="b">
        <v>0</v>
      </c>
    </row>
    <row r="25" spans="1:12" ht="15">
      <c r="A25" s="84" t="s">
        <v>3686</v>
      </c>
      <c r="B25" s="84" t="s">
        <v>3687</v>
      </c>
      <c r="C25" s="84">
        <v>16</v>
      </c>
      <c r="D25" s="123">
        <v>0.0034576968810891505</v>
      </c>
      <c r="E25" s="123">
        <v>2.305044121834302</v>
      </c>
      <c r="F25" s="84" t="s">
        <v>4933</v>
      </c>
      <c r="G25" s="84" t="b">
        <v>0</v>
      </c>
      <c r="H25" s="84" t="b">
        <v>0</v>
      </c>
      <c r="I25" s="84" t="b">
        <v>0</v>
      </c>
      <c r="J25" s="84" t="b">
        <v>0</v>
      </c>
      <c r="K25" s="84" t="b">
        <v>0</v>
      </c>
      <c r="L25" s="84" t="b">
        <v>0</v>
      </c>
    </row>
    <row r="26" spans="1:12" ht="15">
      <c r="A26" s="84" t="s">
        <v>3687</v>
      </c>
      <c r="B26" s="84" t="s">
        <v>3688</v>
      </c>
      <c r="C26" s="84">
        <v>16</v>
      </c>
      <c r="D26" s="123">
        <v>0.0034576968810891505</v>
      </c>
      <c r="E26" s="123">
        <v>2.305044121834302</v>
      </c>
      <c r="F26" s="84" t="s">
        <v>4933</v>
      </c>
      <c r="G26" s="84" t="b">
        <v>0</v>
      </c>
      <c r="H26" s="84" t="b">
        <v>0</v>
      </c>
      <c r="I26" s="84" t="b">
        <v>0</v>
      </c>
      <c r="J26" s="84" t="b">
        <v>1</v>
      </c>
      <c r="K26" s="84" t="b">
        <v>0</v>
      </c>
      <c r="L26" s="84" t="b">
        <v>0</v>
      </c>
    </row>
    <row r="27" spans="1:12" ht="15">
      <c r="A27" s="84" t="s">
        <v>3688</v>
      </c>
      <c r="B27" s="84" t="s">
        <v>4349</v>
      </c>
      <c r="C27" s="84">
        <v>16</v>
      </c>
      <c r="D27" s="123">
        <v>0.0034576968810891505</v>
      </c>
      <c r="E27" s="123">
        <v>2.2898041552775648</v>
      </c>
      <c r="F27" s="84" t="s">
        <v>4933</v>
      </c>
      <c r="G27" s="84" t="b">
        <v>1</v>
      </c>
      <c r="H27" s="84" t="b">
        <v>0</v>
      </c>
      <c r="I27" s="84" t="b">
        <v>0</v>
      </c>
      <c r="J27" s="84" t="b">
        <v>0</v>
      </c>
      <c r="K27" s="84" t="b">
        <v>0</v>
      </c>
      <c r="L27" s="84" t="b">
        <v>0</v>
      </c>
    </row>
    <row r="28" spans="1:12" ht="15">
      <c r="A28" s="84" t="s">
        <v>4349</v>
      </c>
      <c r="B28" s="84" t="s">
        <v>4365</v>
      </c>
      <c r="C28" s="84">
        <v>16</v>
      </c>
      <c r="D28" s="123">
        <v>0.0034576968810891505</v>
      </c>
      <c r="E28" s="123">
        <v>2.2898041552775648</v>
      </c>
      <c r="F28" s="84" t="s">
        <v>4933</v>
      </c>
      <c r="G28" s="84" t="b">
        <v>0</v>
      </c>
      <c r="H28" s="84" t="b">
        <v>0</v>
      </c>
      <c r="I28" s="84" t="b">
        <v>0</v>
      </c>
      <c r="J28" s="84" t="b">
        <v>0</v>
      </c>
      <c r="K28" s="84" t="b">
        <v>0</v>
      </c>
      <c r="L28" s="84" t="b">
        <v>0</v>
      </c>
    </row>
    <row r="29" spans="1:12" ht="15">
      <c r="A29" s="84" t="s">
        <v>4365</v>
      </c>
      <c r="B29" s="84" t="s">
        <v>4361</v>
      </c>
      <c r="C29" s="84">
        <v>16</v>
      </c>
      <c r="D29" s="123">
        <v>0.0034576968810891505</v>
      </c>
      <c r="E29" s="123">
        <v>2.521753231798247</v>
      </c>
      <c r="F29" s="84" t="s">
        <v>4933</v>
      </c>
      <c r="G29" s="84" t="b">
        <v>0</v>
      </c>
      <c r="H29" s="84" t="b">
        <v>0</v>
      </c>
      <c r="I29" s="84" t="b">
        <v>0</v>
      </c>
      <c r="J29" s="84" t="b">
        <v>0</v>
      </c>
      <c r="K29" s="84" t="b">
        <v>0</v>
      </c>
      <c r="L29" s="84" t="b">
        <v>0</v>
      </c>
    </row>
    <row r="30" spans="1:12" ht="15">
      <c r="A30" s="84" t="s">
        <v>4361</v>
      </c>
      <c r="B30" s="84" t="s">
        <v>4366</v>
      </c>
      <c r="C30" s="84">
        <v>16</v>
      </c>
      <c r="D30" s="123">
        <v>0.0034576968810891505</v>
      </c>
      <c r="E30" s="123">
        <v>2.521753231798247</v>
      </c>
      <c r="F30" s="84" t="s">
        <v>4933</v>
      </c>
      <c r="G30" s="84" t="b">
        <v>0</v>
      </c>
      <c r="H30" s="84" t="b">
        <v>0</v>
      </c>
      <c r="I30" s="84" t="b">
        <v>0</v>
      </c>
      <c r="J30" s="84" t="b">
        <v>0</v>
      </c>
      <c r="K30" s="84" t="b">
        <v>0</v>
      </c>
      <c r="L30" s="84" t="b">
        <v>0</v>
      </c>
    </row>
    <row r="31" spans="1:12" ht="15">
      <c r="A31" s="84" t="s">
        <v>4351</v>
      </c>
      <c r="B31" s="84" t="s">
        <v>4345</v>
      </c>
      <c r="C31" s="84">
        <v>16</v>
      </c>
      <c r="D31" s="123">
        <v>0.0034576968810891505</v>
      </c>
      <c r="E31" s="123">
        <v>1.9228983803454962</v>
      </c>
      <c r="F31" s="84" t="s">
        <v>4933</v>
      </c>
      <c r="G31" s="84" t="b">
        <v>0</v>
      </c>
      <c r="H31" s="84" t="b">
        <v>0</v>
      </c>
      <c r="I31" s="84" t="b">
        <v>0</v>
      </c>
      <c r="J31" s="84" t="b">
        <v>0</v>
      </c>
      <c r="K31" s="84" t="b">
        <v>0</v>
      </c>
      <c r="L31" s="84" t="b">
        <v>0</v>
      </c>
    </row>
    <row r="32" spans="1:12" ht="15">
      <c r="A32" s="84" t="s">
        <v>4343</v>
      </c>
      <c r="B32" s="84" t="s">
        <v>3582</v>
      </c>
      <c r="C32" s="84">
        <v>16</v>
      </c>
      <c r="D32" s="123">
        <v>0.003894328905231897</v>
      </c>
      <c r="E32" s="123">
        <v>0.8013506942879746</v>
      </c>
      <c r="F32" s="84" t="s">
        <v>4933</v>
      </c>
      <c r="G32" s="84" t="b">
        <v>0</v>
      </c>
      <c r="H32" s="84" t="b">
        <v>0</v>
      </c>
      <c r="I32" s="84" t="b">
        <v>0</v>
      </c>
      <c r="J32" s="84" t="b">
        <v>0</v>
      </c>
      <c r="K32" s="84" t="b">
        <v>0</v>
      </c>
      <c r="L32" s="84" t="b">
        <v>0</v>
      </c>
    </row>
    <row r="33" spans="1:12" ht="15">
      <c r="A33" s="84" t="s">
        <v>3582</v>
      </c>
      <c r="B33" s="84" t="s">
        <v>4358</v>
      </c>
      <c r="C33" s="84">
        <v>16</v>
      </c>
      <c r="D33" s="123">
        <v>0.00460066178405016</v>
      </c>
      <c r="E33" s="123">
        <v>1.2004472801599544</v>
      </c>
      <c r="F33" s="84" t="s">
        <v>4933</v>
      </c>
      <c r="G33" s="84" t="b">
        <v>0</v>
      </c>
      <c r="H33" s="84" t="b">
        <v>0</v>
      </c>
      <c r="I33" s="84" t="b">
        <v>0</v>
      </c>
      <c r="J33" s="84" t="b">
        <v>0</v>
      </c>
      <c r="K33" s="84" t="b">
        <v>0</v>
      </c>
      <c r="L33" s="84" t="b">
        <v>0</v>
      </c>
    </row>
    <row r="34" spans="1:12" ht="15">
      <c r="A34" s="84" t="s">
        <v>4367</v>
      </c>
      <c r="B34" s="84" t="s">
        <v>4370</v>
      </c>
      <c r="C34" s="84">
        <v>15</v>
      </c>
      <c r="D34" s="123">
        <v>0.003870160689889769</v>
      </c>
      <c r="E34" s="123">
        <v>2.5480821705205963</v>
      </c>
      <c r="F34" s="84" t="s">
        <v>4933</v>
      </c>
      <c r="G34" s="84" t="b">
        <v>0</v>
      </c>
      <c r="H34" s="84" t="b">
        <v>0</v>
      </c>
      <c r="I34" s="84" t="b">
        <v>0</v>
      </c>
      <c r="J34" s="84" t="b">
        <v>0</v>
      </c>
      <c r="K34" s="84" t="b">
        <v>0</v>
      </c>
      <c r="L34" s="84" t="b">
        <v>0</v>
      </c>
    </row>
    <row r="35" spans="1:12" ht="15">
      <c r="A35" s="84" t="s">
        <v>3582</v>
      </c>
      <c r="B35" s="84" t="s">
        <v>4344</v>
      </c>
      <c r="C35" s="84">
        <v>15</v>
      </c>
      <c r="D35" s="123">
        <v>0.00331209742571983</v>
      </c>
      <c r="E35" s="123">
        <v>0.8177037019329532</v>
      </c>
      <c r="F35" s="84" t="s">
        <v>4933</v>
      </c>
      <c r="G35" s="84" t="b">
        <v>0</v>
      </c>
      <c r="H35" s="84" t="b">
        <v>0</v>
      </c>
      <c r="I35" s="84" t="b">
        <v>0</v>
      </c>
      <c r="J35" s="84" t="b">
        <v>0</v>
      </c>
      <c r="K35" s="84" t="b">
        <v>0</v>
      </c>
      <c r="L35" s="84" t="b">
        <v>0</v>
      </c>
    </row>
    <row r="36" spans="1:12" ht="15">
      <c r="A36" s="84" t="s">
        <v>3596</v>
      </c>
      <c r="B36" s="84" t="s">
        <v>4353</v>
      </c>
      <c r="C36" s="84">
        <v>15</v>
      </c>
      <c r="D36" s="123">
        <v>0.004512301822968688</v>
      </c>
      <c r="E36" s="123">
        <v>2.2878119752617803</v>
      </c>
      <c r="F36" s="84" t="s">
        <v>4933</v>
      </c>
      <c r="G36" s="84" t="b">
        <v>0</v>
      </c>
      <c r="H36" s="84" t="b">
        <v>0</v>
      </c>
      <c r="I36" s="84" t="b">
        <v>0</v>
      </c>
      <c r="J36" s="84" t="b">
        <v>0</v>
      </c>
      <c r="K36" s="84" t="b">
        <v>0</v>
      </c>
      <c r="L36" s="84" t="b">
        <v>0</v>
      </c>
    </row>
    <row r="37" spans="1:12" ht="15">
      <c r="A37" s="84" t="s">
        <v>3651</v>
      </c>
      <c r="B37" s="84" t="s">
        <v>3641</v>
      </c>
      <c r="C37" s="84">
        <v>14</v>
      </c>
      <c r="D37" s="123">
        <v>0.0033188173740917285</v>
      </c>
      <c r="E37" s="123">
        <v>2.204603239931112</v>
      </c>
      <c r="F37" s="84" t="s">
        <v>4933</v>
      </c>
      <c r="G37" s="84" t="b">
        <v>0</v>
      </c>
      <c r="H37" s="84" t="b">
        <v>0</v>
      </c>
      <c r="I37" s="84" t="b">
        <v>0</v>
      </c>
      <c r="J37" s="84" t="b">
        <v>0</v>
      </c>
      <c r="K37" s="84" t="b">
        <v>0</v>
      </c>
      <c r="L37" s="84" t="b">
        <v>0</v>
      </c>
    </row>
    <row r="38" spans="1:12" ht="15">
      <c r="A38" s="84" t="s">
        <v>3583</v>
      </c>
      <c r="B38" s="84" t="s">
        <v>3624</v>
      </c>
      <c r="C38" s="84">
        <v>13</v>
      </c>
      <c r="D38" s="123">
        <v>0.003005973751024654</v>
      </c>
      <c r="E38" s="123">
        <v>0.4773873176342533</v>
      </c>
      <c r="F38" s="84" t="s">
        <v>4933</v>
      </c>
      <c r="G38" s="84" t="b">
        <v>0</v>
      </c>
      <c r="H38" s="84" t="b">
        <v>0</v>
      </c>
      <c r="I38" s="84" t="b">
        <v>0</v>
      </c>
      <c r="J38" s="84" t="b">
        <v>0</v>
      </c>
      <c r="K38" s="84" t="b">
        <v>0</v>
      </c>
      <c r="L38" s="84" t="b">
        <v>0</v>
      </c>
    </row>
    <row r="39" spans="1:12" ht="15">
      <c r="A39" s="84" t="s">
        <v>3582</v>
      </c>
      <c r="B39" s="84" t="s">
        <v>3583</v>
      </c>
      <c r="C39" s="84">
        <v>12</v>
      </c>
      <c r="D39" s="123">
        <v>0.002844700606364339</v>
      </c>
      <c r="E39" s="123">
        <v>0.07780034033123927</v>
      </c>
      <c r="F39" s="84" t="s">
        <v>4933</v>
      </c>
      <c r="G39" s="84" t="b">
        <v>0</v>
      </c>
      <c r="H39" s="84" t="b">
        <v>0</v>
      </c>
      <c r="I39" s="84" t="b">
        <v>0</v>
      </c>
      <c r="J39" s="84" t="b">
        <v>0</v>
      </c>
      <c r="K39" s="84" t="b">
        <v>0</v>
      </c>
      <c r="L39" s="84" t="b">
        <v>0</v>
      </c>
    </row>
    <row r="40" spans="1:12" ht="15">
      <c r="A40" s="84" t="s">
        <v>4346</v>
      </c>
      <c r="B40" s="84" t="s">
        <v>3582</v>
      </c>
      <c r="C40" s="84">
        <v>12</v>
      </c>
      <c r="D40" s="123">
        <v>0.002920746678923923</v>
      </c>
      <c r="E40" s="123">
        <v>0.7574452085888929</v>
      </c>
      <c r="F40" s="84" t="s">
        <v>4933</v>
      </c>
      <c r="G40" s="84" t="b">
        <v>0</v>
      </c>
      <c r="H40" s="84" t="b">
        <v>0</v>
      </c>
      <c r="I40" s="84" t="b">
        <v>0</v>
      </c>
      <c r="J40" s="84" t="b">
        <v>0</v>
      </c>
      <c r="K40" s="84" t="b">
        <v>0</v>
      </c>
      <c r="L40" s="84" t="b">
        <v>0</v>
      </c>
    </row>
    <row r="41" spans="1:12" ht="15">
      <c r="A41" s="84" t="s">
        <v>4344</v>
      </c>
      <c r="B41" s="84" t="s">
        <v>3687</v>
      </c>
      <c r="C41" s="84">
        <v>12</v>
      </c>
      <c r="D41" s="123">
        <v>0.002844700606364339</v>
      </c>
      <c r="E41" s="123">
        <v>1.75075691230234</v>
      </c>
      <c r="F41" s="84" t="s">
        <v>4933</v>
      </c>
      <c r="G41" s="84" t="b">
        <v>0</v>
      </c>
      <c r="H41" s="84" t="b">
        <v>0</v>
      </c>
      <c r="I41" s="84" t="b">
        <v>0</v>
      </c>
      <c r="J41" s="84" t="b">
        <v>0</v>
      </c>
      <c r="K41" s="84" t="b">
        <v>0</v>
      </c>
      <c r="L41" s="84" t="b">
        <v>0</v>
      </c>
    </row>
    <row r="42" spans="1:12" ht="15">
      <c r="A42" s="84" t="s">
        <v>4383</v>
      </c>
      <c r="B42" s="84" t="s">
        <v>4338</v>
      </c>
      <c r="C42" s="84">
        <v>11</v>
      </c>
      <c r="D42" s="123">
        <v>0.002677351122346929</v>
      </c>
      <c r="E42" s="123">
        <v>1.8223189895966407</v>
      </c>
      <c r="F42" s="84" t="s">
        <v>4933</v>
      </c>
      <c r="G42" s="84" t="b">
        <v>0</v>
      </c>
      <c r="H42" s="84" t="b">
        <v>0</v>
      </c>
      <c r="I42" s="84" t="b">
        <v>0</v>
      </c>
      <c r="J42" s="84" t="b">
        <v>0</v>
      </c>
      <c r="K42" s="84" t="b">
        <v>0</v>
      </c>
      <c r="L42" s="84" t="b">
        <v>0</v>
      </c>
    </row>
    <row r="43" spans="1:12" ht="15">
      <c r="A43" s="84" t="s">
        <v>3582</v>
      </c>
      <c r="B43" s="84" t="s">
        <v>4352</v>
      </c>
      <c r="C43" s="84">
        <v>11</v>
      </c>
      <c r="D43" s="123">
        <v>0.002677351122346929</v>
      </c>
      <c r="E43" s="123">
        <v>0.8851098194560962</v>
      </c>
      <c r="F43" s="84" t="s">
        <v>4933</v>
      </c>
      <c r="G43" s="84" t="b">
        <v>0</v>
      </c>
      <c r="H43" s="84" t="b">
        <v>0</v>
      </c>
      <c r="I43" s="84" t="b">
        <v>0</v>
      </c>
      <c r="J43" s="84" t="b">
        <v>0</v>
      </c>
      <c r="K43" s="84" t="b">
        <v>0</v>
      </c>
      <c r="L43" s="84" t="b">
        <v>0</v>
      </c>
    </row>
    <row r="44" spans="1:12" ht="15">
      <c r="A44" s="84" t="s">
        <v>4380</v>
      </c>
      <c r="B44" s="84" t="s">
        <v>4355</v>
      </c>
      <c r="C44" s="84">
        <v>10</v>
      </c>
      <c r="D44" s="123">
        <v>0.002503371438918057</v>
      </c>
      <c r="E44" s="123">
        <v>2.371990911464915</v>
      </c>
      <c r="F44" s="84" t="s">
        <v>4933</v>
      </c>
      <c r="G44" s="84" t="b">
        <v>0</v>
      </c>
      <c r="H44" s="84" t="b">
        <v>0</v>
      </c>
      <c r="I44" s="84" t="b">
        <v>0</v>
      </c>
      <c r="J44" s="84" t="b">
        <v>0</v>
      </c>
      <c r="K44" s="84" t="b">
        <v>0</v>
      </c>
      <c r="L44" s="84" t="b">
        <v>0</v>
      </c>
    </row>
    <row r="45" spans="1:12" ht="15">
      <c r="A45" s="84" t="s">
        <v>4386</v>
      </c>
      <c r="B45" s="84" t="s">
        <v>4396</v>
      </c>
      <c r="C45" s="84">
        <v>10</v>
      </c>
      <c r="D45" s="123">
        <v>0.002503371438918057</v>
      </c>
      <c r="E45" s="123">
        <v>2.710809468018296</v>
      </c>
      <c r="F45" s="84" t="s">
        <v>4933</v>
      </c>
      <c r="G45" s="84" t="b">
        <v>0</v>
      </c>
      <c r="H45" s="84" t="b">
        <v>0</v>
      </c>
      <c r="I45" s="84" t="b">
        <v>0</v>
      </c>
      <c r="J45" s="84" t="b">
        <v>1</v>
      </c>
      <c r="K45" s="84" t="b">
        <v>0</v>
      </c>
      <c r="L45" s="84" t="b">
        <v>0</v>
      </c>
    </row>
    <row r="46" spans="1:12" ht="15">
      <c r="A46" s="84" t="s">
        <v>966</v>
      </c>
      <c r="B46" s="84" t="s">
        <v>3624</v>
      </c>
      <c r="C46" s="84">
        <v>10</v>
      </c>
      <c r="D46" s="123">
        <v>0.0026658903270751198</v>
      </c>
      <c r="E46" s="123">
        <v>1.282085800025517</v>
      </c>
      <c r="F46" s="84" t="s">
        <v>4933</v>
      </c>
      <c r="G46" s="84" t="b">
        <v>0</v>
      </c>
      <c r="H46" s="84" t="b">
        <v>0</v>
      </c>
      <c r="I46" s="84" t="b">
        <v>0</v>
      </c>
      <c r="J46" s="84" t="b">
        <v>0</v>
      </c>
      <c r="K46" s="84" t="b">
        <v>0</v>
      </c>
      <c r="L46" s="84" t="b">
        <v>0</v>
      </c>
    </row>
    <row r="47" spans="1:12" ht="15">
      <c r="A47" s="84" t="s">
        <v>4347</v>
      </c>
      <c r="B47" s="84" t="s">
        <v>4357</v>
      </c>
      <c r="C47" s="84">
        <v>10</v>
      </c>
      <c r="D47" s="123">
        <v>0.002503371438918057</v>
      </c>
      <c r="E47" s="123">
        <v>2.432055867065467</v>
      </c>
      <c r="F47" s="84" t="s">
        <v>4933</v>
      </c>
      <c r="G47" s="84" t="b">
        <v>0</v>
      </c>
      <c r="H47" s="84" t="b">
        <v>0</v>
      </c>
      <c r="I47" s="84" t="b">
        <v>0</v>
      </c>
      <c r="J47" s="84" t="b">
        <v>0</v>
      </c>
      <c r="K47" s="84" t="b">
        <v>0</v>
      </c>
      <c r="L47" s="84" t="b">
        <v>0</v>
      </c>
    </row>
    <row r="48" spans="1:12" ht="15">
      <c r="A48" s="84" t="s">
        <v>4364</v>
      </c>
      <c r="B48" s="84" t="s">
        <v>4360</v>
      </c>
      <c r="C48" s="84">
        <v>10</v>
      </c>
      <c r="D48" s="123">
        <v>0.0030082012153124582</v>
      </c>
      <c r="E48" s="123">
        <v>2.266480726694941</v>
      </c>
      <c r="F48" s="84" t="s">
        <v>4933</v>
      </c>
      <c r="G48" s="84" t="b">
        <v>0</v>
      </c>
      <c r="H48" s="84" t="b">
        <v>0</v>
      </c>
      <c r="I48" s="84" t="b">
        <v>0</v>
      </c>
      <c r="J48" s="84" t="b">
        <v>0</v>
      </c>
      <c r="K48" s="84" t="b">
        <v>0</v>
      </c>
      <c r="L48" s="84" t="b">
        <v>0</v>
      </c>
    </row>
    <row r="49" spans="1:12" ht="15">
      <c r="A49" s="84" t="s">
        <v>4400</v>
      </c>
      <c r="B49" s="84" t="s">
        <v>3596</v>
      </c>
      <c r="C49" s="84">
        <v>10</v>
      </c>
      <c r="D49" s="123">
        <v>0.0030082012153124582</v>
      </c>
      <c r="E49" s="123">
        <v>2.4299828584426018</v>
      </c>
      <c r="F49" s="84" t="s">
        <v>4933</v>
      </c>
      <c r="G49" s="84" t="b">
        <v>0</v>
      </c>
      <c r="H49" s="84" t="b">
        <v>0</v>
      </c>
      <c r="I49" s="84" t="b">
        <v>0</v>
      </c>
      <c r="J49" s="84" t="b">
        <v>0</v>
      </c>
      <c r="K49" s="84" t="b">
        <v>0</v>
      </c>
      <c r="L49" s="84" t="b">
        <v>0</v>
      </c>
    </row>
    <row r="50" spans="1:12" ht="15">
      <c r="A50" s="84" t="s">
        <v>4353</v>
      </c>
      <c r="B50" s="84" t="s">
        <v>3582</v>
      </c>
      <c r="C50" s="84">
        <v>10</v>
      </c>
      <c r="D50" s="123">
        <v>0.0030082012153124582</v>
      </c>
      <c r="E50" s="123">
        <v>0.9076007335501745</v>
      </c>
      <c r="F50" s="84" t="s">
        <v>4933</v>
      </c>
      <c r="G50" s="84" t="b">
        <v>0</v>
      </c>
      <c r="H50" s="84" t="b">
        <v>0</v>
      </c>
      <c r="I50" s="84" t="b">
        <v>0</v>
      </c>
      <c r="J50" s="84" t="b">
        <v>0</v>
      </c>
      <c r="K50" s="84" t="b">
        <v>0</v>
      </c>
      <c r="L50" s="84" t="b">
        <v>0</v>
      </c>
    </row>
    <row r="51" spans="1:12" ht="15">
      <c r="A51" s="84" t="s">
        <v>3582</v>
      </c>
      <c r="B51" s="84" t="s">
        <v>4401</v>
      </c>
      <c r="C51" s="84">
        <v>10</v>
      </c>
      <c r="D51" s="123">
        <v>0.002503371438918057</v>
      </c>
      <c r="E51" s="123">
        <v>1.2750808984568585</v>
      </c>
      <c r="F51" s="84" t="s">
        <v>4933</v>
      </c>
      <c r="G51" s="84" t="b">
        <v>0</v>
      </c>
      <c r="H51" s="84" t="b">
        <v>0</v>
      </c>
      <c r="I51" s="84" t="b">
        <v>0</v>
      </c>
      <c r="J51" s="84" t="b">
        <v>0</v>
      </c>
      <c r="K51" s="84" t="b">
        <v>0</v>
      </c>
      <c r="L51" s="84" t="b">
        <v>0</v>
      </c>
    </row>
    <row r="52" spans="1:12" ht="15">
      <c r="A52" s="84" t="s">
        <v>4401</v>
      </c>
      <c r="B52" s="84" t="s">
        <v>3677</v>
      </c>
      <c r="C52" s="84">
        <v>10</v>
      </c>
      <c r="D52" s="123">
        <v>0.002503371438918057</v>
      </c>
      <c r="E52" s="123">
        <v>2.45117215751254</v>
      </c>
      <c r="F52" s="84" t="s">
        <v>4933</v>
      </c>
      <c r="G52" s="84" t="b">
        <v>0</v>
      </c>
      <c r="H52" s="84" t="b">
        <v>0</v>
      </c>
      <c r="I52" s="84" t="b">
        <v>0</v>
      </c>
      <c r="J52" s="84" t="b">
        <v>0</v>
      </c>
      <c r="K52" s="84" t="b">
        <v>0</v>
      </c>
      <c r="L52" s="84" t="b">
        <v>0</v>
      </c>
    </row>
    <row r="53" spans="1:12" ht="15">
      <c r="A53" s="84" t="s">
        <v>3677</v>
      </c>
      <c r="B53" s="84" t="s">
        <v>4344</v>
      </c>
      <c r="C53" s="84">
        <v>10</v>
      </c>
      <c r="D53" s="123">
        <v>0.002503371438918057</v>
      </c>
      <c r="E53" s="123">
        <v>1.8634611924936284</v>
      </c>
      <c r="F53" s="84" t="s">
        <v>4933</v>
      </c>
      <c r="G53" s="84" t="b">
        <v>0</v>
      </c>
      <c r="H53" s="84" t="b">
        <v>0</v>
      </c>
      <c r="I53" s="84" t="b">
        <v>0</v>
      </c>
      <c r="J53" s="84" t="b">
        <v>0</v>
      </c>
      <c r="K53" s="84" t="b">
        <v>0</v>
      </c>
      <c r="L53" s="84" t="b">
        <v>0</v>
      </c>
    </row>
    <row r="54" spans="1:12" ht="15">
      <c r="A54" s="84" t="s">
        <v>3582</v>
      </c>
      <c r="B54" s="84" t="s">
        <v>4363</v>
      </c>
      <c r="C54" s="84">
        <v>10</v>
      </c>
      <c r="D54" s="123">
        <v>0.002503371438918057</v>
      </c>
      <c r="E54" s="123">
        <v>1.0446319770785846</v>
      </c>
      <c r="F54" s="84" t="s">
        <v>4933</v>
      </c>
      <c r="G54" s="84" t="b">
        <v>0</v>
      </c>
      <c r="H54" s="84" t="b">
        <v>0</v>
      </c>
      <c r="I54" s="84" t="b">
        <v>0</v>
      </c>
      <c r="J54" s="84" t="b">
        <v>1</v>
      </c>
      <c r="K54" s="84" t="b">
        <v>0</v>
      </c>
      <c r="L54" s="84" t="b">
        <v>0</v>
      </c>
    </row>
    <row r="55" spans="1:12" ht="15">
      <c r="A55" s="84" t="s">
        <v>4397</v>
      </c>
      <c r="B55" s="84" t="s">
        <v>4405</v>
      </c>
      <c r="C55" s="84">
        <v>9</v>
      </c>
      <c r="D55" s="123">
        <v>0.002322096413933861</v>
      </c>
      <c r="E55" s="123">
        <v>2.752202153176521</v>
      </c>
      <c r="F55" s="84" t="s">
        <v>4933</v>
      </c>
      <c r="G55" s="84" t="b">
        <v>0</v>
      </c>
      <c r="H55" s="84" t="b">
        <v>0</v>
      </c>
      <c r="I55" s="84" t="b">
        <v>0</v>
      </c>
      <c r="J55" s="84" t="b">
        <v>0</v>
      </c>
      <c r="K55" s="84" t="b">
        <v>0</v>
      </c>
      <c r="L55" s="84" t="b">
        <v>0</v>
      </c>
    </row>
    <row r="56" spans="1:12" ht="15">
      <c r="A56" s="84" t="s">
        <v>4405</v>
      </c>
      <c r="B56" s="84" t="s">
        <v>4406</v>
      </c>
      <c r="C56" s="84">
        <v>9</v>
      </c>
      <c r="D56" s="123">
        <v>0.002322096413933861</v>
      </c>
      <c r="E56" s="123">
        <v>2.797959643737196</v>
      </c>
      <c r="F56" s="84" t="s">
        <v>4933</v>
      </c>
      <c r="G56" s="84" t="b">
        <v>0</v>
      </c>
      <c r="H56" s="84" t="b">
        <v>0</v>
      </c>
      <c r="I56" s="84" t="b">
        <v>0</v>
      </c>
      <c r="J56" s="84" t="b">
        <v>0</v>
      </c>
      <c r="K56" s="84" t="b">
        <v>0</v>
      </c>
      <c r="L56" s="84" t="b">
        <v>0</v>
      </c>
    </row>
    <row r="57" spans="1:12" ht="15">
      <c r="A57" s="84" t="s">
        <v>3583</v>
      </c>
      <c r="B57" s="84" t="s">
        <v>3582</v>
      </c>
      <c r="C57" s="84">
        <v>9</v>
      </c>
      <c r="D57" s="123">
        <v>0.002322096413933861</v>
      </c>
      <c r="E57" s="123">
        <v>-0.07528199740261447</v>
      </c>
      <c r="F57" s="84" t="s">
        <v>4933</v>
      </c>
      <c r="G57" s="84" t="b">
        <v>0</v>
      </c>
      <c r="H57" s="84" t="b">
        <v>0</v>
      </c>
      <c r="I57" s="84" t="b">
        <v>0</v>
      </c>
      <c r="J57" s="84" t="b">
        <v>0</v>
      </c>
      <c r="K57" s="84" t="b">
        <v>0</v>
      </c>
      <c r="L57" s="84" t="b">
        <v>0</v>
      </c>
    </row>
    <row r="58" spans="1:12" ht="15">
      <c r="A58" s="84" t="s">
        <v>3692</v>
      </c>
      <c r="B58" s="84" t="s">
        <v>3693</v>
      </c>
      <c r="C58" s="84">
        <v>9</v>
      </c>
      <c r="D58" s="123">
        <v>0.002399301294367608</v>
      </c>
      <c r="E58" s="123">
        <v>2.710809468018296</v>
      </c>
      <c r="F58" s="84" t="s">
        <v>4933</v>
      </c>
      <c r="G58" s="84" t="b">
        <v>0</v>
      </c>
      <c r="H58" s="84" t="b">
        <v>0</v>
      </c>
      <c r="I58" s="84" t="b">
        <v>0</v>
      </c>
      <c r="J58" s="84" t="b">
        <v>0</v>
      </c>
      <c r="K58" s="84" t="b">
        <v>0</v>
      </c>
      <c r="L58" s="84" t="b">
        <v>0</v>
      </c>
    </row>
    <row r="59" spans="1:12" ht="15">
      <c r="A59" s="84" t="s">
        <v>4360</v>
      </c>
      <c r="B59" s="84" t="s">
        <v>3582</v>
      </c>
      <c r="C59" s="84">
        <v>9</v>
      </c>
      <c r="D59" s="123">
        <v>0.0025878722535282147</v>
      </c>
      <c r="E59" s="123">
        <v>0.9682985739037862</v>
      </c>
      <c r="F59" s="84" t="s">
        <v>4933</v>
      </c>
      <c r="G59" s="84" t="b">
        <v>0</v>
      </c>
      <c r="H59" s="84" t="b">
        <v>0</v>
      </c>
      <c r="I59" s="84" t="b">
        <v>0</v>
      </c>
      <c r="J59" s="84" t="b">
        <v>0</v>
      </c>
      <c r="K59" s="84" t="b">
        <v>0</v>
      </c>
      <c r="L59" s="84" t="b">
        <v>0</v>
      </c>
    </row>
    <row r="60" spans="1:12" ht="15">
      <c r="A60" s="84" t="s">
        <v>4410</v>
      </c>
      <c r="B60" s="84" t="s">
        <v>4338</v>
      </c>
      <c r="C60" s="84">
        <v>9</v>
      </c>
      <c r="D60" s="123">
        <v>0.002322096413933861</v>
      </c>
      <c r="E60" s="123">
        <v>1.8601075504860405</v>
      </c>
      <c r="F60" s="84" t="s">
        <v>4933</v>
      </c>
      <c r="G60" s="84" t="b">
        <v>0</v>
      </c>
      <c r="H60" s="84" t="b">
        <v>0</v>
      </c>
      <c r="I60" s="84" t="b">
        <v>0</v>
      </c>
      <c r="J60" s="84" t="b">
        <v>0</v>
      </c>
      <c r="K60" s="84" t="b">
        <v>0</v>
      </c>
      <c r="L60" s="84" t="b">
        <v>0</v>
      </c>
    </row>
    <row r="61" spans="1:12" ht="15">
      <c r="A61" s="84" t="s">
        <v>391</v>
      </c>
      <c r="B61" s="84" t="s">
        <v>3680</v>
      </c>
      <c r="C61" s="84">
        <v>8</v>
      </c>
      <c r="D61" s="123">
        <v>0.002132712261660096</v>
      </c>
      <c r="E61" s="123">
        <v>2.797959643737196</v>
      </c>
      <c r="F61" s="84" t="s">
        <v>4933</v>
      </c>
      <c r="G61" s="84" t="b">
        <v>0</v>
      </c>
      <c r="H61" s="84" t="b">
        <v>0</v>
      </c>
      <c r="I61" s="84" t="b">
        <v>0</v>
      </c>
      <c r="J61" s="84" t="b">
        <v>0</v>
      </c>
      <c r="K61" s="84" t="b">
        <v>0</v>
      </c>
      <c r="L61" s="84" t="b">
        <v>0</v>
      </c>
    </row>
    <row r="62" spans="1:12" ht="15">
      <c r="A62" s="84" t="s">
        <v>4366</v>
      </c>
      <c r="B62" s="84" t="s">
        <v>3692</v>
      </c>
      <c r="C62" s="84">
        <v>8</v>
      </c>
      <c r="D62" s="123">
        <v>0.002132712261660096</v>
      </c>
      <c r="E62" s="123">
        <v>2.1724185565597107</v>
      </c>
      <c r="F62" s="84" t="s">
        <v>4933</v>
      </c>
      <c r="G62" s="84" t="b">
        <v>0</v>
      </c>
      <c r="H62" s="84" t="b">
        <v>0</v>
      </c>
      <c r="I62" s="84" t="b">
        <v>0</v>
      </c>
      <c r="J62" s="84" t="b">
        <v>0</v>
      </c>
      <c r="K62" s="84" t="b">
        <v>0</v>
      </c>
      <c r="L62" s="84" t="b">
        <v>0</v>
      </c>
    </row>
    <row r="63" spans="1:12" ht="15">
      <c r="A63" s="84" t="s">
        <v>4402</v>
      </c>
      <c r="B63" s="84" t="s">
        <v>4414</v>
      </c>
      <c r="C63" s="84">
        <v>8</v>
      </c>
      <c r="D63" s="123">
        <v>0.002132712261660096</v>
      </c>
      <c r="E63" s="123">
        <v>2.797959643737196</v>
      </c>
      <c r="F63" s="84" t="s">
        <v>4933</v>
      </c>
      <c r="G63" s="84" t="b">
        <v>0</v>
      </c>
      <c r="H63" s="84" t="b">
        <v>0</v>
      </c>
      <c r="I63" s="84" t="b">
        <v>0</v>
      </c>
      <c r="J63" s="84" t="b">
        <v>0</v>
      </c>
      <c r="K63" s="84" t="b">
        <v>0</v>
      </c>
      <c r="L63" s="84" t="b">
        <v>0</v>
      </c>
    </row>
    <row r="64" spans="1:12" ht="15">
      <c r="A64" s="84" t="s">
        <v>3639</v>
      </c>
      <c r="B64" s="84" t="s">
        <v>4380</v>
      </c>
      <c r="C64" s="84">
        <v>8</v>
      </c>
      <c r="D64" s="123">
        <v>0.002132712261660096</v>
      </c>
      <c r="E64" s="123">
        <v>2.0575969542429524</v>
      </c>
      <c r="F64" s="84" t="s">
        <v>4933</v>
      </c>
      <c r="G64" s="84" t="b">
        <v>0</v>
      </c>
      <c r="H64" s="84" t="b">
        <v>0</v>
      </c>
      <c r="I64" s="84" t="b">
        <v>0</v>
      </c>
      <c r="J64" s="84" t="b">
        <v>0</v>
      </c>
      <c r="K64" s="84" t="b">
        <v>0</v>
      </c>
      <c r="L64" s="84" t="b">
        <v>0</v>
      </c>
    </row>
    <row r="65" spans="1:12" ht="15">
      <c r="A65" s="84" t="s">
        <v>4366</v>
      </c>
      <c r="B65" s="84" t="s">
        <v>4395</v>
      </c>
      <c r="C65" s="84">
        <v>8</v>
      </c>
      <c r="D65" s="123">
        <v>0.002132712261660096</v>
      </c>
      <c r="E65" s="123">
        <v>2.45117215751254</v>
      </c>
      <c r="F65" s="84" t="s">
        <v>4933</v>
      </c>
      <c r="G65" s="84" t="b">
        <v>0</v>
      </c>
      <c r="H65" s="84" t="b">
        <v>0</v>
      </c>
      <c r="I65" s="84" t="b">
        <v>0</v>
      </c>
      <c r="J65" s="84" t="b">
        <v>0</v>
      </c>
      <c r="K65" s="84" t="b">
        <v>0</v>
      </c>
      <c r="L65" s="84" t="b">
        <v>0</v>
      </c>
    </row>
    <row r="66" spans="1:12" ht="15">
      <c r="A66" s="84" t="s">
        <v>4395</v>
      </c>
      <c r="B66" s="84" t="s">
        <v>4381</v>
      </c>
      <c r="C66" s="84">
        <v>8</v>
      </c>
      <c r="D66" s="123">
        <v>0.002132712261660096</v>
      </c>
      <c r="E66" s="123">
        <v>2.57611089412084</v>
      </c>
      <c r="F66" s="84" t="s">
        <v>4933</v>
      </c>
      <c r="G66" s="84" t="b">
        <v>0</v>
      </c>
      <c r="H66" s="84" t="b">
        <v>0</v>
      </c>
      <c r="I66" s="84" t="b">
        <v>0</v>
      </c>
      <c r="J66" s="84" t="b">
        <v>0</v>
      </c>
      <c r="K66" s="84" t="b">
        <v>0</v>
      </c>
      <c r="L66" s="84" t="b">
        <v>0</v>
      </c>
    </row>
    <row r="67" spans="1:12" ht="15">
      <c r="A67" s="84" t="s">
        <v>4381</v>
      </c>
      <c r="B67" s="84" t="s">
        <v>4420</v>
      </c>
      <c r="C67" s="84">
        <v>8</v>
      </c>
      <c r="D67" s="123">
        <v>0.002132712261660096</v>
      </c>
      <c r="E67" s="123">
        <v>2.673020907128896</v>
      </c>
      <c r="F67" s="84" t="s">
        <v>4933</v>
      </c>
      <c r="G67" s="84" t="b">
        <v>0</v>
      </c>
      <c r="H67" s="84" t="b">
        <v>0</v>
      </c>
      <c r="I67" s="84" t="b">
        <v>0</v>
      </c>
      <c r="J67" s="84" t="b">
        <v>0</v>
      </c>
      <c r="K67" s="84" t="b">
        <v>0</v>
      </c>
      <c r="L67" s="84" t="b">
        <v>0</v>
      </c>
    </row>
    <row r="68" spans="1:12" ht="15">
      <c r="A68" s="84" t="s">
        <v>4420</v>
      </c>
      <c r="B68" s="84" t="s">
        <v>4421</v>
      </c>
      <c r="C68" s="84">
        <v>8</v>
      </c>
      <c r="D68" s="123">
        <v>0.002132712261660096</v>
      </c>
      <c r="E68" s="123">
        <v>2.8491121661845775</v>
      </c>
      <c r="F68" s="84" t="s">
        <v>4933</v>
      </c>
      <c r="G68" s="84" t="b">
        <v>0</v>
      </c>
      <c r="H68" s="84" t="b">
        <v>0</v>
      </c>
      <c r="I68" s="84" t="b">
        <v>0</v>
      </c>
      <c r="J68" s="84" t="b">
        <v>0</v>
      </c>
      <c r="K68" s="84" t="b">
        <v>0</v>
      </c>
      <c r="L68" s="84" t="b">
        <v>0</v>
      </c>
    </row>
    <row r="69" spans="1:12" ht="15">
      <c r="A69" s="84" t="s">
        <v>4421</v>
      </c>
      <c r="B69" s="84" t="s">
        <v>4386</v>
      </c>
      <c r="C69" s="84">
        <v>8</v>
      </c>
      <c r="D69" s="123">
        <v>0.002132712261660096</v>
      </c>
      <c r="E69" s="123">
        <v>2.710809468018296</v>
      </c>
      <c r="F69" s="84" t="s">
        <v>4933</v>
      </c>
      <c r="G69" s="84" t="b">
        <v>0</v>
      </c>
      <c r="H69" s="84" t="b">
        <v>0</v>
      </c>
      <c r="I69" s="84" t="b">
        <v>0</v>
      </c>
      <c r="J69" s="84" t="b">
        <v>0</v>
      </c>
      <c r="K69" s="84" t="b">
        <v>0</v>
      </c>
      <c r="L69" s="84" t="b">
        <v>0</v>
      </c>
    </row>
    <row r="70" spans="1:12" ht="15">
      <c r="A70" s="84" t="s">
        <v>4396</v>
      </c>
      <c r="B70" s="84" t="s">
        <v>4422</v>
      </c>
      <c r="C70" s="84">
        <v>8</v>
      </c>
      <c r="D70" s="123">
        <v>0.002132712261660096</v>
      </c>
      <c r="E70" s="123">
        <v>2.752202153176521</v>
      </c>
      <c r="F70" s="84" t="s">
        <v>4933</v>
      </c>
      <c r="G70" s="84" t="b">
        <v>1</v>
      </c>
      <c r="H70" s="84" t="b">
        <v>0</v>
      </c>
      <c r="I70" s="84" t="b">
        <v>0</v>
      </c>
      <c r="J70" s="84" t="b">
        <v>0</v>
      </c>
      <c r="K70" s="84" t="b">
        <v>0</v>
      </c>
      <c r="L70" s="84" t="b">
        <v>0</v>
      </c>
    </row>
    <row r="71" spans="1:12" ht="15">
      <c r="A71" s="84" t="s">
        <v>4422</v>
      </c>
      <c r="B71" s="84" t="s">
        <v>4356</v>
      </c>
      <c r="C71" s="84">
        <v>8</v>
      </c>
      <c r="D71" s="123">
        <v>0.002132712261660096</v>
      </c>
      <c r="E71" s="123">
        <v>2.521753231798247</v>
      </c>
      <c r="F71" s="84" t="s">
        <v>4933</v>
      </c>
      <c r="G71" s="84" t="b">
        <v>0</v>
      </c>
      <c r="H71" s="84" t="b">
        <v>0</v>
      </c>
      <c r="I71" s="84" t="b">
        <v>0</v>
      </c>
      <c r="J71" s="84" t="b">
        <v>0</v>
      </c>
      <c r="K71" s="84" t="b">
        <v>0</v>
      </c>
      <c r="L71" s="84" t="b">
        <v>0</v>
      </c>
    </row>
    <row r="72" spans="1:12" ht="15">
      <c r="A72" s="84" t="s">
        <v>4356</v>
      </c>
      <c r="B72" s="84" t="s">
        <v>4423</v>
      </c>
      <c r="C72" s="84">
        <v>8</v>
      </c>
      <c r="D72" s="123">
        <v>0.002132712261660096</v>
      </c>
      <c r="E72" s="123">
        <v>2.473448552223692</v>
      </c>
      <c r="F72" s="84" t="s">
        <v>4933</v>
      </c>
      <c r="G72" s="84" t="b">
        <v>0</v>
      </c>
      <c r="H72" s="84" t="b">
        <v>0</v>
      </c>
      <c r="I72" s="84" t="b">
        <v>0</v>
      </c>
      <c r="J72" s="84" t="b">
        <v>0</v>
      </c>
      <c r="K72" s="84" t="b">
        <v>0</v>
      </c>
      <c r="L72" s="84" t="b">
        <v>0</v>
      </c>
    </row>
    <row r="73" spans="1:12" ht="15">
      <c r="A73" s="84" t="s">
        <v>4423</v>
      </c>
      <c r="B73" s="84" t="s">
        <v>4387</v>
      </c>
      <c r="C73" s="84">
        <v>8</v>
      </c>
      <c r="D73" s="123">
        <v>0.002132712261660096</v>
      </c>
      <c r="E73" s="123">
        <v>2.710809468018296</v>
      </c>
      <c r="F73" s="84" t="s">
        <v>4933</v>
      </c>
      <c r="G73" s="84" t="b">
        <v>0</v>
      </c>
      <c r="H73" s="84" t="b">
        <v>0</v>
      </c>
      <c r="I73" s="84" t="b">
        <v>0</v>
      </c>
      <c r="J73" s="84" t="b">
        <v>0</v>
      </c>
      <c r="K73" s="84" t="b">
        <v>0</v>
      </c>
      <c r="L73" s="84" t="b">
        <v>0</v>
      </c>
    </row>
    <row r="74" spans="1:12" ht="15">
      <c r="A74" s="84" t="s">
        <v>4387</v>
      </c>
      <c r="B74" s="84" t="s">
        <v>4362</v>
      </c>
      <c r="C74" s="84">
        <v>8</v>
      </c>
      <c r="D74" s="123">
        <v>0.002132712261660096</v>
      </c>
      <c r="E74" s="123">
        <v>2.3834505336319656</v>
      </c>
      <c r="F74" s="84" t="s">
        <v>4933</v>
      </c>
      <c r="G74" s="84" t="b">
        <v>0</v>
      </c>
      <c r="H74" s="84" t="b">
        <v>0</v>
      </c>
      <c r="I74" s="84" t="b">
        <v>0</v>
      </c>
      <c r="J74" s="84" t="b">
        <v>0</v>
      </c>
      <c r="K74" s="84" t="b">
        <v>0</v>
      </c>
      <c r="L74" s="84" t="b">
        <v>0</v>
      </c>
    </row>
    <row r="75" spans="1:12" ht="15">
      <c r="A75" s="84" t="s">
        <v>4362</v>
      </c>
      <c r="B75" s="84" t="s">
        <v>4424</v>
      </c>
      <c r="C75" s="84">
        <v>8</v>
      </c>
      <c r="D75" s="123">
        <v>0.002132712261660096</v>
      </c>
      <c r="E75" s="123">
        <v>2.521753231798247</v>
      </c>
      <c r="F75" s="84" t="s">
        <v>4933</v>
      </c>
      <c r="G75" s="84" t="b">
        <v>0</v>
      </c>
      <c r="H75" s="84" t="b">
        <v>0</v>
      </c>
      <c r="I75" s="84" t="b">
        <v>0</v>
      </c>
      <c r="J75" s="84" t="b">
        <v>0</v>
      </c>
      <c r="K75" s="84" t="b">
        <v>0</v>
      </c>
      <c r="L75" s="84" t="b">
        <v>0</v>
      </c>
    </row>
    <row r="76" spans="1:12" ht="15">
      <c r="A76" s="84" t="s">
        <v>4424</v>
      </c>
      <c r="B76" s="84" t="s">
        <v>4425</v>
      </c>
      <c r="C76" s="84">
        <v>8</v>
      </c>
      <c r="D76" s="123">
        <v>0.002132712261660096</v>
      </c>
      <c r="E76" s="123">
        <v>2.8491121661845775</v>
      </c>
      <c r="F76" s="84" t="s">
        <v>4933</v>
      </c>
      <c r="G76" s="84" t="b">
        <v>0</v>
      </c>
      <c r="H76" s="84" t="b">
        <v>0</v>
      </c>
      <c r="I76" s="84" t="b">
        <v>0</v>
      </c>
      <c r="J76" s="84" t="b">
        <v>0</v>
      </c>
      <c r="K76" s="84" t="b">
        <v>0</v>
      </c>
      <c r="L76" s="84" t="b">
        <v>0</v>
      </c>
    </row>
    <row r="77" spans="1:12" ht="15">
      <c r="A77" s="84" t="s">
        <v>4425</v>
      </c>
      <c r="B77" s="84" t="s">
        <v>3583</v>
      </c>
      <c r="C77" s="84">
        <v>8</v>
      </c>
      <c r="D77" s="123">
        <v>0.002132712261660096</v>
      </c>
      <c r="E77" s="123">
        <v>1.4757403490032768</v>
      </c>
      <c r="F77" s="84" t="s">
        <v>4933</v>
      </c>
      <c r="G77" s="84" t="b">
        <v>0</v>
      </c>
      <c r="H77" s="84" t="b">
        <v>0</v>
      </c>
      <c r="I77" s="84" t="b">
        <v>0</v>
      </c>
      <c r="J77" s="84" t="b">
        <v>0</v>
      </c>
      <c r="K77" s="84" t="b">
        <v>0</v>
      </c>
      <c r="L77" s="84" t="b">
        <v>0</v>
      </c>
    </row>
    <row r="78" spans="1:12" ht="15">
      <c r="A78" s="84" t="s">
        <v>3583</v>
      </c>
      <c r="B78" s="84" t="s">
        <v>4343</v>
      </c>
      <c r="C78" s="84">
        <v>8</v>
      </c>
      <c r="D78" s="123">
        <v>0.002132712261660096</v>
      </c>
      <c r="E78" s="123">
        <v>0.6751978263831708</v>
      </c>
      <c r="F78" s="84" t="s">
        <v>4933</v>
      </c>
      <c r="G78" s="84" t="b">
        <v>0</v>
      </c>
      <c r="H78" s="84" t="b">
        <v>0</v>
      </c>
      <c r="I78" s="84" t="b">
        <v>0</v>
      </c>
      <c r="J78" s="84" t="b">
        <v>0</v>
      </c>
      <c r="K78" s="84" t="b">
        <v>0</v>
      </c>
      <c r="L78" s="84" t="b">
        <v>0</v>
      </c>
    </row>
    <row r="79" spans="1:12" ht="15">
      <c r="A79" s="84" t="s">
        <v>4343</v>
      </c>
      <c r="B79" s="84" t="s">
        <v>4397</v>
      </c>
      <c r="C79" s="84">
        <v>8</v>
      </c>
      <c r="D79" s="123">
        <v>0.002132712261660096</v>
      </c>
      <c r="E79" s="123">
        <v>1.983194282232747</v>
      </c>
      <c r="F79" s="84" t="s">
        <v>4933</v>
      </c>
      <c r="G79" s="84" t="b">
        <v>0</v>
      </c>
      <c r="H79" s="84" t="b">
        <v>0</v>
      </c>
      <c r="I79" s="84" t="b">
        <v>0</v>
      </c>
      <c r="J79" s="84" t="b">
        <v>0</v>
      </c>
      <c r="K79" s="84" t="b">
        <v>0</v>
      </c>
      <c r="L79" s="84" t="b">
        <v>0</v>
      </c>
    </row>
    <row r="80" spans="1:12" ht="15">
      <c r="A80" s="84" t="s">
        <v>4406</v>
      </c>
      <c r="B80" s="84" t="s">
        <v>430</v>
      </c>
      <c r="C80" s="84">
        <v>8</v>
      </c>
      <c r="D80" s="123">
        <v>0.002132712261660096</v>
      </c>
      <c r="E80" s="123">
        <v>2.8491121661845775</v>
      </c>
      <c r="F80" s="84" t="s">
        <v>4933</v>
      </c>
      <c r="G80" s="84" t="b">
        <v>0</v>
      </c>
      <c r="H80" s="84" t="b">
        <v>0</v>
      </c>
      <c r="I80" s="84" t="b">
        <v>0</v>
      </c>
      <c r="J80" s="84" t="b">
        <v>0</v>
      </c>
      <c r="K80" s="84" t="b">
        <v>0</v>
      </c>
      <c r="L80" s="84" t="b">
        <v>0</v>
      </c>
    </row>
    <row r="81" spans="1:12" ht="15">
      <c r="A81" s="84" t="s">
        <v>430</v>
      </c>
      <c r="B81" s="84" t="s">
        <v>429</v>
      </c>
      <c r="C81" s="84">
        <v>8</v>
      </c>
      <c r="D81" s="123">
        <v>0.002132712261660096</v>
      </c>
      <c r="E81" s="123">
        <v>2.8491121661845775</v>
      </c>
      <c r="F81" s="84" t="s">
        <v>4933</v>
      </c>
      <c r="G81" s="84" t="b">
        <v>0</v>
      </c>
      <c r="H81" s="84" t="b">
        <v>0</v>
      </c>
      <c r="I81" s="84" t="b">
        <v>0</v>
      </c>
      <c r="J81" s="84" t="b">
        <v>0</v>
      </c>
      <c r="K81" s="84" t="b">
        <v>0</v>
      </c>
      <c r="L81" s="84" t="b">
        <v>0</v>
      </c>
    </row>
    <row r="82" spans="1:12" ht="15">
      <c r="A82" s="84" t="s">
        <v>4407</v>
      </c>
      <c r="B82" s="84" t="s">
        <v>4355</v>
      </c>
      <c r="C82" s="84">
        <v>8</v>
      </c>
      <c r="D82" s="123">
        <v>0.002132712261660096</v>
      </c>
      <c r="E82" s="123">
        <v>2.4000196350651586</v>
      </c>
      <c r="F82" s="84" t="s">
        <v>4933</v>
      </c>
      <c r="G82" s="84" t="b">
        <v>0</v>
      </c>
      <c r="H82" s="84" t="b">
        <v>0</v>
      </c>
      <c r="I82" s="84" t="b">
        <v>0</v>
      </c>
      <c r="J82" s="84" t="b">
        <v>0</v>
      </c>
      <c r="K82" s="84" t="b">
        <v>0</v>
      </c>
      <c r="L82" s="84" t="b">
        <v>0</v>
      </c>
    </row>
    <row r="83" spans="1:12" ht="15">
      <c r="A83" s="84" t="s">
        <v>4355</v>
      </c>
      <c r="B83" s="84" t="s">
        <v>3627</v>
      </c>
      <c r="C83" s="84">
        <v>8</v>
      </c>
      <c r="D83" s="123">
        <v>0.002132712261660096</v>
      </c>
      <c r="E83" s="123">
        <v>1.5413487878616279</v>
      </c>
      <c r="F83" s="84" t="s">
        <v>4933</v>
      </c>
      <c r="G83" s="84" t="b">
        <v>0</v>
      </c>
      <c r="H83" s="84" t="b">
        <v>0</v>
      </c>
      <c r="I83" s="84" t="b">
        <v>0</v>
      </c>
      <c r="J83" s="84" t="b">
        <v>0</v>
      </c>
      <c r="K83" s="84" t="b">
        <v>0</v>
      </c>
      <c r="L83" s="84" t="b">
        <v>0</v>
      </c>
    </row>
    <row r="84" spans="1:12" ht="15">
      <c r="A84" s="84" t="s">
        <v>3582</v>
      </c>
      <c r="B84" s="84" t="s">
        <v>4350</v>
      </c>
      <c r="C84" s="84">
        <v>8</v>
      </c>
      <c r="D84" s="123">
        <v>0.002132712261660096</v>
      </c>
      <c r="E84" s="123">
        <v>0.7310128541065829</v>
      </c>
      <c r="F84" s="84" t="s">
        <v>4933</v>
      </c>
      <c r="G84" s="84" t="b">
        <v>0</v>
      </c>
      <c r="H84" s="84" t="b">
        <v>0</v>
      </c>
      <c r="I84" s="84" t="b">
        <v>0</v>
      </c>
      <c r="J84" s="84" t="b">
        <v>1</v>
      </c>
      <c r="K84" s="84" t="b">
        <v>0</v>
      </c>
      <c r="L84" s="84" t="b">
        <v>0</v>
      </c>
    </row>
    <row r="85" spans="1:12" ht="15">
      <c r="A85" s="84" t="s">
        <v>4356</v>
      </c>
      <c r="B85" s="84" t="s">
        <v>3582</v>
      </c>
      <c r="C85" s="84">
        <v>8</v>
      </c>
      <c r="D85" s="123">
        <v>0.00230033089202508</v>
      </c>
      <c r="E85" s="123">
        <v>0.8936649556068819</v>
      </c>
      <c r="F85" s="84" t="s">
        <v>4933</v>
      </c>
      <c r="G85" s="84" t="b">
        <v>0</v>
      </c>
      <c r="H85" s="84" t="b">
        <v>0</v>
      </c>
      <c r="I85" s="84" t="b">
        <v>0</v>
      </c>
      <c r="J85" s="84" t="b">
        <v>0</v>
      </c>
      <c r="K85" s="84" t="b">
        <v>0</v>
      </c>
      <c r="L85" s="84" t="b">
        <v>0</v>
      </c>
    </row>
    <row r="86" spans="1:12" ht="15">
      <c r="A86" s="84" t="s">
        <v>3693</v>
      </c>
      <c r="B86" s="84" t="s">
        <v>3582</v>
      </c>
      <c r="C86" s="84">
        <v>8</v>
      </c>
      <c r="D86" s="123">
        <v>0.0022105146389570095</v>
      </c>
      <c r="E86" s="123">
        <v>1.218176047120386</v>
      </c>
      <c r="F86" s="84" t="s">
        <v>4933</v>
      </c>
      <c r="G86" s="84" t="b">
        <v>0</v>
      </c>
      <c r="H86" s="84" t="b">
        <v>0</v>
      </c>
      <c r="I86" s="84" t="b">
        <v>0</v>
      </c>
      <c r="J86" s="84" t="b">
        <v>0</v>
      </c>
      <c r="K86" s="84" t="b">
        <v>0</v>
      </c>
      <c r="L86" s="84" t="b">
        <v>0</v>
      </c>
    </row>
    <row r="87" spans="1:12" ht="15">
      <c r="A87" s="84" t="s">
        <v>4338</v>
      </c>
      <c r="B87" s="84" t="s">
        <v>4430</v>
      </c>
      <c r="C87" s="84">
        <v>8</v>
      </c>
      <c r="D87" s="123">
        <v>0.002132712261660096</v>
      </c>
      <c r="E87" s="123">
        <v>1.8601075504860407</v>
      </c>
      <c r="F87" s="84" t="s">
        <v>4933</v>
      </c>
      <c r="G87" s="84" t="b">
        <v>0</v>
      </c>
      <c r="H87" s="84" t="b">
        <v>0</v>
      </c>
      <c r="I87" s="84" t="b">
        <v>0</v>
      </c>
      <c r="J87" s="84" t="b">
        <v>0</v>
      </c>
      <c r="K87" s="84" t="b">
        <v>0</v>
      </c>
      <c r="L87" s="84" t="b">
        <v>0</v>
      </c>
    </row>
    <row r="88" spans="1:12" ht="15">
      <c r="A88" s="84" t="s">
        <v>3641</v>
      </c>
      <c r="B88" s="84" t="s">
        <v>3642</v>
      </c>
      <c r="C88" s="84">
        <v>8</v>
      </c>
      <c r="D88" s="123">
        <v>0.002132712261660096</v>
      </c>
      <c r="E88" s="123">
        <v>2.0198083933535527</v>
      </c>
      <c r="F88" s="84" t="s">
        <v>4933</v>
      </c>
      <c r="G88" s="84" t="b">
        <v>0</v>
      </c>
      <c r="H88" s="84" t="b">
        <v>0</v>
      </c>
      <c r="I88" s="84" t="b">
        <v>0</v>
      </c>
      <c r="J88" s="84" t="b">
        <v>0</v>
      </c>
      <c r="K88" s="84" t="b">
        <v>0</v>
      </c>
      <c r="L88" s="84" t="b">
        <v>0</v>
      </c>
    </row>
    <row r="89" spans="1:12" ht="15">
      <c r="A89" s="84" t="s">
        <v>3642</v>
      </c>
      <c r="B89" s="84" t="s">
        <v>3643</v>
      </c>
      <c r="C89" s="84">
        <v>8</v>
      </c>
      <c r="D89" s="123">
        <v>0.002132712261660096</v>
      </c>
      <c r="E89" s="123">
        <v>2.371990911464915</v>
      </c>
      <c r="F89" s="84" t="s">
        <v>4933</v>
      </c>
      <c r="G89" s="84" t="b">
        <v>0</v>
      </c>
      <c r="H89" s="84" t="b">
        <v>0</v>
      </c>
      <c r="I89" s="84" t="b">
        <v>0</v>
      </c>
      <c r="J89" s="84" t="b">
        <v>0</v>
      </c>
      <c r="K89" s="84" t="b">
        <v>0</v>
      </c>
      <c r="L89" s="84" t="b">
        <v>0</v>
      </c>
    </row>
    <row r="90" spans="1:12" ht="15">
      <c r="A90" s="84" t="s">
        <v>3643</v>
      </c>
      <c r="B90" s="84" t="s">
        <v>3583</v>
      </c>
      <c r="C90" s="84">
        <v>8</v>
      </c>
      <c r="D90" s="123">
        <v>0.002132712261660096</v>
      </c>
      <c r="E90" s="123">
        <v>1.2996490899475956</v>
      </c>
      <c r="F90" s="84" t="s">
        <v>4933</v>
      </c>
      <c r="G90" s="84" t="b">
        <v>0</v>
      </c>
      <c r="H90" s="84" t="b">
        <v>0</v>
      </c>
      <c r="I90" s="84" t="b">
        <v>0</v>
      </c>
      <c r="J90" s="84" t="b">
        <v>0</v>
      </c>
      <c r="K90" s="84" t="b">
        <v>0</v>
      </c>
      <c r="L90" s="84" t="b">
        <v>0</v>
      </c>
    </row>
    <row r="91" spans="1:12" ht="15">
      <c r="A91" s="84" t="s">
        <v>3583</v>
      </c>
      <c r="B91" s="84" t="s">
        <v>3644</v>
      </c>
      <c r="C91" s="84">
        <v>8</v>
      </c>
      <c r="D91" s="123">
        <v>0.002132712261660096</v>
      </c>
      <c r="E91" s="123">
        <v>1.4533490767668145</v>
      </c>
      <c r="F91" s="84" t="s">
        <v>4933</v>
      </c>
      <c r="G91" s="84" t="b">
        <v>0</v>
      </c>
      <c r="H91" s="84" t="b">
        <v>0</v>
      </c>
      <c r="I91" s="84" t="b">
        <v>0</v>
      </c>
      <c r="J91" s="84" t="b">
        <v>0</v>
      </c>
      <c r="K91" s="84" t="b">
        <v>0</v>
      </c>
      <c r="L91" s="84" t="b">
        <v>0</v>
      </c>
    </row>
    <row r="92" spans="1:12" ht="15">
      <c r="A92" s="84" t="s">
        <v>3644</v>
      </c>
      <c r="B92" s="84" t="s">
        <v>3645</v>
      </c>
      <c r="C92" s="84">
        <v>8</v>
      </c>
      <c r="D92" s="123">
        <v>0.002132712261660096</v>
      </c>
      <c r="E92" s="123">
        <v>2.752202153176521</v>
      </c>
      <c r="F92" s="84" t="s">
        <v>4933</v>
      </c>
      <c r="G92" s="84" t="b">
        <v>0</v>
      </c>
      <c r="H92" s="84" t="b">
        <v>0</v>
      </c>
      <c r="I92" s="84" t="b">
        <v>0</v>
      </c>
      <c r="J92" s="84" t="b">
        <v>0</v>
      </c>
      <c r="K92" s="84" t="b">
        <v>0</v>
      </c>
      <c r="L92" s="84" t="b">
        <v>0</v>
      </c>
    </row>
    <row r="93" spans="1:12" ht="15">
      <c r="A93" s="84" t="s">
        <v>3645</v>
      </c>
      <c r="B93" s="84" t="s">
        <v>3646</v>
      </c>
      <c r="C93" s="84">
        <v>8</v>
      </c>
      <c r="D93" s="123">
        <v>0.002132712261660096</v>
      </c>
      <c r="E93" s="123">
        <v>2.752202153176521</v>
      </c>
      <c r="F93" s="84" t="s">
        <v>4933</v>
      </c>
      <c r="G93" s="84" t="b">
        <v>0</v>
      </c>
      <c r="H93" s="84" t="b">
        <v>0</v>
      </c>
      <c r="I93" s="84" t="b">
        <v>0</v>
      </c>
      <c r="J93" s="84" t="b">
        <v>0</v>
      </c>
      <c r="K93" s="84" t="b">
        <v>0</v>
      </c>
      <c r="L93" s="84" t="b">
        <v>0</v>
      </c>
    </row>
    <row r="94" spans="1:12" ht="15">
      <c r="A94" s="84" t="s">
        <v>3646</v>
      </c>
      <c r="B94" s="84" t="s">
        <v>3647</v>
      </c>
      <c r="C94" s="84">
        <v>8</v>
      </c>
      <c r="D94" s="123">
        <v>0.002132712261660096</v>
      </c>
      <c r="E94" s="123">
        <v>2.8491121661845775</v>
      </c>
      <c r="F94" s="84" t="s">
        <v>4933</v>
      </c>
      <c r="G94" s="84" t="b">
        <v>0</v>
      </c>
      <c r="H94" s="84" t="b">
        <v>0</v>
      </c>
      <c r="I94" s="84" t="b">
        <v>0</v>
      </c>
      <c r="J94" s="84" t="b">
        <v>0</v>
      </c>
      <c r="K94" s="84" t="b">
        <v>0</v>
      </c>
      <c r="L94" s="84" t="b">
        <v>0</v>
      </c>
    </row>
    <row r="95" spans="1:12" ht="15">
      <c r="A95" s="84" t="s">
        <v>3647</v>
      </c>
      <c r="B95" s="84" t="s">
        <v>3648</v>
      </c>
      <c r="C95" s="84">
        <v>8</v>
      </c>
      <c r="D95" s="123">
        <v>0.002132712261660096</v>
      </c>
      <c r="E95" s="123">
        <v>2.673020907128896</v>
      </c>
      <c r="F95" s="84" t="s">
        <v>4933</v>
      </c>
      <c r="G95" s="84" t="b">
        <v>0</v>
      </c>
      <c r="H95" s="84" t="b">
        <v>0</v>
      </c>
      <c r="I95" s="84" t="b">
        <v>0</v>
      </c>
      <c r="J95" s="84" t="b">
        <v>0</v>
      </c>
      <c r="K95" s="84" t="b">
        <v>0</v>
      </c>
      <c r="L95" s="84" t="b">
        <v>0</v>
      </c>
    </row>
    <row r="96" spans="1:12" ht="15">
      <c r="A96" s="84" t="s">
        <v>3648</v>
      </c>
      <c r="B96" s="84" t="s">
        <v>3649</v>
      </c>
      <c r="C96" s="84">
        <v>8</v>
      </c>
      <c r="D96" s="123">
        <v>0.002132712261660096</v>
      </c>
      <c r="E96" s="123">
        <v>2.710809468018296</v>
      </c>
      <c r="F96" s="84" t="s">
        <v>4933</v>
      </c>
      <c r="G96" s="84" t="b">
        <v>0</v>
      </c>
      <c r="H96" s="84" t="b">
        <v>0</v>
      </c>
      <c r="I96" s="84" t="b">
        <v>0</v>
      </c>
      <c r="J96" s="84" t="b">
        <v>0</v>
      </c>
      <c r="K96" s="84" t="b">
        <v>0</v>
      </c>
      <c r="L96" s="84" t="b">
        <v>0</v>
      </c>
    </row>
    <row r="97" spans="1:12" ht="15">
      <c r="A97" s="84" t="s">
        <v>4435</v>
      </c>
      <c r="B97" s="84" t="s">
        <v>4384</v>
      </c>
      <c r="C97" s="84">
        <v>8</v>
      </c>
      <c r="D97" s="123">
        <v>0.0025365760827756167</v>
      </c>
      <c r="E97" s="123">
        <v>2.673020907128896</v>
      </c>
      <c r="F97" s="84" t="s">
        <v>4933</v>
      </c>
      <c r="G97" s="84" t="b">
        <v>0</v>
      </c>
      <c r="H97" s="84" t="b">
        <v>0</v>
      </c>
      <c r="I97" s="84" t="b">
        <v>0</v>
      </c>
      <c r="J97" s="84" t="b">
        <v>0</v>
      </c>
      <c r="K97" s="84" t="b">
        <v>0</v>
      </c>
      <c r="L97" s="84" t="b">
        <v>0</v>
      </c>
    </row>
    <row r="98" spans="1:12" ht="15">
      <c r="A98" s="84" t="s">
        <v>4384</v>
      </c>
      <c r="B98" s="84" t="s">
        <v>4436</v>
      </c>
      <c r="C98" s="84">
        <v>8</v>
      </c>
      <c r="D98" s="123">
        <v>0.0025365760827756167</v>
      </c>
      <c r="E98" s="123">
        <v>2.797959643737196</v>
      </c>
      <c r="F98" s="84" t="s">
        <v>4933</v>
      </c>
      <c r="G98" s="84" t="b">
        <v>0</v>
      </c>
      <c r="H98" s="84" t="b">
        <v>0</v>
      </c>
      <c r="I98" s="84" t="b">
        <v>0</v>
      </c>
      <c r="J98" s="84" t="b">
        <v>0</v>
      </c>
      <c r="K98" s="84" t="b">
        <v>0</v>
      </c>
      <c r="L98" s="84" t="b">
        <v>0</v>
      </c>
    </row>
    <row r="99" spans="1:12" ht="15">
      <c r="A99" s="84" t="s">
        <v>4368</v>
      </c>
      <c r="B99" s="84" t="s">
        <v>3582</v>
      </c>
      <c r="C99" s="84">
        <v>7</v>
      </c>
      <c r="D99" s="123">
        <v>0.002012789530521945</v>
      </c>
      <c r="E99" s="123">
        <v>0.9103066269260993</v>
      </c>
      <c r="F99" s="84" t="s">
        <v>4933</v>
      </c>
      <c r="G99" s="84" t="b">
        <v>0</v>
      </c>
      <c r="H99" s="84" t="b">
        <v>0</v>
      </c>
      <c r="I99" s="84" t="b">
        <v>0</v>
      </c>
      <c r="J99" s="84" t="b">
        <v>0</v>
      </c>
      <c r="K99" s="84" t="b">
        <v>0</v>
      </c>
      <c r="L99" s="84" t="b">
        <v>0</v>
      </c>
    </row>
    <row r="100" spans="1:12" ht="15">
      <c r="A100" s="84" t="s">
        <v>4443</v>
      </c>
      <c r="B100" s="84" t="s">
        <v>4426</v>
      </c>
      <c r="C100" s="84">
        <v>7</v>
      </c>
      <c r="D100" s="123">
        <v>0.0019342003090873831</v>
      </c>
      <c r="E100" s="123">
        <v>2.8491121661845775</v>
      </c>
      <c r="F100" s="84" t="s">
        <v>4933</v>
      </c>
      <c r="G100" s="84" t="b">
        <v>0</v>
      </c>
      <c r="H100" s="84" t="b">
        <v>0</v>
      </c>
      <c r="I100" s="84" t="b">
        <v>0</v>
      </c>
      <c r="J100" s="84" t="b">
        <v>0</v>
      </c>
      <c r="K100" s="84" t="b">
        <v>0</v>
      </c>
      <c r="L100" s="84" t="b">
        <v>0</v>
      </c>
    </row>
    <row r="101" spans="1:12" ht="15">
      <c r="A101" s="84" t="s">
        <v>3583</v>
      </c>
      <c r="B101" s="84" t="s">
        <v>966</v>
      </c>
      <c r="C101" s="84">
        <v>7</v>
      </c>
      <c r="D101" s="123">
        <v>0.0019342003090873831</v>
      </c>
      <c r="E101" s="123">
        <v>0.956024435958865</v>
      </c>
      <c r="F101" s="84" t="s">
        <v>4933</v>
      </c>
      <c r="G101" s="84" t="b">
        <v>0</v>
      </c>
      <c r="H101" s="84" t="b">
        <v>0</v>
      </c>
      <c r="I101" s="84" t="b">
        <v>0</v>
      </c>
      <c r="J101" s="84" t="b">
        <v>0</v>
      </c>
      <c r="K101" s="84" t="b">
        <v>0</v>
      </c>
      <c r="L101" s="84" t="b">
        <v>0</v>
      </c>
    </row>
    <row r="102" spans="1:12" ht="15">
      <c r="A102" s="84" t="s">
        <v>3627</v>
      </c>
      <c r="B102" s="84" t="s">
        <v>3639</v>
      </c>
      <c r="C102" s="84">
        <v>7</v>
      </c>
      <c r="D102" s="123">
        <v>0.0019342003090873831</v>
      </c>
      <c r="E102" s="123">
        <v>1.2416571429699088</v>
      </c>
      <c r="F102" s="84" t="s">
        <v>4933</v>
      </c>
      <c r="G102" s="84" t="b">
        <v>0</v>
      </c>
      <c r="H102" s="84" t="b">
        <v>0</v>
      </c>
      <c r="I102" s="84" t="b">
        <v>0</v>
      </c>
      <c r="J102" s="84" t="b">
        <v>0</v>
      </c>
      <c r="K102" s="84" t="b">
        <v>0</v>
      </c>
      <c r="L102" s="84" t="b">
        <v>0</v>
      </c>
    </row>
    <row r="103" spans="1:12" ht="15">
      <c r="A103" s="84" t="s">
        <v>974</v>
      </c>
      <c r="B103" s="84" t="s">
        <v>3624</v>
      </c>
      <c r="C103" s="84">
        <v>7</v>
      </c>
      <c r="D103" s="123">
        <v>0.0019342003090873831</v>
      </c>
      <c r="E103" s="123">
        <v>0.6097679904609385</v>
      </c>
      <c r="F103" s="84" t="s">
        <v>4933</v>
      </c>
      <c r="G103" s="84" t="b">
        <v>0</v>
      </c>
      <c r="H103" s="84" t="b">
        <v>0</v>
      </c>
      <c r="I103" s="84" t="b">
        <v>0</v>
      </c>
      <c r="J103" s="84" t="b">
        <v>0</v>
      </c>
      <c r="K103" s="84" t="b">
        <v>0</v>
      </c>
      <c r="L103" s="84" t="b">
        <v>0</v>
      </c>
    </row>
    <row r="104" spans="1:12" ht="15">
      <c r="A104" s="84" t="s">
        <v>4447</v>
      </c>
      <c r="B104" s="84" t="s">
        <v>4377</v>
      </c>
      <c r="C104" s="84">
        <v>7</v>
      </c>
      <c r="D104" s="123">
        <v>0.002012789530521945</v>
      </c>
      <c r="E104" s="123">
        <v>2.6382588008696843</v>
      </c>
      <c r="F104" s="84" t="s">
        <v>4933</v>
      </c>
      <c r="G104" s="84" t="b">
        <v>0</v>
      </c>
      <c r="H104" s="84" t="b">
        <v>0</v>
      </c>
      <c r="I104" s="84" t="b">
        <v>0</v>
      </c>
      <c r="J104" s="84" t="b">
        <v>0</v>
      </c>
      <c r="K104" s="84" t="b">
        <v>0</v>
      </c>
      <c r="L104" s="84" t="b">
        <v>0</v>
      </c>
    </row>
    <row r="105" spans="1:12" ht="15">
      <c r="A105" s="84" t="s">
        <v>3585</v>
      </c>
      <c r="B105" s="84" t="s">
        <v>4383</v>
      </c>
      <c r="C105" s="84">
        <v>7</v>
      </c>
      <c r="D105" s="123">
        <v>0.0019342003090873831</v>
      </c>
      <c r="E105" s="123">
        <v>2.673020907128896</v>
      </c>
      <c r="F105" s="84" t="s">
        <v>4933</v>
      </c>
      <c r="G105" s="84" t="b">
        <v>0</v>
      </c>
      <c r="H105" s="84" t="b">
        <v>0</v>
      </c>
      <c r="I105" s="84" t="b">
        <v>0</v>
      </c>
      <c r="J105" s="84" t="b">
        <v>0</v>
      </c>
      <c r="K105" s="84" t="b">
        <v>0</v>
      </c>
      <c r="L105" s="84" t="b">
        <v>0</v>
      </c>
    </row>
    <row r="106" spans="1:12" ht="15">
      <c r="A106" s="84" t="s">
        <v>4340</v>
      </c>
      <c r="B106" s="84" t="s">
        <v>4352</v>
      </c>
      <c r="C106" s="84">
        <v>7</v>
      </c>
      <c r="D106" s="123">
        <v>0.0019342003090873831</v>
      </c>
      <c r="E106" s="123">
        <v>1.3270873382945352</v>
      </c>
      <c r="F106" s="84" t="s">
        <v>4933</v>
      </c>
      <c r="G106" s="84" t="b">
        <v>0</v>
      </c>
      <c r="H106" s="84" t="b">
        <v>0</v>
      </c>
      <c r="I106" s="84" t="b">
        <v>0</v>
      </c>
      <c r="J106" s="84" t="b">
        <v>0</v>
      </c>
      <c r="K106" s="84" t="b">
        <v>0</v>
      </c>
      <c r="L106" s="84" t="b">
        <v>0</v>
      </c>
    </row>
    <row r="107" spans="1:12" ht="15">
      <c r="A107" s="84" t="s">
        <v>4352</v>
      </c>
      <c r="B107" s="84" t="s">
        <v>3624</v>
      </c>
      <c r="C107" s="84">
        <v>7</v>
      </c>
      <c r="D107" s="123">
        <v>0.0019342003090873831</v>
      </c>
      <c r="E107" s="123">
        <v>1.0760313175923926</v>
      </c>
      <c r="F107" s="84" t="s">
        <v>4933</v>
      </c>
      <c r="G107" s="84" t="b">
        <v>0</v>
      </c>
      <c r="H107" s="84" t="b">
        <v>0</v>
      </c>
      <c r="I107" s="84" t="b">
        <v>0</v>
      </c>
      <c r="J107" s="84" t="b">
        <v>0</v>
      </c>
      <c r="K107" s="84" t="b">
        <v>0</v>
      </c>
      <c r="L107" s="84" t="b">
        <v>0</v>
      </c>
    </row>
    <row r="108" spans="1:12" ht="15">
      <c r="A108" s="84" t="s">
        <v>4363</v>
      </c>
      <c r="B108" s="84" t="s">
        <v>4398</v>
      </c>
      <c r="C108" s="84">
        <v>7</v>
      </c>
      <c r="D108" s="123">
        <v>0.0019342003090873831</v>
      </c>
      <c r="E108" s="123">
        <v>2.366851271812504</v>
      </c>
      <c r="F108" s="84" t="s">
        <v>4933</v>
      </c>
      <c r="G108" s="84" t="b">
        <v>1</v>
      </c>
      <c r="H108" s="84" t="b">
        <v>0</v>
      </c>
      <c r="I108" s="84" t="b">
        <v>0</v>
      </c>
      <c r="J108" s="84" t="b">
        <v>0</v>
      </c>
      <c r="K108" s="84" t="b">
        <v>0</v>
      </c>
      <c r="L108" s="84" t="b">
        <v>0</v>
      </c>
    </row>
    <row r="109" spans="1:12" ht="15">
      <c r="A109" s="84" t="s">
        <v>4398</v>
      </c>
      <c r="B109" s="84" t="s">
        <v>4450</v>
      </c>
      <c r="C109" s="84">
        <v>7</v>
      </c>
      <c r="D109" s="123">
        <v>0.0019342003090873831</v>
      </c>
      <c r="E109" s="123">
        <v>2.752202153176521</v>
      </c>
      <c r="F109" s="84" t="s">
        <v>4933</v>
      </c>
      <c r="G109" s="84" t="b">
        <v>0</v>
      </c>
      <c r="H109" s="84" t="b">
        <v>0</v>
      </c>
      <c r="I109" s="84" t="b">
        <v>0</v>
      </c>
      <c r="J109" s="84" t="b">
        <v>0</v>
      </c>
      <c r="K109" s="84" t="b">
        <v>0</v>
      </c>
      <c r="L109" s="84" t="b">
        <v>0</v>
      </c>
    </row>
    <row r="110" spans="1:12" ht="15">
      <c r="A110" s="84" t="s">
        <v>3583</v>
      </c>
      <c r="B110" s="84" t="s">
        <v>3584</v>
      </c>
      <c r="C110" s="84">
        <v>7</v>
      </c>
      <c r="D110" s="123">
        <v>0.0019342003090873831</v>
      </c>
      <c r="E110" s="123">
        <v>0.49226714279718403</v>
      </c>
      <c r="F110" s="84" t="s">
        <v>4933</v>
      </c>
      <c r="G110" s="84" t="b">
        <v>0</v>
      </c>
      <c r="H110" s="84" t="b">
        <v>0</v>
      </c>
      <c r="I110" s="84" t="b">
        <v>0</v>
      </c>
      <c r="J110" s="84" t="b">
        <v>0</v>
      </c>
      <c r="K110" s="84" t="b">
        <v>0</v>
      </c>
      <c r="L110" s="84" t="b">
        <v>0</v>
      </c>
    </row>
    <row r="111" spans="1:12" ht="15">
      <c r="A111" s="84" t="s">
        <v>3583</v>
      </c>
      <c r="B111" s="84" t="s">
        <v>3632</v>
      </c>
      <c r="C111" s="84">
        <v>7</v>
      </c>
      <c r="D111" s="123">
        <v>0.0019342003090873831</v>
      </c>
      <c r="E111" s="123">
        <v>1.2984471167810712</v>
      </c>
      <c r="F111" s="84" t="s">
        <v>4933</v>
      </c>
      <c r="G111" s="84" t="b">
        <v>0</v>
      </c>
      <c r="H111" s="84" t="b">
        <v>0</v>
      </c>
      <c r="I111" s="84" t="b">
        <v>0</v>
      </c>
      <c r="J111" s="84" t="b">
        <v>0</v>
      </c>
      <c r="K111" s="84" t="b">
        <v>0</v>
      </c>
      <c r="L111" s="84" t="b">
        <v>0</v>
      </c>
    </row>
    <row r="112" spans="1:12" ht="15">
      <c r="A112" s="84" t="s">
        <v>3632</v>
      </c>
      <c r="B112" s="84" t="s">
        <v>3633</v>
      </c>
      <c r="C112" s="84">
        <v>7</v>
      </c>
      <c r="D112" s="123">
        <v>0.0019342003090873831</v>
      </c>
      <c r="E112" s="123">
        <v>2.752202153176521</v>
      </c>
      <c r="F112" s="84" t="s">
        <v>4933</v>
      </c>
      <c r="G112" s="84" t="b">
        <v>0</v>
      </c>
      <c r="H112" s="84" t="b">
        <v>0</v>
      </c>
      <c r="I112" s="84" t="b">
        <v>0</v>
      </c>
      <c r="J112" s="84" t="b">
        <v>0</v>
      </c>
      <c r="K112" s="84" t="b">
        <v>0</v>
      </c>
      <c r="L112" s="84" t="b">
        <v>0</v>
      </c>
    </row>
    <row r="113" spans="1:12" ht="15">
      <c r="A113" s="84" t="s">
        <v>3633</v>
      </c>
      <c r="B113" s="84" t="s">
        <v>3634</v>
      </c>
      <c r="C113" s="84">
        <v>7</v>
      </c>
      <c r="D113" s="123">
        <v>0.0019342003090873831</v>
      </c>
      <c r="E113" s="123">
        <v>2.907104113162264</v>
      </c>
      <c r="F113" s="84" t="s">
        <v>4933</v>
      </c>
      <c r="G113" s="84" t="b">
        <v>0</v>
      </c>
      <c r="H113" s="84" t="b">
        <v>0</v>
      </c>
      <c r="I113" s="84" t="b">
        <v>0</v>
      </c>
      <c r="J113" s="84" t="b">
        <v>0</v>
      </c>
      <c r="K113" s="84" t="b">
        <v>0</v>
      </c>
      <c r="L113" s="84" t="b">
        <v>0</v>
      </c>
    </row>
    <row r="114" spans="1:12" ht="15">
      <c r="A114" s="84" t="s">
        <v>3634</v>
      </c>
      <c r="B114" s="84" t="s">
        <v>3582</v>
      </c>
      <c r="C114" s="84">
        <v>7</v>
      </c>
      <c r="D114" s="123">
        <v>0.0019342003090873831</v>
      </c>
      <c r="E114" s="123">
        <v>1.2693285695677672</v>
      </c>
      <c r="F114" s="84" t="s">
        <v>4933</v>
      </c>
      <c r="G114" s="84" t="b">
        <v>0</v>
      </c>
      <c r="H114" s="84" t="b">
        <v>0</v>
      </c>
      <c r="I114" s="84" t="b">
        <v>0</v>
      </c>
      <c r="J114" s="84" t="b">
        <v>0</v>
      </c>
      <c r="K114" s="84" t="b">
        <v>0</v>
      </c>
      <c r="L114" s="84" t="b">
        <v>0</v>
      </c>
    </row>
    <row r="115" spans="1:12" ht="15">
      <c r="A115" s="84" t="s">
        <v>3582</v>
      </c>
      <c r="B115" s="84" t="s">
        <v>3635</v>
      </c>
      <c r="C115" s="84">
        <v>7</v>
      </c>
      <c r="D115" s="123">
        <v>0.0019342003090873831</v>
      </c>
      <c r="E115" s="123">
        <v>1.2750808984568585</v>
      </c>
      <c r="F115" s="84" t="s">
        <v>4933</v>
      </c>
      <c r="G115" s="84" t="b">
        <v>0</v>
      </c>
      <c r="H115" s="84" t="b">
        <v>0</v>
      </c>
      <c r="I115" s="84" t="b">
        <v>0</v>
      </c>
      <c r="J115" s="84" t="b">
        <v>0</v>
      </c>
      <c r="K115" s="84" t="b">
        <v>0</v>
      </c>
      <c r="L115" s="84" t="b">
        <v>0</v>
      </c>
    </row>
    <row r="116" spans="1:12" ht="15">
      <c r="A116" s="84" t="s">
        <v>3635</v>
      </c>
      <c r="B116" s="84" t="s">
        <v>3636</v>
      </c>
      <c r="C116" s="84">
        <v>7</v>
      </c>
      <c r="D116" s="123">
        <v>0.0019342003090873831</v>
      </c>
      <c r="E116" s="123">
        <v>2.473448552223692</v>
      </c>
      <c r="F116" s="84" t="s">
        <v>4933</v>
      </c>
      <c r="G116" s="84" t="b">
        <v>0</v>
      </c>
      <c r="H116" s="84" t="b">
        <v>0</v>
      </c>
      <c r="I116" s="84" t="b">
        <v>0</v>
      </c>
      <c r="J116" s="84" t="b">
        <v>0</v>
      </c>
      <c r="K116" s="84" t="b">
        <v>0</v>
      </c>
      <c r="L116" s="84" t="b">
        <v>0</v>
      </c>
    </row>
    <row r="117" spans="1:12" ht="15">
      <c r="A117" s="84" t="s">
        <v>3636</v>
      </c>
      <c r="B117" s="84" t="s">
        <v>3637</v>
      </c>
      <c r="C117" s="84">
        <v>7</v>
      </c>
      <c r="D117" s="123">
        <v>0.0019342003090873831</v>
      </c>
      <c r="E117" s="123">
        <v>2.318546592237949</v>
      </c>
      <c r="F117" s="84" t="s">
        <v>4933</v>
      </c>
      <c r="G117" s="84" t="b">
        <v>0</v>
      </c>
      <c r="H117" s="84" t="b">
        <v>0</v>
      </c>
      <c r="I117" s="84" t="b">
        <v>0</v>
      </c>
      <c r="J117" s="84" t="b">
        <v>0</v>
      </c>
      <c r="K117" s="84" t="b">
        <v>0</v>
      </c>
      <c r="L117" s="84" t="b">
        <v>0</v>
      </c>
    </row>
    <row r="118" spans="1:12" ht="15">
      <c r="A118" s="84" t="s">
        <v>3637</v>
      </c>
      <c r="B118" s="84" t="s">
        <v>3638</v>
      </c>
      <c r="C118" s="84">
        <v>7</v>
      </c>
      <c r="D118" s="123">
        <v>0.0019342003090873831</v>
      </c>
      <c r="E118" s="123">
        <v>2.752202153176521</v>
      </c>
      <c r="F118" s="84" t="s">
        <v>4933</v>
      </c>
      <c r="G118" s="84" t="b">
        <v>0</v>
      </c>
      <c r="H118" s="84" t="b">
        <v>0</v>
      </c>
      <c r="I118" s="84" t="b">
        <v>0</v>
      </c>
      <c r="J118" s="84" t="b">
        <v>0</v>
      </c>
      <c r="K118" s="84" t="b">
        <v>0</v>
      </c>
      <c r="L118" s="84" t="b">
        <v>0</v>
      </c>
    </row>
    <row r="119" spans="1:12" ht="15">
      <c r="A119" s="84" t="s">
        <v>3638</v>
      </c>
      <c r="B119" s="84" t="s">
        <v>3639</v>
      </c>
      <c r="C119" s="84">
        <v>7</v>
      </c>
      <c r="D119" s="123">
        <v>0.0019342003090873831</v>
      </c>
      <c r="E119" s="123">
        <v>2.1958996524092336</v>
      </c>
      <c r="F119" s="84" t="s">
        <v>4933</v>
      </c>
      <c r="G119" s="84" t="b">
        <v>0</v>
      </c>
      <c r="H119" s="84" t="b">
        <v>0</v>
      </c>
      <c r="I119" s="84" t="b">
        <v>0</v>
      </c>
      <c r="J119" s="84" t="b">
        <v>0</v>
      </c>
      <c r="K119" s="84" t="b">
        <v>0</v>
      </c>
      <c r="L119" s="84" t="b">
        <v>0</v>
      </c>
    </row>
    <row r="120" spans="1:12" ht="15">
      <c r="A120" s="84" t="s">
        <v>3583</v>
      </c>
      <c r="B120" s="84" t="s">
        <v>4354</v>
      </c>
      <c r="C120" s="84">
        <v>7</v>
      </c>
      <c r="D120" s="123">
        <v>0.0019342003090873831</v>
      </c>
      <c r="E120" s="123">
        <v>0.956024435958865</v>
      </c>
      <c r="F120" s="84" t="s">
        <v>4933</v>
      </c>
      <c r="G120" s="84" t="b">
        <v>0</v>
      </c>
      <c r="H120" s="84" t="b">
        <v>0</v>
      </c>
      <c r="I120" s="84" t="b">
        <v>0</v>
      </c>
      <c r="J120" s="84" t="b">
        <v>0</v>
      </c>
      <c r="K120" s="84" t="b">
        <v>0</v>
      </c>
      <c r="L120" s="84" t="b">
        <v>0</v>
      </c>
    </row>
    <row r="121" spans="1:12" ht="15">
      <c r="A121" s="84" t="s">
        <v>4411</v>
      </c>
      <c r="B121" s="84" t="s">
        <v>4433</v>
      </c>
      <c r="C121" s="84">
        <v>7</v>
      </c>
      <c r="D121" s="123">
        <v>0.0019342003090873831</v>
      </c>
      <c r="E121" s="123">
        <v>2.7399676967595092</v>
      </c>
      <c r="F121" s="84" t="s">
        <v>4933</v>
      </c>
      <c r="G121" s="84" t="b">
        <v>0</v>
      </c>
      <c r="H121" s="84" t="b">
        <v>0</v>
      </c>
      <c r="I121" s="84" t="b">
        <v>0</v>
      </c>
      <c r="J121" s="84" t="b">
        <v>0</v>
      </c>
      <c r="K121" s="84" t="b">
        <v>0</v>
      </c>
      <c r="L121" s="84" t="b">
        <v>0</v>
      </c>
    </row>
    <row r="122" spans="1:12" ht="15">
      <c r="A122" s="84" t="s">
        <v>248</v>
      </c>
      <c r="B122" s="84" t="s">
        <v>3641</v>
      </c>
      <c r="C122" s="84">
        <v>7</v>
      </c>
      <c r="D122" s="123">
        <v>0.0019342003090873831</v>
      </c>
      <c r="E122" s="123">
        <v>2.337228805205703</v>
      </c>
      <c r="F122" s="84" t="s">
        <v>4933</v>
      </c>
      <c r="G122" s="84" t="b">
        <v>0</v>
      </c>
      <c r="H122" s="84" t="b">
        <v>0</v>
      </c>
      <c r="I122" s="84" t="b">
        <v>0</v>
      </c>
      <c r="J122" s="84" t="b">
        <v>0</v>
      </c>
      <c r="K122" s="84" t="b">
        <v>0</v>
      </c>
      <c r="L122" s="84" t="b">
        <v>0</v>
      </c>
    </row>
    <row r="123" spans="1:12" ht="15">
      <c r="A123" s="84" t="s">
        <v>3583</v>
      </c>
      <c r="B123" s="84" t="s">
        <v>4376</v>
      </c>
      <c r="C123" s="84">
        <v>6</v>
      </c>
      <c r="D123" s="123">
        <v>0.00172524816901881</v>
      </c>
      <c r="E123" s="123">
        <v>1.1175569748436212</v>
      </c>
      <c r="F123" s="84" t="s">
        <v>4933</v>
      </c>
      <c r="G123" s="84" t="b">
        <v>0</v>
      </c>
      <c r="H123" s="84" t="b">
        <v>0</v>
      </c>
      <c r="I123" s="84" t="b">
        <v>0</v>
      </c>
      <c r="J123" s="84" t="b">
        <v>0</v>
      </c>
      <c r="K123" s="84" t="b">
        <v>0</v>
      </c>
      <c r="L123" s="84" t="b">
        <v>0</v>
      </c>
    </row>
    <row r="124" spans="1:12" ht="15">
      <c r="A124" s="84" t="s">
        <v>984</v>
      </c>
      <c r="B124" s="84" t="s">
        <v>3629</v>
      </c>
      <c r="C124" s="84">
        <v>6</v>
      </c>
      <c r="D124" s="123">
        <v>0.00172524816901881</v>
      </c>
      <c r="E124" s="123">
        <v>1.9740509027928774</v>
      </c>
      <c r="F124" s="84" t="s">
        <v>4933</v>
      </c>
      <c r="G124" s="84" t="b">
        <v>0</v>
      </c>
      <c r="H124" s="84" t="b">
        <v>0</v>
      </c>
      <c r="I124" s="84" t="b">
        <v>0</v>
      </c>
      <c r="J124" s="84" t="b">
        <v>0</v>
      </c>
      <c r="K124" s="84" t="b">
        <v>0</v>
      </c>
      <c r="L124" s="84" t="b">
        <v>0</v>
      </c>
    </row>
    <row r="125" spans="1:12" ht="15">
      <c r="A125" s="84" t="s">
        <v>4377</v>
      </c>
      <c r="B125" s="84" t="s">
        <v>3582</v>
      </c>
      <c r="C125" s="84">
        <v>6</v>
      </c>
      <c r="D125" s="123">
        <v>0.00172524816901881</v>
      </c>
      <c r="E125" s="123">
        <v>0.9013517842731729</v>
      </c>
      <c r="F125" s="84" t="s">
        <v>4933</v>
      </c>
      <c r="G125" s="84" t="b">
        <v>0</v>
      </c>
      <c r="H125" s="84" t="b">
        <v>0</v>
      </c>
      <c r="I125" s="84" t="b">
        <v>0</v>
      </c>
      <c r="J125" s="84" t="b">
        <v>0</v>
      </c>
      <c r="K125" s="84" t="b">
        <v>0</v>
      </c>
      <c r="L125" s="84" t="b">
        <v>0</v>
      </c>
    </row>
    <row r="126" spans="1:12" ht="15">
      <c r="A126" s="84" t="s">
        <v>4427</v>
      </c>
      <c r="B126" s="84" t="s">
        <v>4445</v>
      </c>
      <c r="C126" s="84">
        <v>6</v>
      </c>
      <c r="D126" s="123">
        <v>0.00172524816901881</v>
      </c>
      <c r="E126" s="123">
        <v>2.782165376553964</v>
      </c>
      <c r="F126" s="84" t="s">
        <v>4933</v>
      </c>
      <c r="G126" s="84" t="b">
        <v>0</v>
      </c>
      <c r="H126" s="84" t="b">
        <v>0</v>
      </c>
      <c r="I126" s="84" t="b">
        <v>0</v>
      </c>
      <c r="J126" s="84" t="b">
        <v>0</v>
      </c>
      <c r="K126" s="84" t="b">
        <v>0</v>
      </c>
      <c r="L126" s="84" t="b">
        <v>0</v>
      </c>
    </row>
    <row r="127" spans="1:12" ht="15">
      <c r="A127" s="84" t="s">
        <v>3639</v>
      </c>
      <c r="B127" s="84" t="s">
        <v>4390</v>
      </c>
      <c r="C127" s="84">
        <v>6</v>
      </c>
      <c r="D127" s="123">
        <v>0.00172524816901881</v>
      </c>
      <c r="E127" s="123">
        <v>1.9704467785240523</v>
      </c>
      <c r="F127" s="84" t="s">
        <v>4933</v>
      </c>
      <c r="G127" s="84" t="b">
        <v>0</v>
      </c>
      <c r="H127" s="84" t="b">
        <v>0</v>
      </c>
      <c r="I127" s="84" t="b">
        <v>0</v>
      </c>
      <c r="J127" s="84" t="b">
        <v>0</v>
      </c>
      <c r="K127" s="84" t="b">
        <v>0</v>
      </c>
      <c r="L127" s="84" t="b">
        <v>0</v>
      </c>
    </row>
    <row r="128" spans="1:12" ht="15">
      <c r="A128" s="84" t="s">
        <v>4364</v>
      </c>
      <c r="B128" s="84" t="s">
        <v>3692</v>
      </c>
      <c r="C128" s="84">
        <v>6</v>
      </c>
      <c r="D128" s="123">
        <v>0.0019024320620817125</v>
      </c>
      <c r="E128" s="123">
        <v>2.0211508812290617</v>
      </c>
      <c r="F128" s="84" t="s">
        <v>4933</v>
      </c>
      <c r="G128" s="84" t="b">
        <v>0</v>
      </c>
      <c r="H128" s="84" t="b">
        <v>0</v>
      </c>
      <c r="I128" s="84" t="b">
        <v>0</v>
      </c>
      <c r="J128" s="84" t="b">
        <v>0</v>
      </c>
      <c r="K128" s="84" t="b">
        <v>0</v>
      </c>
      <c r="L128" s="84" t="b">
        <v>0</v>
      </c>
    </row>
    <row r="129" spans="1:12" ht="15">
      <c r="A129" s="84" t="s">
        <v>3641</v>
      </c>
      <c r="B129" s="84" t="s">
        <v>4447</v>
      </c>
      <c r="C129" s="84">
        <v>6</v>
      </c>
      <c r="D129" s="123">
        <v>0.00172524816901881</v>
      </c>
      <c r="E129" s="123">
        <v>2.2538915993869204</v>
      </c>
      <c r="F129" s="84" t="s">
        <v>4933</v>
      </c>
      <c r="G129" s="84" t="b">
        <v>0</v>
      </c>
      <c r="H129" s="84" t="b">
        <v>0</v>
      </c>
      <c r="I129" s="84" t="b">
        <v>0</v>
      </c>
      <c r="J129" s="84" t="b">
        <v>0</v>
      </c>
      <c r="K129" s="84" t="b">
        <v>0</v>
      </c>
      <c r="L129" s="84" t="b">
        <v>0</v>
      </c>
    </row>
    <row r="130" spans="1:12" ht="15">
      <c r="A130" s="84" t="s">
        <v>4377</v>
      </c>
      <c r="B130" s="84" t="s">
        <v>4465</v>
      </c>
      <c r="C130" s="84">
        <v>6</v>
      </c>
      <c r="D130" s="123">
        <v>0.00172524816901881</v>
      </c>
      <c r="E130" s="123">
        <v>2.606074117498283</v>
      </c>
      <c r="F130" s="84" t="s">
        <v>4933</v>
      </c>
      <c r="G130" s="84" t="b">
        <v>0</v>
      </c>
      <c r="H130" s="84" t="b">
        <v>0</v>
      </c>
      <c r="I130" s="84" t="b">
        <v>0</v>
      </c>
      <c r="J130" s="84" t="b">
        <v>0</v>
      </c>
      <c r="K130" s="84" t="b">
        <v>0</v>
      </c>
      <c r="L130" s="84" t="b">
        <v>0</v>
      </c>
    </row>
    <row r="131" spans="1:12" ht="15">
      <c r="A131" s="84" t="s">
        <v>4465</v>
      </c>
      <c r="B131" s="84" t="s">
        <v>3582</v>
      </c>
      <c r="C131" s="84">
        <v>6</v>
      </c>
      <c r="D131" s="123">
        <v>0.00172524816901881</v>
      </c>
      <c r="E131" s="123">
        <v>1.2693285695677672</v>
      </c>
      <c r="F131" s="84" t="s">
        <v>4933</v>
      </c>
      <c r="G131" s="84" t="b">
        <v>0</v>
      </c>
      <c r="H131" s="84" t="b">
        <v>0</v>
      </c>
      <c r="I131" s="84" t="b">
        <v>0</v>
      </c>
      <c r="J131" s="84" t="b">
        <v>0</v>
      </c>
      <c r="K131" s="84" t="b">
        <v>0</v>
      </c>
      <c r="L131" s="84" t="b">
        <v>0</v>
      </c>
    </row>
    <row r="132" spans="1:12" ht="15">
      <c r="A132" s="84" t="s">
        <v>3582</v>
      </c>
      <c r="B132" s="84" t="s">
        <v>4440</v>
      </c>
      <c r="C132" s="84">
        <v>6</v>
      </c>
      <c r="D132" s="123">
        <v>0.00172524816901881</v>
      </c>
      <c r="E132" s="123">
        <v>1.2081341088262454</v>
      </c>
      <c r="F132" s="84" t="s">
        <v>4933</v>
      </c>
      <c r="G132" s="84" t="b">
        <v>0</v>
      </c>
      <c r="H132" s="84" t="b">
        <v>0</v>
      </c>
      <c r="I132" s="84" t="b">
        <v>0</v>
      </c>
      <c r="J132" s="84" t="b">
        <v>0</v>
      </c>
      <c r="K132" s="84" t="b">
        <v>0</v>
      </c>
      <c r="L132" s="84" t="b">
        <v>0</v>
      </c>
    </row>
    <row r="133" spans="1:12" ht="15">
      <c r="A133" s="84" t="s">
        <v>4370</v>
      </c>
      <c r="B133" s="84" t="s">
        <v>4356</v>
      </c>
      <c r="C133" s="84">
        <v>6</v>
      </c>
      <c r="D133" s="123">
        <v>0.0022053299279183526</v>
      </c>
      <c r="E133" s="123">
        <v>2.1238132231262097</v>
      </c>
      <c r="F133" s="84" t="s">
        <v>4933</v>
      </c>
      <c r="G133" s="84" t="b">
        <v>0</v>
      </c>
      <c r="H133" s="84" t="b">
        <v>0</v>
      </c>
      <c r="I133" s="84" t="b">
        <v>0</v>
      </c>
      <c r="J133" s="84" t="b">
        <v>0</v>
      </c>
      <c r="K133" s="84" t="b">
        <v>0</v>
      </c>
      <c r="L133" s="84" t="b">
        <v>0</v>
      </c>
    </row>
    <row r="134" spans="1:12" ht="15">
      <c r="A134" s="84" t="s">
        <v>3659</v>
      </c>
      <c r="B134" s="84" t="s">
        <v>3660</v>
      </c>
      <c r="C134" s="84">
        <v>6</v>
      </c>
      <c r="D134" s="123">
        <v>0.00172524816901881</v>
      </c>
      <c r="E134" s="123">
        <v>2.4299828584426018</v>
      </c>
      <c r="F134" s="84" t="s">
        <v>4933</v>
      </c>
      <c r="G134" s="84" t="b">
        <v>0</v>
      </c>
      <c r="H134" s="84" t="b">
        <v>0</v>
      </c>
      <c r="I134" s="84" t="b">
        <v>0</v>
      </c>
      <c r="J134" s="84" t="b">
        <v>0</v>
      </c>
      <c r="K134" s="84" t="b">
        <v>0</v>
      </c>
      <c r="L134" s="84" t="b">
        <v>0</v>
      </c>
    </row>
    <row r="135" spans="1:12" ht="15">
      <c r="A135" s="84" t="s">
        <v>3660</v>
      </c>
      <c r="B135" s="84" t="s">
        <v>3661</v>
      </c>
      <c r="C135" s="84">
        <v>6</v>
      </c>
      <c r="D135" s="123">
        <v>0.00172524816901881</v>
      </c>
      <c r="E135" s="123">
        <v>2.606074117498283</v>
      </c>
      <c r="F135" s="84" t="s">
        <v>4933</v>
      </c>
      <c r="G135" s="84" t="b">
        <v>0</v>
      </c>
      <c r="H135" s="84" t="b">
        <v>0</v>
      </c>
      <c r="I135" s="84" t="b">
        <v>0</v>
      </c>
      <c r="J135" s="84" t="b">
        <v>0</v>
      </c>
      <c r="K135" s="84" t="b">
        <v>0</v>
      </c>
      <c r="L135" s="84" t="b">
        <v>0</v>
      </c>
    </row>
    <row r="136" spans="1:12" ht="15">
      <c r="A136" s="84" t="s">
        <v>3661</v>
      </c>
      <c r="B136" s="84" t="s">
        <v>3662</v>
      </c>
      <c r="C136" s="84">
        <v>6</v>
      </c>
      <c r="D136" s="123">
        <v>0.00172524816901881</v>
      </c>
      <c r="E136" s="123">
        <v>2.9740509027928774</v>
      </c>
      <c r="F136" s="84" t="s">
        <v>4933</v>
      </c>
      <c r="G136" s="84" t="b">
        <v>0</v>
      </c>
      <c r="H136" s="84" t="b">
        <v>0</v>
      </c>
      <c r="I136" s="84" t="b">
        <v>0</v>
      </c>
      <c r="J136" s="84" t="b">
        <v>0</v>
      </c>
      <c r="K136" s="84" t="b">
        <v>0</v>
      </c>
      <c r="L136" s="84" t="b">
        <v>0</v>
      </c>
    </row>
    <row r="137" spans="1:12" ht="15">
      <c r="A137" s="84" t="s">
        <v>3662</v>
      </c>
      <c r="B137" s="84" t="s">
        <v>3663</v>
      </c>
      <c r="C137" s="84">
        <v>6</v>
      </c>
      <c r="D137" s="123">
        <v>0.00172524816901881</v>
      </c>
      <c r="E137" s="123">
        <v>2.9740509027928774</v>
      </c>
      <c r="F137" s="84" t="s">
        <v>4933</v>
      </c>
      <c r="G137" s="84" t="b">
        <v>0</v>
      </c>
      <c r="H137" s="84" t="b">
        <v>0</v>
      </c>
      <c r="I137" s="84" t="b">
        <v>0</v>
      </c>
      <c r="J137" s="84" t="b">
        <v>0</v>
      </c>
      <c r="K137" s="84" t="b">
        <v>0</v>
      </c>
      <c r="L137" s="84" t="b">
        <v>0</v>
      </c>
    </row>
    <row r="138" spans="1:12" ht="15">
      <c r="A138" s="84" t="s">
        <v>3663</v>
      </c>
      <c r="B138" s="84" t="s">
        <v>3664</v>
      </c>
      <c r="C138" s="84">
        <v>6</v>
      </c>
      <c r="D138" s="123">
        <v>0.00172524816901881</v>
      </c>
      <c r="E138" s="123">
        <v>2.9071041131622644</v>
      </c>
      <c r="F138" s="84" t="s">
        <v>4933</v>
      </c>
      <c r="G138" s="84" t="b">
        <v>0</v>
      </c>
      <c r="H138" s="84" t="b">
        <v>0</v>
      </c>
      <c r="I138" s="84" t="b">
        <v>0</v>
      </c>
      <c r="J138" s="84" t="b">
        <v>0</v>
      </c>
      <c r="K138" s="84" t="b">
        <v>0</v>
      </c>
      <c r="L138" s="84" t="b">
        <v>0</v>
      </c>
    </row>
    <row r="139" spans="1:12" ht="15">
      <c r="A139" s="84" t="s">
        <v>3664</v>
      </c>
      <c r="B139" s="84" t="s">
        <v>3665</v>
      </c>
      <c r="C139" s="84">
        <v>6</v>
      </c>
      <c r="D139" s="123">
        <v>0.00172524816901881</v>
      </c>
      <c r="E139" s="123">
        <v>2.606074117498283</v>
      </c>
      <c r="F139" s="84" t="s">
        <v>4933</v>
      </c>
      <c r="G139" s="84" t="b">
        <v>0</v>
      </c>
      <c r="H139" s="84" t="b">
        <v>0</v>
      </c>
      <c r="I139" s="84" t="b">
        <v>0</v>
      </c>
      <c r="J139" s="84" t="b">
        <v>0</v>
      </c>
      <c r="K139" s="84" t="b">
        <v>0</v>
      </c>
      <c r="L139" s="84" t="b">
        <v>0</v>
      </c>
    </row>
    <row r="140" spans="1:12" ht="15">
      <c r="A140" s="84" t="s">
        <v>3665</v>
      </c>
      <c r="B140" s="84" t="s">
        <v>3666</v>
      </c>
      <c r="C140" s="84">
        <v>6</v>
      </c>
      <c r="D140" s="123">
        <v>0.00172524816901881</v>
      </c>
      <c r="E140" s="123">
        <v>2.481135380889983</v>
      </c>
      <c r="F140" s="84" t="s">
        <v>4933</v>
      </c>
      <c r="G140" s="84" t="b">
        <v>0</v>
      </c>
      <c r="H140" s="84" t="b">
        <v>0</v>
      </c>
      <c r="I140" s="84" t="b">
        <v>0</v>
      </c>
      <c r="J140" s="84" t="b">
        <v>0</v>
      </c>
      <c r="K140" s="84" t="b">
        <v>0</v>
      </c>
      <c r="L140" s="84" t="b">
        <v>0</v>
      </c>
    </row>
    <row r="141" spans="1:12" ht="15">
      <c r="A141" s="84" t="s">
        <v>3666</v>
      </c>
      <c r="B141" s="84" t="s">
        <v>3667</v>
      </c>
      <c r="C141" s="84">
        <v>6</v>
      </c>
      <c r="D141" s="123">
        <v>0.00172524816901881</v>
      </c>
      <c r="E141" s="123">
        <v>2.8491121661845775</v>
      </c>
      <c r="F141" s="84" t="s">
        <v>4933</v>
      </c>
      <c r="G141" s="84" t="b">
        <v>0</v>
      </c>
      <c r="H141" s="84" t="b">
        <v>0</v>
      </c>
      <c r="I141" s="84" t="b">
        <v>0</v>
      </c>
      <c r="J141" s="84" t="b">
        <v>0</v>
      </c>
      <c r="K141" s="84" t="b">
        <v>0</v>
      </c>
      <c r="L141" s="84" t="b">
        <v>0</v>
      </c>
    </row>
    <row r="142" spans="1:12" ht="15">
      <c r="A142" s="84" t="s">
        <v>3667</v>
      </c>
      <c r="B142" s="84" t="s">
        <v>3668</v>
      </c>
      <c r="C142" s="84">
        <v>6</v>
      </c>
      <c r="D142" s="123">
        <v>0.00172524816901881</v>
      </c>
      <c r="E142" s="123">
        <v>2.710809468018296</v>
      </c>
      <c r="F142" s="84" t="s">
        <v>4933</v>
      </c>
      <c r="G142" s="84" t="b">
        <v>0</v>
      </c>
      <c r="H142" s="84" t="b">
        <v>0</v>
      </c>
      <c r="I142" s="84" t="b">
        <v>0</v>
      </c>
      <c r="J142" s="84" t="b">
        <v>0</v>
      </c>
      <c r="K142" s="84" t="b">
        <v>0</v>
      </c>
      <c r="L142" s="84" t="b">
        <v>0</v>
      </c>
    </row>
    <row r="143" spans="1:12" ht="15">
      <c r="A143" s="84" t="s">
        <v>3668</v>
      </c>
      <c r="B143" s="84" t="s">
        <v>4469</v>
      </c>
      <c r="C143" s="84">
        <v>6</v>
      </c>
      <c r="D143" s="123">
        <v>0.00172524816901881</v>
      </c>
      <c r="E143" s="123">
        <v>2.710809468018296</v>
      </c>
      <c r="F143" s="84" t="s">
        <v>4933</v>
      </c>
      <c r="G143" s="84" t="b">
        <v>0</v>
      </c>
      <c r="H143" s="84" t="b">
        <v>0</v>
      </c>
      <c r="I143" s="84" t="b">
        <v>0</v>
      </c>
      <c r="J143" s="84" t="b">
        <v>0</v>
      </c>
      <c r="K143" s="84" t="b">
        <v>0</v>
      </c>
      <c r="L143" s="84" t="b">
        <v>0</v>
      </c>
    </row>
    <row r="144" spans="1:12" ht="15">
      <c r="A144" s="84" t="s">
        <v>4469</v>
      </c>
      <c r="B144" s="84" t="s">
        <v>4470</v>
      </c>
      <c r="C144" s="84">
        <v>6</v>
      </c>
      <c r="D144" s="123">
        <v>0.00172524816901881</v>
      </c>
      <c r="E144" s="123">
        <v>2.9740509027928774</v>
      </c>
      <c r="F144" s="84" t="s">
        <v>4933</v>
      </c>
      <c r="G144" s="84" t="b">
        <v>0</v>
      </c>
      <c r="H144" s="84" t="b">
        <v>0</v>
      </c>
      <c r="I144" s="84" t="b">
        <v>0</v>
      </c>
      <c r="J144" s="84" t="b">
        <v>0</v>
      </c>
      <c r="K144" s="84" t="b">
        <v>0</v>
      </c>
      <c r="L144" s="84" t="b">
        <v>0</v>
      </c>
    </row>
    <row r="145" spans="1:12" ht="15">
      <c r="A145" s="84" t="s">
        <v>4470</v>
      </c>
      <c r="B145" s="84" t="s">
        <v>4449</v>
      </c>
      <c r="C145" s="84">
        <v>6</v>
      </c>
      <c r="D145" s="123">
        <v>0.00172524816901881</v>
      </c>
      <c r="E145" s="123">
        <v>2.9071041131622644</v>
      </c>
      <c r="F145" s="84" t="s">
        <v>4933</v>
      </c>
      <c r="G145" s="84" t="b">
        <v>0</v>
      </c>
      <c r="H145" s="84" t="b">
        <v>0</v>
      </c>
      <c r="I145" s="84" t="b">
        <v>0</v>
      </c>
      <c r="J145" s="84" t="b">
        <v>0</v>
      </c>
      <c r="K145" s="84" t="b">
        <v>0</v>
      </c>
      <c r="L145" s="84" t="b">
        <v>0</v>
      </c>
    </row>
    <row r="146" spans="1:12" ht="15">
      <c r="A146" s="84" t="s">
        <v>4449</v>
      </c>
      <c r="B146" s="84" t="s">
        <v>4471</v>
      </c>
      <c r="C146" s="84">
        <v>6</v>
      </c>
      <c r="D146" s="123">
        <v>0.00172524816901881</v>
      </c>
      <c r="E146" s="123">
        <v>2.9071041131622644</v>
      </c>
      <c r="F146" s="84" t="s">
        <v>4933</v>
      </c>
      <c r="G146" s="84" t="b">
        <v>0</v>
      </c>
      <c r="H146" s="84" t="b">
        <v>0</v>
      </c>
      <c r="I146" s="84" t="b">
        <v>0</v>
      </c>
      <c r="J146" s="84" t="b">
        <v>0</v>
      </c>
      <c r="K146" s="84" t="b">
        <v>0</v>
      </c>
      <c r="L146" s="84" t="b">
        <v>0</v>
      </c>
    </row>
    <row r="147" spans="1:12" ht="15">
      <c r="A147" s="84" t="s">
        <v>4471</v>
      </c>
      <c r="B147" s="84" t="s">
        <v>4472</v>
      </c>
      <c r="C147" s="84">
        <v>6</v>
      </c>
      <c r="D147" s="123">
        <v>0.00172524816901881</v>
      </c>
      <c r="E147" s="123">
        <v>2.9740509027928774</v>
      </c>
      <c r="F147" s="84" t="s">
        <v>4933</v>
      </c>
      <c r="G147" s="84" t="b">
        <v>0</v>
      </c>
      <c r="H147" s="84" t="b">
        <v>0</v>
      </c>
      <c r="I147" s="84" t="b">
        <v>0</v>
      </c>
      <c r="J147" s="84" t="b">
        <v>0</v>
      </c>
      <c r="K147" s="84" t="b">
        <v>0</v>
      </c>
      <c r="L147" s="84" t="b">
        <v>0</v>
      </c>
    </row>
    <row r="148" spans="1:12" ht="15">
      <c r="A148" s="84" t="s">
        <v>4473</v>
      </c>
      <c r="B148" s="84" t="s">
        <v>4338</v>
      </c>
      <c r="C148" s="84">
        <v>6</v>
      </c>
      <c r="D148" s="123">
        <v>0.00172524816901881</v>
      </c>
      <c r="E148" s="123">
        <v>1.8601075504860405</v>
      </c>
      <c r="F148" s="84" t="s">
        <v>4933</v>
      </c>
      <c r="G148" s="84" t="b">
        <v>0</v>
      </c>
      <c r="H148" s="84" t="b">
        <v>0</v>
      </c>
      <c r="I148" s="84" t="b">
        <v>0</v>
      </c>
      <c r="J148" s="84" t="b">
        <v>0</v>
      </c>
      <c r="K148" s="84" t="b">
        <v>0</v>
      </c>
      <c r="L148" s="84" t="b">
        <v>0</v>
      </c>
    </row>
    <row r="149" spans="1:12" ht="15">
      <c r="A149" s="84" t="s">
        <v>301</v>
      </c>
      <c r="B149" s="84" t="s">
        <v>3583</v>
      </c>
      <c r="C149" s="84">
        <v>6</v>
      </c>
      <c r="D149" s="123">
        <v>0.00172524816901881</v>
      </c>
      <c r="E149" s="123">
        <v>1.475740349003277</v>
      </c>
      <c r="F149" s="84" t="s">
        <v>4933</v>
      </c>
      <c r="G149" s="84" t="b">
        <v>0</v>
      </c>
      <c r="H149" s="84" t="b">
        <v>0</v>
      </c>
      <c r="I149" s="84" t="b">
        <v>0</v>
      </c>
      <c r="J149" s="84" t="b">
        <v>0</v>
      </c>
      <c r="K149" s="84" t="b">
        <v>0</v>
      </c>
      <c r="L149" s="84" t="b">
        <v>0</v>
      </c>
    </row>
    <row r="150" spans="1:12" ht="15">
      <c r="A150" s="84" t="s">
        <v>4355</v>
      </c>
      <c r="B150" s="84" t="s">
        <v>4474</v>
      </c>
      <c r="C150" s="84">
        <v>6</v>
      </c>
      <c r="D150" s="123">
        <v>0.00172524816901881</v>
      </c>
      <c r="E150" s="123">
        <v>2.45117215751254</v>
      </c>
      <c r="F150" s="84" t="s">
        <v>4933</v>
      </c>
      <c r="G150" s="84" t="b">
        <v>0</v>
      </c>
      <c r="H150" s="84" t="b">
        <v>0</v>
      </c>
      <c r="I150" s="84" t="b">
        <v>0</v>
      </c>
      <c r="J150" s="84" t="b">
        <v>0</v>
      </c>
      <c r="K150" s="84" t="b">
        <v>0</v>
      </c>
      <c r="L150" s="84" t="b">
        <v>0</v>
      </c>
    </row>
    <row r="151" spans="1:12" ht="15">
      <c r="A151" s="84" t="s">
        <v>3582</v>
      </c>
      <c r="B151" s="84" t="s">
        <v>3675</v>
      </c>
      <c r="C151" s="84">
        <v>6</v>
      </c>
      <c r="D151" s="123">
        <v>0.00172524816901881</v>
      </c>
      <c r="E151" s="123">
        <v>0.9392887965336654</v>
      </c>
      <c r="F151" s="84" t="s">
        <v>4933</v>
      </c>
      <c r="G151" s="84" t="b">
        <v>0</v>
      </c>
      <c r="H151" s="84" t="b">
        <v>0</v>
      </c>
      <c r="I151" s="84" t="b">
        <v>0</v>
      </c>
      <c r="J151" s="84" t="b">
        <v>0</v>
      </c>
      <c r="K151" s="84" t="b">
        <v>0</v>
      </c>
      <c r="L151" s="84" t="b">
        <v>0</v>
      </c>
    </row>
    <row r="152" spans="1:12" ht="15">
      <c r="A152" s="84" t="s">
        <v>3675</v>
      </c>
      <c r="B152" s="84" t="s">
        <v>4475</v>
      </c>
      <c r="C152" s="84">
        <v>6</v>
      </c>
      <c r="D152" s="123">
        <v>0.00172524816901881</v>
      </c>
      <c r="E152" s="123">
        <v>2.473448552223692</v>
      </c>
      <c r="F152" s="84" t="s">
        <v>4933</v>
      </c>
      <c r="G152" s="84" t="b">
        <v>0</v>
      </c>
      <c r="H152" s="84" t="b">
        <v>0</v>
      </c>
      <c r="I152" s="84" t="b">
        <v>0</v>
      </c>
      <c r="J152" s="84" t="b">
        <v>1</v>
      </c>
      <c r="K152" s="84" t="b">
        <v>0</v>
      </c>
      <c r="L152" s="84" t="b">
        <v>0</v>
      </c>
    </row>
    <row r="153" spans="1:12" ht="15">
      <c r="A153" s="84" t="s">
        <v>4409</v>
      </c>
      <c r="B153" s="84" t="s">
        <v>3584</v>
      </c>
      <c r="C153" s="84">
        <v>6</v>
      </c>
      <c r="D153" s="123">
        <v>0.0020281460348554503</v>
      </c>
      <c r="E153" s="123">
        <v>1.7699309201369526</v>
      </c>
      <c r="F153" s="84" t="s">
        <v>4933</v>
      </c>
      <c r="G153" s="84" t="b">
        <v>0</v>
      </c>
      <c r="H153" s="84" t="b">
        <v>0</v>
      </c>
      <c r="I153" s="84" t="b">
        <v>0</v>
      </c>
      <c r="J153" s="84" t="b">
        <v>0</v>
      </c>
      <c r="K153" s="84" t="b">
        <v>0</v>
      </c>
      <c r="L153" s="84" t="b">
        <v>0</v>
      </c>
    </row>
    <row r="154" spans="1:12" ht="15">
      <c r="A154" s="84" t="s">
        <v>3583</v>
      </c>
      <c r="B154" s="84" t="s">
        <v>3651</v>
      </c>
      <c r="C154" s="84">
        <v>5</v>
      </c>
      <c r="D154" s="123">
        <v>0.0015041006076562291</v>
      </c>
      <c r="E154" s="123">
        <v>1.006191045424595</v>
      </c>
      <c r="F154" s="84" t="s">
        <v>4933</v>
      </c>
      <c r="G154" s="84" t="b">
        <v>0</v>
      </c>
      <c r="H154" s="84" t="b">
        <v>0</v>
      </c>
      <c r="I154" s="84" t="b">
        <v>0</v>
      </c>
      <c r="J154" s="84" t="b">
        <v>0</v>
      </c>
      <c r="K154" s="84" t="b">
        <v>0</v>
      </c>
      <c r="L154" s="84" t="b">
        <v>0</v>
      </c>
    </row>
    <row r="155" spans="1:12" ht="15">
      <c r="A155" s="84" t="s">
        <v>4486</v>
      </c>
      <c r="B155" s="84" t="s">
        <v>4487</v>
      </c>
      <c r="C155" s="84">
        <v>5</v>
      </c>
      <c r="D155" s="123">
        <v>0.0015041006076562291</v>
      </c>
      <c r="E155" s="123">
        <v>3.053232148840502</v>
      </c>
      <c r="F155" s="84" t="s">
        <v>4933</v>
      </c>
      <c r="G155" s="84" t="b">
        <v>0</v>
      </c>
      <c r="H155" s="84" t="b">
        <v>0</v>
      </c>
      <c r="I155" s="84" t="b">
        <v>0</v>
      </c>
      <c r="J155" s="84" t="b">
        <v>0</v>
      </c>
      <c r="K155" s="84" t="b">
        <v>0</v>
      </c>
      <c r="L155" s="84" t="b">
        <v>0</v>
      </c>
    </row>
    <row r="156" spans="1:12" ht="15">
      <c r="A156" s="84" t="s">
        <v>4487</v>
      </c>
      <c r="B156" s="84" t="s">
        <v>4344</v>
      </c>
      <c r="C156" s="84">
        <v>5</v>
      </c>
      <c r="D156" s="123">
        <v>0.0015041006076562291</v>
      </c>
      <c r="E156" s="123">
        <v>2.1187336975969346</v>
      </c>
      <c r="F156" s="84" t="s">
        <v>4933</v>
      </c>
      <c r="G156" s="84" t="b">
        <v>0</v>
      </c>
      <c r="H156" s="84" t="b">
        <v>0</v>
      </c>
      <c r="I156" s="84" t="b">
        <v>0</v>
      </c>
      <c r="J156" s="84" t="b">
        <v>0</v>
      </c>
      <c r="K156" s="84" t="b">
        <v>0</v>
      </c>
      <c r="L156" s="84" t="b">
        <v>0</v>
      </c>
    </row>
    <row r="157" spans="1:12" ht="15">
      <c r="A157" s="84" t="s">
        <v>4344</v>
      </c>
      <c r="B157" s="84" t="s">
        <v>4389</v>
      </c>
      <c r="C157" s="84">
        <v>5</v>
      </c>
      <c r="D157" s="123">
        <v>0.0015041006076562291</v>
      </c>
      <c r="E157" s="123">
        <v>1.7763110167747282</v>
      </c>
      <c r="F157" s="84" t="s">
        <v>4933</v>
      </c>
      <c r="G157" s="84" t="b">
        <v>0</v>
      </c>
      <c r="H157" s="84" t="b">
        <v>0</v>
      </c>
      <c r="I157" s="84" t="b">
        <v>0</v>
      </c>
      <c r="J157" s="84" t="b">
        <v>0</v>
      </c>
      <c r="K157" s="84" t="b">
        <v>0</v>
      </c>
      <c r="L157" s="84" t="b">
        <v>0</v>
      </c>
    </row>
    <row r="158" spans="1:12" ht="15">
      <c r="A158" s="84" t="s">
        <v>4389</v>
      </c>
      <c r="B158" s="84" t="s">
        <v>4455</v>
      </c>
      <c r="C158" s="84">
        <v>5</v>
      </c>
      <c r="D158" s="123">
        <v>0.0015041006076562291</v>
      </c>
      <c r="E158" s="123">
        <v>2.6316282219706713</v>
      </c>
      <c r="F158" s="84" t="s">
        <v>4933</v>
      </c>
      <c r="G158" s="84" t="b">
        <v>0</v>
      </c>
      <c r="H158" s="84" t="b">
        <v>0</v>
      </c>
      <c r="I158" s="84" t="b">
        <v>0</v>
      </c>
      <c r="J158" s="84" t="b">
        <v>0</v>
      </c>
      <c r="K158" s="84" t="b">
        <v>0</v>
      </c>
      <c r="L158" s="84" t="b">
        <v>0</v>
      </c>
    </row>
    <row r="159" spans="1:12" ht="15">
      <c r="A159" s="84" t="s">
        <v>4455</v>
      </c>
      <c r="B159" s="84" t="s">
        <v>4488</v>
      </c>
      <c r="C159" s="84">
        <v>5</v>
      </c>
      <c r="D159" s="123">
        <v>0.0015041006076562291</v>
      </c>
      <c r="E159" s="123">
        <v>2.9740509027928774</v>
      </c>
      <c r="F159" s="84" t="s">
        <v>4933</v>
      </c>
      <c r="G159" s="84" t="b">
        <v>0</v>
      </c>
      <c r="H159" s="84" t="b">
        <v>0</v>
      </c>
      <c r="I159" s="84" t="b">
        <v>0</v>
      </c>
      <c r="J159" s="84" t="b">
        <v>1</v>
      </c>
      <c r="K159" s="84" t="b">
        <v>0</v>
      </c>
      <c r="L159" s="84" t="b">
        <v>0</v>
      </c>
    </row>
    <row r="160" spans="1:12" ht="15">
      <c r="A160" s="84" t="s">
        <v>4488</v>
      </c>
      <c r="B160" s="84" t="s">
        <v>3583</v>
      </c>
      <c r="C160" s="84">
        <v>5</v>
      </c>
      <c r="D160" s="123">
        <v>0.0015041006076562291</v>
      </c>
      <c r="E160" s="123">
        <v>1.4757403490032768</v>
      </c>
      <c r="F160" s="84" t="s">
        <v>4933</v>
      </c>
      <c r="G160" s="84" t="b">
        <v>1</v>
      </c>
      <c r="H160" s="84" t="b">
        <v>0</v>
      </c>
      <c r="I160" s="84" t="b">
        <v>0</v>
      </c>
      <c r="J160" s="84" t="b">
        <v>0</v>
      </c>
      <c r="K160" s="84" t="b">
        <v>0</v>
      </c>
      <c r="L160" s="84" t="b">
        <v>0</v>
      </c>
    </row>
    <row r="161" spans="1:12" ht="15">
      <c r="A161" s="84" t="s">
        <v>3583</v>
      </c>
      <c r="B161" s="84" t="s">
        <v>4456</v>
      </c>
      <c r="C161" s="84">
        <v>5</v>
      </c>
      <c r="D161" s="123">
        <v>0.0015041006076562291</v>
      </c>
      <c r="E161" s="123">
        <v>1.3741678307191896</v>
      </c>
      <c r="F161" s="84" t="s">
        <v>4933</v>
      </c>
      <c r="G161" s="84" t="b">
        <v>0</v>
      </c>
      <c r="H161" s="84" t="b">
        <v>0</v>
      </c>
      <c r="I161" s="84" t="b">
        <v>0</v>
      </c>
      <c r="J161" s="84" t="b">
        <v>0</v>
      </c>
      <c r="K161" s="84" t="b">
        <v>0</v>
      </c>
      <c r="L161" s="84" t="b">
        <v>0</v>
      </c>
    </row>
    <row r="162" spans="1:12" ht="15">
      <c r="A162" s="84" t="s">
        <v>4456</v>
      </c>
      <c r="B162" s="84" t="s">
        <v>4489</v>
      </c>
      <c r="C162" s="84">
        <v>5</v>
      </c>
      <c r="D162" s="123">
        <v>0.0015041006076562291</v>
      </c>
      <c r="E162" s="123">
        <v>2.9740509027928774</v>
      </c>
      <c r="F162" s="84" t="s">
        <v>4933</v>
      </c>
      <c r="G162" s="84" t="b">
        <v>0</v>
      </c>
      <c r="H162" s="84" t="b">
        <v>0</v>
      </c>
      <c r="I162" s="84" t="b">
        <v>0</v>
      </c>
      <c r="J162" s="84" t="b">
        <v>0</v>
      </c>
      <c r="K162" s="84" t="b">
        <v>0</v>
      </c>
      <c r="L162" s="84" t="b">
        <v>0</v>
      </c>
    </row>
    <row r="163" spans="1:12" ht="15">
      <c r="A163" s="84" t="s">
        <v>4489</v>
      </c>
      <c r="B163" s="84" t="s">
        <v>3596</v>
      </c>
      <c r="C163" s="84">
        <v>5</v>
      </c>
      <c r="D163" s="123">
        <v>0.0015041006076562291</v>
      </c>
      <c r="E163" s="123">
        <v>2.4299828584426018</v>
      </c>
      <c r="F163" s="84" t="s">
        <v>4933</v>
      </c>
      <c r="G163" s="84" t="b">
        <v>0</v>
      </c>
      <c r="H163" s="84" t="b">
        <v>0</v>
      </c>
      <c r="I163" s="84" t="b">
        <v>0</v>
      </c>
      <c r="J163" s="84" t="b">
        <v>0</v>
      </c>
      <c r="K163" s="84" t="b">
        <v>0</v>
      </c>
      <c r="L163" s="84" t="b">
        <v>0</v>
      </c>
    </row>
    <row r="164" spans="1:12" ht="15">
      <c r="A164" s="84" t="s">
        <v>3582</v>
      </c>
      <c r="B164" s="84" t="s">
        <v>4345</v>
      </c>
      <c r="C164" s="84">
        <v>5</v>
      </c>
      <c r="D164" s="123">
        <v>0.0015041006076562291</v>
      </c>
      <c r="E164" s="123">
        <v>0.371990911464915</v>
      </c>
      <c r="F164" s="84" t="s">
        <v>4933</v>
      </c>
      <c r="G164" s="84" t="b">
        <v>0</v>
      </c>
      <c r="H164" s="84" t="b">
        <v>0</v>
      </c>
      <c r="I164" s="84" t="b">
        <v>0</v>
      </c>
      <c r="J164" s="84" t="b">
        <v>0</v>
      </c>
      <c r="K164" s="84" t="b">
        <v>0</v>
      </c>
      <c r="L164" s="84" t="b">
        <v>0</v>
      </c>
    </row>
    <row r="165" spans="1:12" ht="15">
      <c r="A165" s="84" t="s">
        <v>4492</v>
      </c>
      <c r="B165" s="84" t="s">
        <v>4351</v>
      </c>
      <c r="C165" s="84">
        <v>5</v>
      </c>
      <c r="D165" s="123">
        <v>0.0015041006076562291</v>
      </c>
      <c r="E165" s="123">
        <v>2.320838389017534</v>
      </c>
      <c r="F165" s="84" t="s">
        <v>4933</v>
      </c>
      <c r="G165" s="84" t="b">
        <v>0</v>
      </c>
      <c r="H165" s="84" t="b">
        <v>0</v>
      </c>
      <c r="I165" s="84" t="b">
        <v>0</v>
      </c>
      <c r="J165" s="84" t="b">
        <v>0</v>
      </c>
      <c r="K165" s="84" t="b">
        <v>0</v>
      </c>
      <c r="L165" s="84" t="b">
        <v>0</v>
      </c>
    </row>
    <row r="166" spans="1:12" ht="15">
      <c r="A166" s="84" t="s">
        <v>3627</v>
      </c>
      <c r="B166" s="84" t="s">
        <v>4493</v>
      </c>
      <c r="C166" s="84">
        <v>5</v>
      </c>
      <c r="D166" s="123">
        <v>0.0015041006076562291</v>
      </c>
      <c r="E166" s="123">
        <v>1.9528616037229394</v>
      </c>
      <c r="F166" s="84" t="s">
        <v>4933</v>
      </c>
      <c r="G166" s="84" t="b">
        <v>0</v>
      </c>
      <c r="H166" s="84" t="b">
        <v>0</v>
      </c>
      <c r="I166" s="84" t="b">
        <v>0</v>
      </c>
      <c r="J166" s="84" t="b">
        <v>0</v>
      </c>
      <c r="K166" s="84" t="b">
        <v>0</v>
      </c>
      <c r="L166" s="84" t="b">
        <v>0</v>
      </c>
    </row>
    <row r="167" spans="1:12" ht="15">
      <c r="A167" s="84" t="s">
        <v>4343</v>
      </c>
      <c r="B167" s="84" t="s">
        <v>3584</v>
      </c>
      <c r="C167" s="84">
        <v>5</v>
      </c>
      <c r="D167" s="123">
        <v>0.0015041006076562291</v>
      </c>
      <c r="E167" s="123">
        <v>0.9728943255929351</v>
      </c>
      <c r="F167" s="84" t="s">
        <v>4933</v>
      </c>
      <c r="G167" s="84" t="b">
        <v>0</v>
      </c>
      <c r="H167" s="84" t="b">
        <v>0</v>
      </c>
      <c r="I167" s="84" t="b">
        <v>0</v>
      </c>
      <c r="J167" s="84" t="b">
        <v>0</v>
      </c>
      <c r="K167" s="84" t="b">
        <v>0</v>
      </c>
      <c r="L167" s="84" t="b">
        <v>0</v>
      </c>
    </row>
    <row r="168" spans="1:12" ht="15">
      <c r="A168" s="84" t="s">
        <v>3628</v>
      </c>
      <c r="B168" s="84" t="s">
        <v>3690</v>
      </c>
      <c r="C168" s="84">
        <v>5</v>
      </c>
      <c r="D168" s="123">
        <v>0.0015041006076562291</v>
      </c>
      <c r="E168" s="123">
        <v>1.9248328801226957</v>
      </c>
      <c r="F168" s="84" t="s">
        <v>4933</v>
      </c>
      <c r="G168" s="84" t="b">
        <v>0</v>
      </c>
      <c r="H168" s="84" t="b">
        <v>0</v>
      </c>
      <c r="I168" s="84" t="b">
        <v>0</v>
      </c>
      <c r="J168" s="84" t="b">
        <v>0</v>
      </c>
      <c r="K168" s="84" t="b">
        <v>0</v>
      </c>
      <c r="L168" s="84" t="b">
        <v>0</v>
      </c>
    </row>
    <row r="169" spans="1:12" ht="15">
      <c r="A169" s="84" t="s">
        <v>3583</v>
      </c>
      <c r="B169" s="84" t="s">
        <v>3691</v>
      </c>
      <c r="C169" s="84">
        <v>5</v>
      </c>
      <c r="D169" s="123">
        <v>0.0015041006076562291</v>
      </c>
      <c r="E169" s="123">
        <v>1.0383757287959963</v>
      </c>
      <c r="F169" s="84" t="s">
        <v>4933</v>
      </c>
      <c r="G169" s="84" t="b">
        <v>0</v>
      </c>
      <c r="H169" s="84" t="b">
        <v>0</v>
      </c>
      <c r="I169" s="84" t="b">
        <v>0</v>
      </c>
      <c r="J169" s="84" t="b">
        <v>0</v>
      </c>
      <c r="K169" s="84" t="b">
        <v>0</v>
      </c>
      <c r="L169" s="84" t="b">
        <v>0</v>
      </c>
    </row>
    <row r="170" spans="1:12" ht="15">
      <c r="A170" s="84" t="s">
        <v>4498</v>
      </c>
      <c r="B170" s="84" t="s">
        <v>4349</v>
      </c>
      <c r="C170" s="84">
        <v>5</v>
      </c>
      <c r="D170" s="123">
        <v>0.0015041006076562291</v>
      </c>
      <c r="E170" s="123">
        <v>2.2898041552775648</v>
      </c>
      <c r="F170" s="84" t="s">
        <v>4933</v>
      </c>
      <c r="G170" s="84" t="b">
        <v>0</v>
      </c>
      <c r="H170" s="84" t="b">
        <v>0</v>
      </c>
      <c r="I170" s="84" t="b">
        <v>0</v>
      </c>
      <c r="J170" s="84" t="b">
        <v>0</v>
      </c>
      <c r="K170" s="84" t="b">
        <v>0</v>
      </c>
      <c r="L170" s="84" t="b">
        <v>0</v>
      </c>
    </row>
    <row r="171" spans="1:12" ht="15">
      <c r="A171" s="84" t="s">
        <v>4352</v>
      </c>
      <c r="B171" s="84" t="s">
        <v>4500</v>
      </c>
      <c r="C171" s="84">
        <v>5</v>
      </c>
      <c r="D171" s="123">
        <v>0.0015041006076562291</v>
      </c>
      <c r="E171" s="123">
        <v>2.320838389017534</v>
      </c>
      <c r="F171" s="84" t="s">
        <v>4933</v>
      </c>
      <c r="G171" s="84" t="b">
        <v>0</v>
      </c>
      <c r="H171" s="84" t="b">
        <v>0</v>
      </c>
      <c r="I171" s="84" t="b">
        <v>0</v>
      </c>
      <c r="J171" s="84" t="b">
        <v>0</v>
      </c>
      <c r="K171" s="84" t="b">
        <v>0</v>
      </c>
      <c r="L171" s="84" t="b">
        <v>0</v>
      </c>
    </row>
    <row r="172" spans="1:12" ht="15">
      <c r="A172" s="84" t="s">
        <v>4346</v>
      </c>
      <c r="B172" s="84" t="s">
        <v>4503</v>
      </c>
      <c r="C172" s="84">
        <v>5</v>
      </c>
      <c r="D172" s="123">
        <v>0.001690121695712875</v>
      </c>
      <c r="E172" s="123">
        <v>2.1611375461500217</v>
      </c>
      <c r="F172" s="84" t="s">
        <v>4933</v>
      </c>
      <c r="G172" s="84" t="b">
        <v>0</v>
      </c>
      <c r="H172" s="84" t="b">
        <v>0</v>
      </c>
      <c r="I172" s="84" t="b">
        <v>0</v>
      </c>
      <c r="J172" s="84" t="b">
        <v>0</v>
      </c>
      <c r="K172" s="84" t="b">
        <v>0</v>
      </c>
      <c r="L172" s="84" t="b">
        <v>0</v>
      </c>
    </row>
    <row r="173" spans="1:12" ht="15">
      <c r="A173" s="84" t="s">
        <v>4346</v>
      </c>
      <c r="B173" s="84" t="s">
        <v>966</v>
      </c>
      <c r="C173" s="84">
        <v>5</v>
      </c>
      <c r="D173" s="123">
        <v>0.001690121695712875</v>
      </c>
      <c r="E173" s="123">
        <v>1.5176848696638343</v>
      </c>
      <c r="F173" s="84" t="s">
        <v>4933</v>
      </c>
      <c r="G173" s="84" t="b">
        <v>0</v>
      </c>
      <c r="H173" s="84" t="b">
        <v>0</v>
      </c>
      <c r="I173" s="84" t="b">
        <v>0</v>
      </c>
      <c r="J173" s="84" t="b">
        <v>0</v>
      </c>
      <c r="K173" s="84" t="b">
        <v>0</v>
      </c>
      <c r="L173" s="84" t="b">
        <v>0</v>
      </c>
    </row>
    <row r="174" spans="1:12" ht="15">
      <c r="A174" s="84" t="s">
        <v>4506</v>
      </c>
      <c r="B174" s="84" t="s">
        <v>4507</v>
      </c>
      <c r="C174" s="84">
        <v>5</v>
      </c>
      <c r="D174" s="123">
        <v>0.0015041006076562291</v>
      </c>
      <c r="E174" s="123">
        <v>3.053232148840502</v>
      </c>
      <c r="F174" s="84" t="s">
        <v>4933</v>
      </c>
      <c r="G174" s="84" t="b">
        <v>0</v>
      </c>
      <c r="H174" s="84" t="b">
        <v>0</v>
      </c>
      <c r="I174" s="84" t="b">
        <v>0</v>
      </c>
      <c r="J174" s="84" t="b">
        <v>0</v>
      </c>
      <c r="K174" s="84" t="b">
        <v>0</v>
      </c>
      <c r="L174" s="84" t="b">
        <v>0</v>
      </c>
    </row>
    <row r="175" spans="1:12" ht="15">
      <c r="A175" s="84" t="s">
        <v>974</v>
      </c>
      <c r="B175" s="84" t="s">
        <v>966</v>
      </c>
      <c r="C175" s="84">
        <v>5</v>
      </c>
      <c r="D175" s="123">
        <v>0.0015041006076562291</v>
      </c>
      <c r="E175" s="123">
        <v>1.211122385399892</v>
      </c>
      <c r="F175" s="84" t="s">
        <v>4933</v>
      </c>
      <c r="G175" s="84" t="b">
        <v>0</v>
      </c>
      <c r="H175" s="84" t="b">
        <v>0</v>
      </c>
      <c r="I175" s="84" t="b">
        <v>0</v>
      </c>
      <c r="J175" s="84" t="b">
        <v>0</v>
      </c>
      <c r="K175" s="84" t="b">
        <v>0</v>
      </c>
      <c r="L175" s="84" t="b">
        <v>0</v>
      </c>
    </row>
    <row r="176" spans="1:12" ht="15">
      <c r="A176" s="84" t="s">
        <v>3582</v>
      </c>
      <c r="B176" s="84" t="s">
        <v>4439</v>
      </c>
      <c r="C176" s="84">
        <v>5</v>
      </c>
      <c r="D176" s="123">
        <v>0.0015041006076562291</v>
      </c>
      <c r="E176" s="123">
        <v>1.1289528627786205</v>
      </c>
      <c r="F176" s="84" t="s">
        <v>4933</v>
      </c>
      <c r="G176" s="84" t="b">
        <v>0</v>
      </c>
      <c r="H176" s="84" t="b">
        <v>0</v>
      </c>
      <c r="I176" s="84" t="b">
        <v>0</v>
      </c>
      <c r="J176" s="84" t="b">
        <v>0</v>
      </c>
      <c r="K176" s="84" t="b">
        <v>0</v>
      </c>
      <c r="L176" s="84" t="b">
        <v>0</v>
      </c>
    </row>
    <row r="177" spans="1:12" ht="15">
      <c r="A177" s="84" t="s">
        <v>4439</v>
      </c>
      <c r="B177" s="84" t="s">
        <v>4511</v>
      </c>
      <c r="C177" s="84">
        <v>5</v>
      </c>
      <c r="D177" s="123">
        <v>0.0015041006076562291</v>
      </c>
      <c r="E177" s="123">
        <v>2.9071041131622644</v>
      </c>
      <c r="F177" s="84" t="s">
        <v>4933</v>
      </c>
      <c r="G177" s="84" t="b">
        <v>0</v>
      </c>
      <c r="H177" s="84" t="b">
        <v>0</v>
      </c>
      <c r="I177" s="84" t="b">
        <v>0</v>
      </c>
      <c r="J177" s="84" t="b">
        <v>0</v>
      </c>
      <c r="K177" s="84" t="b">
        <v>0</v>
      </c>
      <c r="L177" s="84" t="b">
        <v>0</v>
      </c>
    </row>
    <row r="178" spans="1:12" ht="15">
      <c r="A178" s="84" t="s">
        <v>4426</v>
      </c>
      <c r="B178" s="84" t="s">
        <v>4444</v>
      </c>
      <c r="C178" s="84">
        <v>5</v>
      </c>
      <c r="D178" s="123">
        <v>0.0015041006076562291</v>
      </c>
      <c r="E178" s="123">
        <v>2.7029841305063393</v>
      </c>
      <c r="F178" s="84" t="s">
        <v>4933</v>
      </c>
      <c r="G178" s="84" t="b">
        <v>0</v>
      </c>
      <c r="H178" s="84" t="b">
        <v>0</v>
      </c>
      <c r="I178" s="84" t="b">
        <v>0</v>
      </c>
      <c r="J178" s="84" t="b">
        <v>0</v>
      </c>
      <c r="K178" s="84" t="b">
        <v>0</v>
      </c>
      <c r="L178" s="84" t="b">
        <v>0</v>
      </c>
    </row>
    <row r="179" spans="1:12" ht="15">
      <c r="A179" s="84" t="s">
        <v>3583</v>
      </c>
      <c r="B179" s="84" t="s">
        <v>4389</v>
      </c>
      <c r="C179" s="84">
        <v>5</v>
      </c>
      <c r="D179" s="123">
        <v>0.0015041006076562291</v>
      </c>
      <c r="E179" s="123">
        <v>1.110926395944608</v>
      </c>
      <c r="F179" s="84" t="s">
        <v>4933</v>
      </c>
      <c r="G179" s="84" t="b">
        <v>0</v>
      </c>
      <c r="H179" s="84" t="b">
        <v>0</v>
      </c>
      <c r="I179" s="84" t="b">
        <v>0</v>
      </c>
      <c r="J179" s="84" t="b">
        <v>0</v>
      </c>
      <c r="K179" s="84" t="b">
        <v>0</v>
      </c>
      <c r="L179" s="84" t="b">
        <v>0</v>
      </c>
    </row>
    <row r="180" spans="1:12" ht="15">
      <c r="A180" s="84" t="s">
        <v>4467</v>
      </c>
      <c r="B180" s="84" t="s">
        <v>4466</v>
      </c>
      <c r="C180" s="84">
        <v>5</v>
      </c>
      <c r="D180" s="123">
        <v>0.0015041006076562291</v>
      </c>
      <c r="E180" s="123">
        <v>2.8948696567452528</v>
      </c>
      <c r="F180" s="84" t="s">
        <v>4933</v>
      </c>
      <c r="G180" s="84" t="b">
        <v>0</v>
      </c>
      <c r="H180" s="84" t="b">
        <v>0</v>
      </c>
      <c r="I180" s="84" t="b">
        <v>0</v>
      </c>
      <c r="J180" s="84" t="b">
        <v>0</v>
      </c>
      <c r="K180" s="84" t="b">
        <v>0</v>
      </c>
      <c r="L180" s="84" t="b">
        <v>0</v>
      </c>
    </row>
    <row r="181" spans="1:12" ht="15">
      <c r="A181" s="84" t="s">
        <v>4466</v>
      </c>
      <c r="B181" s="84" t="s">
        <v>3582</v>
      </c>
      <c r="C181" s="84">
        <v>5</v>
      </c>
      <c r="D181" s="123">
        <v>0.0015041006076562291</v>
      </c>
      <c r="E181" s="123">
        <v>1.1901473235201423</v>
      </c>
      <c r="F181" s="84" t="s">
        <v>4933</v>
      </c>
      <c r="G181" s="84" t="b">
        <v>0</v>
      </c>
      <c r="H181" s="84" t="b">
        <v>0</v>
      </c>
      <c r="I181" s="84" t="b">
        <v>0</v>
      </c>
      <c r="J181" s="84" t="b">
        <v>0</v>
      </c>
      <c r="K181" s="84" t="b">
        <v>0</v>
      </c>
      <c r="L181" s="84" t="b">
        <v>0</v>
      </c>
    </row>
    <row r="182" spans="1:12" ht="15">
      <c r="A182" s="84" t="s">
        <v>4358</v>
      </c>
      <c r="B182" s="84" t="s">
        <v>4517</v>
      </c>
      <c r="C182" s="84">
        <v>5</v>
      </c>
      <c r="D182" s="123">
        <v>0.0015041006076562291</v>
      </c>
      <c r="E182" s="123">
        <v>2.473448552223692</v>
      </c>
      <c r="F182" s="84" t="s">
        <v>4933</v>
      </c>
      <c r="G182" s="84" t="b">
        <v>0</v>
      </c>
      <c r="H182" s="84" t="b">
        <v>0</v>
      </c>
      <c r="I182" s="84" t="b">
        <v>0</v>
      </c>
      <c r="J182" s="84" t="b">
        <v>0</v>
      </c>
      <c r="K182" s="84" t="b">
        <v>0</v>
      </c>
      <c r="L182" s="84" t="b">
        <v>0</v>
      </c>
    </row>
    <row r="183" spans="1:12" ht="15">
      <c r="A183" s="84" t="s">
        <v>4517</v>
      </c>
      <c r="B183" s="84" t="s">
        <v>4400</v>
      </c>
      <c r="C183" s="84">
        <v>5</v>
      </c>
      <c r="D183" s="123">
        <v>0.0015041006076562291</v>
      </c>
      <c r="E183" s="123">
        <v>2.752202153176521</v>
      </c>
      <c r="F183" s="84" t="s">
        <v>4933</v>
      </c>
      <c r="G183" s="84" t="b">
        <v>0</v>
      </c>
      <c r="H183" s="84" t="b">
        <v>0</v>
      </c>
      <c r="I183" s="84" t="b">
        <v>0</v>
      </c>
      <c r="J183" s="84" t="b">
        <v>0</v>
      </c>
      <c r="K183" s="84" t="b">
        <v>0</v>
      </c>
      <c r="L183" s="84" t="b">
        <v>0</v>
      </c>
    </row>
    <row r="184" spans="1:12" ht="15">
      <c r="A184" s="84" t="s">
        <v>4358</v>
      </c>
      <c r="B184" s="84" t="s">
        <v>4518</v>
      </c>
      <c r="C184" s="84">
        <v>5</v>
      </c>
      <c r="D184" s="123">
        <v>0.0015041006076562291</v>
      </c>
      <c r="E184" s="123">
        <v>2.473448552223692</v>
      </c>
      <c r="F184" s="84" t="s">
        <v>4933</v>
      </c>
      <c r="G184" s="84" t="b">
        <v>0</v>
      </c>
      <c r="H184" s="84" t="b">
        <v>0</v>
      </c>
      <c r="I184" s="84" t="b">
        <v>0</v>
      </c>
      <c r="J184" s="84" t="b">
        <v>0</v>
      </c>
      <c r="K184" s="84" t="b">
        <v>0</v>
      </c>
      <c r="L184" s="84" t="b">
        <v>0</v>
      </c>
    </row>
    <row r="185" spans="1:12" ht="15">
      <c r="A185" s="84" t="s">
        <v>4518</v>
      </c>
      <c r="B185" s="84" t="s">
        <v>4345</v>
      </c>
      <c r="C185" s="84">
        <v>5</v>
      </c>
      <c r="D185" s="123">
        <v>0.0015041006076562291</v>
      </c>
      <c r="E185" s="123">
        <v>2.1501421618485588</v>
      </c>
      <c r="F185" s="84" t="s">
        <v>4933</v>
      </c>
      <c r="G185" s="84" t="b">
        <v>0</v>
      </c>
      <c r="H185" s="84" t="b">
        <v>0</v>
      </c>
      <c r="I185" s="84" t="b">
        <v>0</v>
      </c>
      <c r="J185" s="84" t="b">
        <v>0</v>
      </c>
      <c r="K185" s="84" t="b">
        <v>0</v>
      </c>
      <c r="L185" s="84" t="b">
        <v>0</v>
      </c>
    </row>
    <row r="186" spans="1:12" ht="15">
      <c r="A186" s="84" t="s">
        <v>4345</v>
      </c>
      <c r="B186" s="84" t="s">
        <v>3582</v>
      </c>
      <c r="C186" s="84">
        <v>5</v>
      </c>
      <c r="D186" s="123">
        <v>0.0015041006076562291</v>
      </c>
      <c r="E186" s="123">
        <v>0.36623858257582365</v>
      </c>
      <c r="F186" s="84" t="s">
        <v>4933</v>
      </c>
      <c r="G186" s="84" t="b">
        <v>0</v>
      </c>
      <c r="H186" s="84" t="b">
        <v>0</v>
      </c>
      <c r="I186" s="84" t="b">
        <v>0</v>
      </c>
      <c r="J186" s="84" t="b">
        <v>0</v>
      </c>
      <c r="K186" s="84" t="b">
        <v>0</v>
      </c>
      <c r="L186" s="84" t="b">
        <v>0</v>
      </c>
    </row>
    <row r="187" spans="1:12" ht="15">
      <c r="A187" s="84" t="s">
        <v>3583</v>
      </c>
      <c r="B187" s="84" t="s">
        <v>3596</v>
      </c>
      <c r="C187" s="84">
        <v>5</v>
      </c>
      <c r="D187" s="123">
        <v>0.0015041006076562291</v>
      </c>
      <c r="E187" s="123">
        <v>0.8300997863689139</v>
      </c>
      <c r="F187" s="84" t="s">
        <v>4933</v>
      </c>
      <c r="G187" s="84" t="b">
        <v>0</v>
      </c>
      <c r="H187" s="84" t="b">
        <v>0</v>
      </c>
      <c r="I187" s="84" t="b">
        <v>0</v>
      </c>
      <c r="J187" s="84" t="b">
        <v>0</v>
      </c>
      <c r="K187" s="84" t="b">
        <v>0</v>
      </c>
      <c r="L187" s="84" t="b">
        <v>0</v>
      </c>
    </row>
    <row r="188" spans="1:12" ht="15">
      <c r="A188" s="84" t="s">
        <v>4353</v>
      </c>
      <c r="B188" s="84" t="s">
        <v>4350</v>
      </c>
      <c r="C188" s="84">
        <v>5</v>
      </c>
      <c r="D188" s="123">
        <v>0.0015041006076562291</v>
      </c>
      <c r="E188" s="123">
        <v>1.6422862901527278</v>
      </c>
      <c r="F188" s="84" t="s">
        <v>4933</v>
      </c>
      <c r="G188" s="84" t="b">
        <v>0</v>
      </c>
      <c r="H188" s="84" t="b">
        <v>0</v>
      </c>
      <c r="I188" s="84" t="b">
        <v>0</v>
      </c>
      <c r="J188" s="84" t="b">
        <v>1</v>
      </c>
      <c r="K188" s="84" t="b">
        <v>0</v>
      </c>
      <c r="L188" s="84" t="b">
        <v>0</v>
      </c>
    </row>
    <row r="189" spans="1:12" ht="15">
      <c r="A189" s="84" t="s">
        <v>4350</v>
      </c>
      <c r="B189" s="84" t="s">
        <v>974</v>
      </c>
      <c r="C189" s="84">
        <v>5</v>
      </c>
      <c r="D189" s="123">
        <v>0.0015041006076562291</v>
      </c>
      <c r="E189" s="123">
        <v>1.100924139178377</v>
      </c>
      <c r="F189" s="84" t="s">
        <v>4933</v>
      </c>
      <c r="G189" s="84" t="b">
        <v>1</v>
      </c>
      <c r="H189" s="84" t="b">
        <v>0</v>
      </c>
      <c r="I189" s="84" t="b">
        <v>0</v>
      </c>
      <c r="J189" s="84" t="b">
        <v>0</v>
      </c>
      <c r="K189" s="84" t="b">
        <v>0</v>
      </c>
      <c r="L189" s="84" t="b">
        <v>0</v>
      </c>
    </row>
    <row r="190" spans="1:12" ht="15">
      <c r="A190" s="84" t="s">
        <v>324</v>
      </c>
      <c r="B190" s="84" t="s">
        <v>3659</v>
      </c>
      <c r="C190" s="84">
        <v>5</v>
      </c>
      <c r="D190" s="123">
        <v>0.0015041006076562291</v>
      </c>
      <c r="E190" s="123">
        <v>2.9740509027928774</v>
      </c>
      <c r="F190" s="84" t="s">
        <v>4933</v>
      </c>
      <c r="G190" s="84" t="b">
        <v>0</v>
      </c>
      <c r="H190" s="84" t="b">
        <v>0</v>
      </c>
      <c r="I190" s="84" t="b">
        <v>0</v>
      </c>
      <c r="J190" s="84" t="b">
        <v>0</v>
      </c>
      <c r="K190" s="84" t="b">
        <v>0</v>
      </c>
      <c r="L190" s="84" t="b">
        <v>0</v>
      </c>
    </row>
    <row r="191" spans="1:12" ht="15">
      <c r="A191" s="84" t="s">
        <v>4340</v>
      </c>
      <c r="B191" s="84" t="s">
        <v>3582</v>
      </c>
      <c r="C191" s="84">
        <v>5</v>
      </c>
      <c r="D191" s="123">
        <v>0.0015041006076562291</v>
      </c>
      <c r="E191" s="123">
        <v>0.12944948316653074</v>
      </c>
      <c r="F191" s="84" t="s">
        <v>4933</v>
      </c>
      <c r="G191" s="84" t="b">
        <v>0</v>
      </c>
      <c r="H191" s="84" t="b">
        <v>0</v>
      </c>
      <c r="I191" s="84" t="b">
        <v>0</v>
      </c>
      <c r="J191" s="84" t="b">
        <v>0</v>
      </c>
      <c r="K191" s="84" t="b">
        <v>0</v>
      </c>
      <c r="L191" s="84" t="b">
        <v>0</v>
      </c>
    </row>
    <row r="192" spans="1:12" ht="15">
      <c r="A192" s="84" t="s">
        <v>3582</v>
      </c>
      <c r="B192" s="84" t="s">
        <v>3624</v>
      </c>
      <c r="C192" s="84">
        <v>5</v>
      </c>
      <c r="D192" s="123">
        <v>0.0015041006076562291</v>
      </c>
      <c r="E192" s="123">
        <v>-0.11585420864652056</v>
      </c>
      <c r="F192" s="84" t="s">
        <v>4933</v>
      </c>
      <c r="G192" s="84" t="b">
        <v>0</v>
      </c>
      <c r="H192" s="84" t="b">
        <v>0</v>
      </c>
      <c r="I192" s="84" t="b">
        <v>0</v>
      </c>
      <c r="J192" s="84" t="b">
        <v>0</v>
      </c>
      <c r="K192" s="84" t="b">
        <v>0</v>
      </c>
      <c r="L192" s="84" t="b">
        <v>0</v>
      </c>
    </row>
    <row r="193" spans="1:12" ht="15">
      <c r="A193" s="84" t="s">
        <v>4339</v>
      </c>
      <c r="B193" s="84" t="s">
        <v>4352</v>
      </c>
      <c r="C193" s="84">
        <v>5</v>
      </c>
      <c r="D193" s="123">
        <v>0.0015041006076562291</v>
      </c>
      <c r="E193" s="123">
        <v>1.1809593026162972</v>
      </c>
      <c r="F193" s="84" t="s">
        <v>4933</v>
      </c>
      <c r="G193" s="84" t="b">
        <v>0</v>
      </c>
      <c r="H193" s="84" t="b">
        <v>0</v>
      </c>
      <c r="I193" s="84" t="b">
        <v>0</v>
      </c>
      <c r="J193" s="84" t="b">
        <v>0</v>
      </c>
      <c r="K193" s="84" t="b">
        <v>0</v>
      </c>
      <c r="L193" s="84" t="b">
        <v>0</v>
      </c>
    </row>
    <row r="194" spans="1:12" ht="15">
      <c r="A194" s="84" t="s">
        <v>3583</v>
      </c>
      <c r="B194" s="84" t="s">
        <v>4392</v>
      </c>
      <c r="C194" s="84">
        <v>5</v>
      </c>
      <c r="D194" s="123">
        <v>0.0015041006076562291</v>
      </c>
      <c r="E194" s="123">
        <v>1.110926395944608</v>
      </c>
      <c r="F194" s="84" t="s">
        <v>4933</v>
      </c>
      <c r="G194" s="84" t="b">
        <v>0</v>
      </c>
      <c r="H194" s="84" t="b">
        <v>0</v>
      </c>
      <c r="I194" s="84" t="b">
        <v>0</v>
      </c>
      <c r="J194" s="84" t="b">
        <v>0</v>
      </c>
      <c r="K194" s="84" t="b">
        <v>0</v>
      </c>
      <c r="L194" s="84" t="b">
        <v>0</v>
      </c>
    </row>
    <row r="195" spans="1:12" ht="15">
      <c r="A195" s="84" t="s">
        <v>4520</v>
      </c>
      <c r="B195" s="84" t="s">
        <v>4392</v>
      </c>
      <c r="C195" s="84">
        <v>5</v>
      </c>
      <c r="D195" s="123">
        <v>0.0015041006076562291</v>
      </c>
      <c r="E195" s="123">
        <v>2.710809468018296</v>
      </c>
      <c r="F195" s="84" t="s">
        <v>4933</v>
      </c>
      <c r="G195" s="84" t="b">
        <v>1</v>
      </c>
      <c r="H195" s="84" t="b">
        <v>0</v>
      </c>
      <c r="I195" s="84" t="b">
        <v>0</v>
      </c>
      <c r="J195" s="84" t="b">
        <v>0</v>
      </c>
      <c r="K195" s="84" t="b">
        <v>0</v>
      </c>
      <c r="L195" s="84" t="b">
        <v>0</v>
      </c>
    </row>
    <row r="196" spans="1:12" ht="15">
      <c r="A196" s="84" t="s">
        <v>4475</v>
      </c>
      <c r="B196" s="84" t="s">
        <v>4382</v>
      </c>
      <c r="C196" s="84">
        <v>5</v>
      </c>
      <c r="D196" s="123">
        <v>0.0015041006076562291</v>
      </c>
      <c r="E196" s="123">
        <v>2.5938396610812715</v>
      </c>
      <c r="F196" s="84" t="s">
        <v>4933</v>
      </c>
      <c r="G196" s="84" t="b">
        <v>1</v>
      </c>
      <c r="H196" s="84" t="b">
        <v>0</v>
      </c>
      <c r="I196" s="84" t="b">
        <v>0</v>
      </c>
      <c r="J196" s="84" t="b">
        <v>0</v>
      </c>
      <c r="K196" s="84" t="b">
        <v>0</v>
      </c>
      <c r="L196" s="84" t="b">
        <v>0</v>
      </c>
    </row>
    <row r="197" spans="1:12" ht="15">
      <c r="A197" s="84" t="s">
        <v>4382</v>
      </c>
      <c r="B197" s="84" t="s">
        <v>3588</v>
      </c>
      <c r="C197" s="84">
        <v>5</v>
      </c>
      <c r="D197" s="123">
        <v>0.0015041006076562291</v>
      </c>
      <c r="E197" s="123">
        <v>2.0102630754473223</v>
      </c>
      <c r="F197" s="84" t="s">
        <v>4933</v>
      </c>
      <c r="G197" s="84" t="b">
        <v>0</v>
      </c>
      <c r="H197" s="84" t="b">
        <v>0</v>
      </c>
      <c r="I197" s="84" t="b">
        <v>0</v>
      </c>
      <c r="J197" s="84" t="b">
        <v>0</v>
      </c>
      <c r="K197" s="84" t="b">
        <v>0</v>
      </c>
      <c r="L197" s="84" t="b">
        <v>0</v>
      </c>
    </row>
    <row r="198" spans="1:12" ht="15">
      <c r="A198" s="84" t="s">
        <v>3588</v>
      </c>
      <c r="B198" s="84" t="s">
        <v>4353</v>
      </c>
      <c r="C198" s="84">
        <v>5</v>
      </c>
      <c r="D198" s="123">
        <v>0.0015041006076562291</v>
      </c>
      <c r="E198" s="123">
        <v>1.5980826276606743</v>
      </c>
      <c r="F198" s="84" t="s">
        <v>4933</v>
      </c>
      <c r="G198" s="84" t="b">
        <v>0</v>
      </c>
      <c r="H198" s="84" t="b">
        <v>0</v>
      </c>
      <c r="I198" s="84" t="b">
        <v>0</v>
      </c>
      <c r="J198" s="84" t="b">
        <v>0</v>
      </c>
      <c r="K198" s="84" t="b">
        <v>0</v>
      </c>
      <c r="L198" s="84" t="b">
        <v>0</v>
      </c>
    </row>
    <row r="199" spans="1:12" ht="15">
      <c r="A199" s="84" t="s">
        <v>3584</v>
      </c>
      <c r="B199" s="84" t="s">
        <v>3670</v>
      </c>
      <c r="C199" s="84">
        <v>5</v>
      </c>
      <c r="D199" s="123">
        <v>0.0015041006076562291</v>
      </c>
      <c r="E199" s="123">
        <v>1.9392887965336654</v>
      </c>
      <c r="F199" s="84" t="s">
        <v>4933</v>
      </c>
      <c r="G199" s="84" t="b">
        <v>0</v>
      </c>
      <c r="H199" s="84" t="b">
        <v>0</v>
      </c>
      <c r="I199" s="84" t="b">
        <v>0</v>
      </c>
      <c r="J199" s="84" t="b">
        <v>0</v>
      </c>
      <c r="K199" s="84" t="b">
        <v>0</v>
      </c>
      <c r="L199" s="84" t="b">
        <v>0</v>
      </c>
    </row>
    <row r="200" spans="1:12" ht="15">
      <c r="A200" s="84" t="s">
        <v>3670</v>
      </c>
      <c r="B200" s="84" t="s">
        <v>3671</v>
      </c>
      <c r="C200" s="84">
        <v>5</v>
      </c>
      <c r="D200" s="123">
        <v>0.0015041006076562291</v>
      </c>
      <c r="E200" s="123">
        <v>3.053232148840502</v>
      </c>
      <c r="F200" s="84" t="s">
        <v>4933</v>
      </c>
      <c r="G200" s="84" t="b">
        <v>0</v>
      </c>
      <c r="H200" s="84" t="b">
        <v>0</v>
      </c>
      <c r="I200" s="84" t="b">
        <v>0</v>
      </c>
      <c r="J200" s="84" t="b">
        <v>0</v>
      </c>
      <c r="K200" s="84" t="b">
        <v>0</v>
      </c>
      <c r="L200" s="84" t="b">
        <v>0</v>
      </c>
    </row>
    <row r="201" spans="1:12" ht="15">
      <c r="A201" s="84" t="s">
        <v>3671</v>
      </c>
      <c r="B201" s="84" t="s">
        <v>3642</v>
      </c>
      <c r="C201" s="84">
        <v>5</v>
      </c>
      <c r="D201" s="123">
        <v>0.0015041006076562291</v>
      </c>
      <c r="E201" s="123">
        <v>2.5480821705205963</v>
      </c>
      <c r="F201" s="84" t="s">
        <v>4933</v>
      </c>
      <c r="G201" s="84" t="b">
        <v>0</v>
      </c>
      <c r="H201" s="84" t="b">
        <v>0</v>
      </c>
      <c r="I201" s="84" t="b">
        <v>0</v>
      </c>
      <c r="J201" s="84" t="b">
        <v>0</v>
      </c>
      <c r="K201" s="84" t="b">
        <v>0</v>
      </c>
      <c r="L201" s="84" t="b">
        <v>0</v>
      </c>
    </row>
    <row r="202" spans="1:12" ht="15">
      <c r="A202" s="84" t="s">
        <v>3642</v>
      </c>
      <c r="B202" s="84" t="s">
        <v>3672</v>
      </c>
      <c r="C202" s="84">
        <v>5</v>
      </c>
      <c r="D202" s="123">
        <v>0.0015041006076562291</v>
      </c>
      <c r="E202" s="123">
        <v>2.4689009244729716</v>
      </c>
      <c r="F202" s="84" t="s">
        <v>4933</v>
      </c>
      <c r="G202" s="84" t="b">
        <v>0</v>
      </c>
      <c r="H202" s="84" t="b">
        <v>0</v>
      </c>
      <c r="I202" s="84" t="b">
        <v>0</v>
      </c>
      <c r="J202" s="84" t="b">
        <v>0</v>
      </c>
      <c r="K202" s="84" t="b">
        <v>0</v>
      </c>
      <c r="L202" s="84" t="b">
        <v>0</v>
      </c>
    </row>
    <row r="203" spans="1:12" ht="15">
      <c r="A203" s="84" t="s">
        <v>3672</v>
      </c>
      <c r="B203" s="84" t="s">
        <v>406</v>
      </c>
      <c r="C203" s="84">
        <v>5</v>
      </c>
      <c r="D203" s="123">
        <v>0.0015041006076562291</v>
      </c>
      <c r="E203" s="123">
        <v>2.9740509027928774</v>
      </c>
      <c r="F203" s="84" t="s">
        <v>4933</v>
      </c>
      <c r="G203" s="84" t="b">
        <v>0</v>
      </c>
      <c r="H203" s="84" t="b">
        <v>0</v>
      </c>
      <c r="I203" s="84" t="b">
        <v>0</v>
      </c>
      <c r="J203" s="84" t="b">
        <v>0</v>
      </c>
      <c r="K203" s="84" t="b">
        <v>0</v>
      </c>
      <c r="L203" s="84" t="b">
        <v>0</v>
      </c>
    </row>
    <row r="204" spans="1:12" ht="15">
      <c r="A204" s="84" t="s">
        <v>406</v>
      </c>
      <c r="B204" s="84" t="s">
        <v>3673</v>
      </c>
      <c r="C204" s="84">
        <v>5</v>
      </c>
      <c r="D204" s="123">
        <v>0.0015041006076562291</v>
      </c>
      <c r="E204" s="123">
        <v>2.797959643737196</v>
      </c>
      <c r="F204" s="84" t="s">
        <v>4933</v>
      </c>
      <c r="G204" s="84" t="b">
        <v>0</v>
      </c>
      <c r="H204" s="84" t="b">
        <v>0</v>
      </c>
      <c r="I204" s="84" t="b">
        <v>0</v>
      </c>
      <c r="J204" s="84" t="b">
        <v>0</v>
      </c>
      <c r="K204" s="84" t="b">
        <v>0</v>
      </c>
      <c r="L204" s="84" t="b">
        <v>0</v>
      </c>
    </row>
    <row r="205" spans="1:12" ht="15">
      <c r="A205" s="84" t="s">
        <v>3691</v>
      </c>
      <c r="B205" s="84" t="s">
        <v>4360</v>
      </c>
      <c r="C205" s="84">
        <v>5</v>
      </c>
      <c r="D205" s="123">
        <v>0.001690121695712875</v>
      </c>
      <c r="E205" s="123">
        <v>2.081956300102397</v>
      </c>
      <c r="F205" s="84" t="s">
        <v>4933</v>
      </c>
      <c r="G205" s="84" t="b">
        <v>0</v>
      </c>
      <c r="H205" s="84" t="b">
        <v>0</v>
      </c>
      <c r="I205" s="84" t="b">
        <v>0</v>
      </c>
      <c r="J205" s="84" t="b">
        <v>0</v>
      </c>
      <c r="K205" s="84" t="b">
        <v>0</v>
      </c>
      <c r="L205" s="84" t="b">
        <v>0</v>
      </c>
    </row>
    <row r="206" spans="1:12" ht="15">
      <c r="A206" s="84" t="s">
        <v>4413</v>
      </c>
      <c r="B206" s="84" t="s">
        <v>4524</v>
      </c>
      <c r="C206" s="84">
        <v>5</v>
      </c>
      <c r="D206" s="123">
        <v>0.0015041006076562291</v>
      </c>
      <c r="E206" s="123">
        <v>2.797959643737196</v>
      </c>
      <c r="F206" s="84" t="s">
        <v>4933</v>
      </c>
      <c r="G206" s="84" t="b">
        <v>0</v>
      </c>
      <c r="H206" s="84" t="b">
        <v>0</v>
      </c>
      <c r="I206" s="84" t="b">
        <v>0</v>
      </c>
      <c r="J206" s="84" t="b">
        <v>0</v>
      </c>
      <c r="K206" s="84" t="b">
        <v>0</v>
      </c>
      <c r="L206" s="84" t="b">
        <v>0</v>
      </c>
    </row>
    <row r="207" spans="1:12" ht="15">
      <c r="A207" s="84" t="s">
        <v>4524</v>
      </c>
      <c r="B207" s="84" t="s">
        <v>4477</v>
      </c>
      <c r="C207" s="84">
        <v>5</v>
      </c>
      <c r="D207" s="123">
        <v>0.0015041006076562291</v>
      </c>
      <c r="E207" s="123">
        <v>2.9740509027928774</v>
      </c>
      <c r="F207" s="84" t="s">
        <v>4933</v>
      </c>
      <c r="G207" s="84" t="b">
        <v>0</v>
      </c>
      <c r="H207" s="84" t="b">
        <v>0</v>
      </c>
      <c r="I207" s="84" t="b">
        <v>0</v>
      </c>
      <c r="J207" s="84" t="b">
        <v>0</v>
      </c>
      <c r="K207" s="84" t="b">
        <v>0</v>
      </c>
      <c r="L207" s="84" t="b">
        <v>0</v>
      </c>
    </row>
    <row r="208" spans="1:12" ht="15">
      <c r="A208" s="84" t="s">
        <v>4477</v>
      </c>
      <c r="B208" s="84" t="s">
        <v>4478</v>
      </c>
      <c r="C208" s="84">
        <v>5</v>
      </c>
      <c r="D208" s="123">
        <v>0.0015041006076562291</v>
      </c>
      <c r="E208" s="123">
        <v>2.8948696567452528</v>
      </c>
      <c r="F208" s="84" t="s">
        <v>4933</v>
      </c>
      <c r="G208" s="84" t="b">
        <v>0</v>
      </c>
      <c r="H208" s="84" t="b">
        <v>0</v>
      </c>
      <c r="I208" s="84" t="b">
        <v>0</v>
      </c>
      <c r="J208" s="84" t="b">
        <v>0</v>
      </c>
      <c r="K208" s="84" t="b">
        <v>0</v>
      </c>
      <c r="L208" s="84" t="b">
        <v>0</v>
      </c>
    </row>
    <row r="209" spans="1:12" ht="15">
      <c r="A209" s="84" t="s">
        <v>4478</v>
      </c>
      <c r="B209" s="84" t="s">
        <v>4452</v>
      </c>
      <c r="C209" s="84">
        <v>5</v>
      </c>
      <c r="D209" s="123">
        <v>0.0015041006076562291</v>
      </c>
      <c r="E209" s="123">
        <v>2.8279228671146392</v>
      </c>
      <c r="F209" s="84" t="s">
        <v>4933</v>
      </c>
      <c r="G209" s="84" t="b">
        <v>0</v>
      </c>
      <c r="H209" s="84" t="b">
        <v>0</v>
      </c>
      <c r="I209" s="84" t="b">
        <v>0</v>
      </c>
      <c r="J209" s="84" t="b">
        <v>0</v>
      </c>
      <c r="K209" s="84" t="b">
        <v>0</v>
      </c>
      <c r="L209" s="84" t="b">
        <v>0</v>
      </c>
    </row>
    <row r="210" spans="1:12" ht="15">
      <c r="A210" s="84" t="s">
        <v>4452</v>
      </c>
      <c r="B210" s="84" t="s">
        <v>4403</v>
      </c>
      <c r="C210" s="84">
        <v>5</v>
      </c>
      <c r="D210" s="123">
        <v>0.0015041006076562291</v>
      </c>
      <c r="E210" s="123">
        <v>2.651831608058958</v>
      </c>
      <c r="F210" s="84" t="s">
        <v>4933</v>
      </c>
      <c r="G210" s="84" t="b">
        <v>0</v>
      </c>
      <c r="H210" s="84" t="b">
        <v>0</v>
      </c>
      <c r="I210" s="84" t="b">
        <v>0</v>
      </c>
      <c r="J210" s="84" t="b">
        <v>0</v>
      </c>
      <c r="K210" s="84" t="b">
        <v>0</v>
      </c>
      <c r="L210" s="84" t="b">
        <v>0</v>
      </c>
    </row>
    <row r="211" spans="1:12" ht="15">
      <c r="A211" s="84" t="s">
        <v>4403</v>
      </c>
      <c r="B211" s="84" t="s">
        <v>4411</v>
      </c>
      <c r="C211" s="84">
        <v>5</v>
      </c>
      <c r="D211" s="123">
        <v>0.0015041006076562291</v>
      </c>
      <c r="E211" s="123">
        <v>2.54268713863389</v>
      </c>
      <c r="F211" s="84" t="s">
        <v>4933</v>
      </c>
      <c r="G211" s="84" t="b">
        <v>0</v>
      </c>
      <c r="H211" s="84" t="b">
        <v>0</v>
      </c>
      <c r="I211" s="84" t="b">
        <v>0</v>
      </c>
      <c r="J211" s="84" t="b">
        <v>0</v>
      </c>
      <c r="K211" s="84" t="b">
        <v>0</v>
      </c>
      <c r="L211" s="84" t="b">
        <v>0</v>
      </c>
    </row>
    <row r="212" spans="1:12" ht="15">
      <c r="A212" s="84" t="s">
        <v>4526</v>
      </c>
      <c r="B212" s="84" t="s">
        <v>4527</v>
      </c>
      <c r="C212" s="84">
        <v>5</v>
      </c>
      <c r="D212" s="123">
        <v>0.0015041006076562291</v>
      </c>
      <c r="E212" s="123">
        <v>3.053232148840502</v>
      </c>
      <c r="F212" s="84" t="s">
        <v>4933</v>
      </c>
      <c r="G212" s="84" t="b">
        <v>0</v>
      </c>
      <c r="H212" s="84" t="b">
        <v>0</v>
      </c>
      <c r="I212" s="84" t="b">
        <v>0</v>
      </c>
      <c r="J212" s="84" t="b">
        <v>0</v>
      </c>
      <c r="K212" s="84" t="b">
        <v>0</v>
      </c>
      <c r="L212" s="84" t="b">
        <v>0</v>
      </c>
    </row>
    <row r="213" spans="1:12" ht="15">
      <c r="A213" s="84" t="s">
        <v>4528</v>
      </c>
      <c r="B213" s="84" t="s">
        <v>4402</v>
      </c>
      <c r="C213" s="84">
        <v>5</v>
      </c>
      <c r="D213" s="123">
        <v>0.0015041006076562291</v>
      </c>
      <c r="E213" s="123">
        <v>2.797959643737196</v>
      </c>
      <c r="F213" s="84" t="s">
        <v>4933</v>
      </c>
      <c r="G213" s="84" t="b">
        <v>0</v>
      </c>
      <c r="H213" s="84" t="b">
        <v>0</v>
      </c>
      <c r="I213" s="84" t="b">
        <v>0</v>
      </c>
      <c r="J213" s="84" t="b">
        <v>0</v>
      </c>
      <c r="K213" s="84" t="b">
        <v>0</v>
      </c>
      <c r="L213" s="84" t="b">
        <v>0</v>
      </c>
    </row>
    <row r="214" spans="1:12" ht="15">
      <c r="A214" s="84" t="s">
        <v>3651</v>
      </c>
      <c r="B214" s="84" t="s">
        <v>3652</v>
      </c>
      <c r="C214" s="84">
        <v>5</v>
      </c>
      <c r="D214" s="123">
        <v>0.0015041006076562291</v>
      </c>
      <c r="E214" s="123">
        <v>2.3942673061760673</v>
      </c>
      <c r="F214" s="84" t="s">
        <v>4933</v>
      </c>
      <c r="G214" s="84" t="b">
        <v>0</v>
      </c>
      <c r="H214" s="84" t="b">
        <v>0</v>
      </c>
      <c r="I214" s="84" t="b">
        <v>0</v>
      </c>
      <c r="J214" s="84" t="b">
        <v>0</v>
      </c>
      <c r="K214" s="84" t="b">
        <v>0</v>
      </c>
      <c r="L214" s="84" t="b">
        <v>0</v>
      </c>
    </row>
    <row r="215" spans="1:12" ht="15">
      <c r="A215" s="84" t="s">
        <v>3652</v>
      </c>
      <c r="B215" s="84" t="s">
        <v>3653</v>
      </c>
      <c r="C215" s="84">
        <v>5</v>
      </c>
      <c r="D215" s="123">
        <v>0.0015041006076562291</v>
      </c>
      <c r="E215" s="123">
        <v>2.8948696567452528</v>
      </c>
      <c r="F215" s="84" t="s">
        <v>4933</v>
      </c>
      <c r="G215" s="84" t="b">
        <v>0</v>
      </c>
      <c r="H215" s="84" t="b">
        <v>0</v>
      </c>
      <c r="I215" s="84" t="b">
        <v>0</v>
      </c>
      <c r="J215" s="84" t="b">
        <v>1</v>
      </c>
      <c r="K215" s="84" t="b">
        <v>0</v>
      </c>
      <c r="L215" s="84" t="b">
        <v>0</v>
      </c>
    </row>
    <row r="216" spans="1:12" ht="15">
      <c r="A216" s="84" t="s">
        <v>3653</v>
      </c>
      <c r="B216" s="84" t="s">
        <v>3654</v>
      </c>
      <c r="C216" s="84">
        <v>5</v>
      </c>
      <c r="D216" s="123">
        <v>0.0015041006076562291</v>
      </c>
      <c r="E216" s="123">
        <v>2.9740509027928774</v>
      </c>
      <c r="F216" s="84" t="s">
        <v>4933</v>
      </c>
      <c r="G216" s="84" t="b">
        <v>1</v>
      </c>
      <c r="H216" s="84" t="b">
        <v>0</v>
      </c>
      <c r="I216" s="84" t="b">
        <v>0</v>
      </c>
      <c r="J216" s="84" t="b">
        <v>0</v>
      </c>
      <c r="K216" s="84" t="b">
        <v>0</v>
      </c>
      <c r="L216" s="84" t="b">
        <v>0</v>
      </c>
    </row>
    <row r="217" spans="1:12" ht="15">
      <c r="A217" s="84" t="s">
        <v>3654</v>
      </c>
      <c r="B217" s="84" t="s">
        <v>3583</v>
      </c>
      <c r="C217" s="84">
        <v>5</v>
      </c>
      <c r="D217" s="123">
        <v>0.0015041006076562291</v>
      </c>
      <c r="E217" s="123">
        <v>1.4757403490032768</v>
      </c>
      <c r="F217" s="84" t="s">
        <v>4933</v>
      </c>
      <c r="G217" s="84" t="b">
        <v>0</v>
      </c>
      <c r="H217" s="84" t="b">
        <v>0</v>
      </c>
      <c r="I217" s="84" t="b">
        <v>0</v>
      </c>
      <c r="J217" s="84" t="b">
        <v>0</v>
      </c>
      <c r="K217" s="84" t="b">
        <v>0</v>
      </c>
      <c r="L217" s="84" t="b">
        <v>0</v>
      </c>
    </row>
    <row r="218" spans="1:12" ht="15">
      <c r="A218" s="84" t="s">
        <v>3583</v>
      </c>
      <c r="B218" s="84" t="s">
        <v>3655</v>
      </c>
      <c r="C218" s="84">
        <v>5</v>
      </c>
      <c r="D218" s="123">
        <v>0.0015041006076562291</v>
      </c>
      <c r="E218" s="123">
        <v>1.4533490767668142</v>
      </c>
      <c r="F218" s="84" t="s">
        <v>4933</v>
      </c>
      <c r="G218" s="84" t="b">
        <v>0</v>
      </c>
      <c r="H218" s="84" t="b">
        <v>0</v>
      </c>
      <c r="I218" s="84" t="b">
        <v>0</v>
      </c>
      <c r="J218" s="84" t="b">
        <v>0</v>
      </c>
      <c r="K218" s="84" t="b">
        <v>0</v>
      </c>
      <c r="L218" s="84" t="b">
        <v>0</v>
      </c>
    </row>
    <row r="219" spans="1:12" ht="15">
      <c r="A219" s="84" t="s">
        <v>3655</v>
      </c>
      <c r="B219" s="84" t="s">
        <v>3656</v>
      </c>
      <c r="C219" s="84">
        <v>5</v>
      </c>
      <c r="D219" s="123">
        <v>0.0015041006076562291</v>
      </c>
      <c r="E219" s="123">
        <v>2.9740509027928774</v>
      </c>
      <c r="F219" s="84" t="s">
        <v>4933</v>
      </c>
      <c r="G219" s="84" t="b">
        <v>0</v>
      </c>
      <c r="H219" s="84" t="b">
        <v>0</v>
      </c>
      <c r="I219" s="84" t="b">
        <v>0</v>
      </c>
      <c r="J219" s="84" t="b">
        <v>1</v>
      </c>
      <c r="K219" s="84" t="b">
        <v>0</v>
      </c>
      <c r="L219" s="84" t="b">
        <v>0</v>
      </c>
    </row>
    <row r="220" spans="1:12" ht="15">
      <c r="A220" s="84" t="s">
        <v>3656</v>
      </c>
      <c r="B220" s="84" t="s">
        <v>3584</v>
      </c>
      <c r="C220" s="84">
        <v>5</v>
      </c>
      <c r="D220" s="123">
        <v>0.0015041006076562291</v>
      </c>
      <c r="E220" s="123">
        <v>1.866840933145009</v>
      </c>
      <c r="F220" s="84" t="s">
        <v>4933</v>
      </c>
      <c r="G220" s="84" t="b">
        <v>1</v>
      </c>
      <c r="H220" s="84" t="b">
        <v>0</v>
      </c>
      <c r="I220" s="84" t="b">
        <v>0</v>
      </c>
      <c r="J220" s="84" t="b">
        <v>0</v>
      </c>
      <c r="K220" s="84" t="b">
        <v>0</v>
      </c>
      <c r="L220" s="84" t="b">
        <v>0</v>
      </c>
    </row>
    <row r="221" spans="1:12" ht="15">
      <c r="A221" s="84" t="s">
        <v>3584</v>
      </c>
      <c r="B221" s="84" t="s">
        <v>3657</v>
      </c>
      <c r="C221" s="84">
        <v>5</v>
      </c>
      <c r="D221" s="123">
        <v>0.0015041006076562291</v>
      </c>
      <c r="E221" s="123">
        <v>1.9392887965336654</v>
      </c>
      <c r="F221" s="84" t="s">
        <v>4933</v>
      </c>
      <c r="G221" s="84" t="b">
        <v>0</v>
      </c>
      <c r="H221" s="84" t="b">
        <v>0</v>
      </c>
      <c r="I221" s="84" t="b">
        <v>0</v>
      </c>
      <c r="J221" s="84" t="b">
        <v>0</v>
      </c>
      <c r="K221" s="84" t="b">
        <v>0</v>
      </c>
      <c r="L221" s="84" t="b">
        <v>0</v>
      </c>
    </row>
    <row r="222" spans="1:12" ht="15">
      <c r="A222" s="84" t="s">
        <v>3657</v>
      </c>
      <c r="B222" s="84" t="s">
        <v>404</v>
      </c>
      <c r="C222" s="84">
        <v>5</v>
      </c>
      <c r="D222" s="123">
        <v>0.0015041006076562291</v>
      </c>
      <c r="E222" s="123">
        <v>2.9740509027928774</v>
      </c>
      <c r="F222" s="84" t="s">
        <v>4933</v>
      </c>
      <c r="G222" s="84" t="b">
        <v>0</v>
      </c>
      <c r="H222" s="84" t="b">
        <v>0</v>
      </c>
      <c r="I222" s="84" t="b">
        <v>0</v>
      </c>
      <c r="J222" s="84" t="b">
        <v>0</v>
      </c>
      <c r="K222" s="84" t="b">
        <v>0</v>
      </c>
      <c r="L222" s="84" t="b">
        <v>0</v>
      </c>
    </row>
    <row r="223" spans="1:12" ht="15">
      <c r="A223" s="84" t="s">
        <v>404</v>
      </c>
      <c r="B223" s="84" t="s">
        <v>4529</v>
      </c>
      <c r="C223" s="84">
        <v>5</v>
      </c>
      <c r="D223" s="123">
        <v>0.0015041006076562291</v>
      </c>
      <c r="E223" s="123">
        <v>2.9740509027928774</v>
      </c>
      <c r="F223" s="84" t="s">
        <v>4933</v>
      </c>
      <c r="G223" s="84" t="b">
        <v>0</v>
      </c>
      <c r="H223" s="84" t="b">
        <v>0</v>
      </c>
      <c r="I223" s="84" t="b">
        <v>0</v>
      </c>
      <c r="J223" s="84" t="b">
        <v>0</v>
      </c>
      <c r="K223" s="84" t="b">
        <v>0</v>
      </c>
      <c r="L223" s="84" t="b">
        <v>0</v>
      </c>
    </row>
    <row r="224" spans="1:12" ht="15">
      <c r="A224" s="84" t="s">
        <v>4529</v>
      </c>
      <c r="B224" s="84" t="s">
        <v>4530</v>
      </c>
      <c r="C224" s="84">
        <v>5</v>
      </c>
      <c r="D224" s="123">
        <v>0.0015041006076562291</v>
      </c>
      <c r="E224" s="123">
        <v>3.053232148840502</v>
      </c>
      <c r="F224" s="84" t="s">
        <v>4933</v>
      </c>
      <c r="G224" s="84" t="b">
        <v>0</v>
      </c>
      <c r="H224" s="84" t="b">
        <v>0</v>
      </c>
      <c r="I224" s="84" t="b">
        <v>0</v>
      </c>
      <c r="J224" s="84" t="b">
        <v>0</v>
      </c>
      <c r="K224" s="84" t="b">
        <v>0</v>
      </c>
      <c r="L224" s="84" t="b">
        <v>0</v>
      </c>
    </row>
    <row r="225" spans="1:12" ht="15">
      <c r="A225" s="84" t="s">
        <v>4530</v>
      </c>
      <c r="B225" s="84" t="s">
        <v>4531</v>
      </c>
      <c r="C225" s="84">
        <v>5</v>
      </c>
      <c r="D225" s="123">
        <v>0.0015041006076562291</v>
      </c>
      <c r="E225" s="123">
        <v>3.053232148840502</v>
      </c>
      <c r="F225" s="84" t="s">
        <v>4933</v>
      </c>
      <c r="G225" s="84" t="b">
        <v>0</v>
      </c>
      <c r="H225" s="84" t="b">
        <v>0</v>
      </c>
      <c r="I225" s="84" t="b">
        <v>0</v>
      </c>
      <c r="J225" s="84" t="b">
        <v>0</v>
      </c>
      <c r="K225" s="84" t="b">
        <v>0</v>
      </c>
      <c r="L225" s="84" t="b">
        <v>0</v>
      </c>
    </row>
    <row r="226" spans="1:12" ht="15">
      <c r="A226" s="84" t="s">
        <v>4370</v>
      </c>
      <c r="B226" s="84" t="s">
        <v>3582</v>
      </c>
      <c r="C226" s="84">
        <v>4</v>
      </c>
      <c r="D226" s="123">
        <v>0.0012682880413878083</v>
      </c>
      <c r="E226" s="123">
        <v>0.6952973018400485</v>
      </c>
      <c r="F226" s="84" t="s">
        <v>4933</v>
      </c>
      <c r="G226" s="84" t="b">
        <v>0</v>
      </c>
      <c r="H226" s="84" t="b">
        <v>0</v>
      </c>
      <c r="I226" s="84" t="b">
        <v>0</v>
      </c>
      <c r="J226" s="84" t="b">
        <v>0</v>
      </c>
      <c r="K226" s="84" t="b">
        <v>0</v>
      </c>
      <c r="L226" s="84" t="b">
        <v>0</v>
      </c>
    </row>
    <row r="227" spans="1:12" ht="15">
      <c r="A227" s="84" t="s">
        <v>3639</v>
      </c>
      <c r="B227" s="84" t="s">
        <v>4539</v>
      </c>
      <c r="C227" s="84">
        <v>4</v>
      </c>
      <c r="D227" s="123">
        <v>0.0012682880413878083</v>
      </c>
      <c r="E227" s="123">
        <v>2.2336882132986338</v>
      </c>
      <c r="F227" s="84" t="s">
        <v>4933</v>
      </c>
      <c r="G227" s="84" t="b">
        <v>0</v>
      </c>
      <c r="H227" s="84" t="b">
        <v>0</v>
      </c>
      <c r="I227" s="84" t="b">
        <v>0</v>
      </c>
      <c r="J227" s="84" t="b">
        <v>0</v>
      </c>
      <c r="K227" s="84" t="b">
        <v>0</v>
      </c>
      <c r="L227" s="84" t="b">
        <v>0</v>
      </c>
    </row>
    <row r="228" spans="1:12" ht="15">
      <c r="A228" s="84" t="s">
        <v>4342</v>
      </c>
      <c r="B228" s="84" t="s">
        <v>3584</v>
      </c>
      <c r="C228" s="84">
        <v>4</v>
      </c>
      <c r="D228" s="123">
        <v>0.0012682880413878083</v>
      </c>
      <c r="E228" s="123">
        <v>0.8578860904920825</v>
      </c>
      <c r="F228" s="84" t="s">
        <v>4933</v>
      </c>
      <c r="G228" s="84" t="b">
        <v>0</v>
      </c>
      <c r="H228" s="84" t="b">
        <v>0</v>
      </c>
      <c r="I228" s="84" t="b">
        <v>0</v>
      </c>
      <c r="J228" s="84" t="b">
        <v>0</v>
      </c>
      <c r="K228" s="84" t="b">
        <v>0</v>
      </c>
      <c r="L228" s="84" t="b">
        <v>0</v>
      </c>
    </row>
    <row r="229" spans="1:12" ht="15">
      <c r="A229" s="84" t="s">
        <v>4376</v>
      </c>
      <c r="B229" s="84" t="s">
        <v>3624</v>
      </c>
      <c r="C229" s="84">
        <v>4</v>
      </c>
      <c r="D229" s="123">
        <v>0.0012682880413878083</v>
      </c>
      <c r="E229" s="123">
        <v>1.1182289973868476</v>
      </c>
      <c r="F229" s="84" t="s">
        <v>4933</v>
      </c>
      <c r="G229" s="84" t="b">
        <v>0</v>
      </c>
      <c r="H229" s="84" t="b">
        <v>0</v>
      </c>
      <c r="I229" s="84" t="b">
        <v>0</v>
      </c>
      <c r="J229" s="84" t="b">
        <v>0</v>
      </c>
      <c r="K229" s="84" t="b">
        <v>0</v>
      </c>
      <c r="L229" s="84" t="b">
        <v>0</v>
      </c>
    </row>
    <row r="230" spans="1:12" ht="15">
      <c r="A230" s="84" t="s">
        <v>3628</v>
      </c>
      <c r="B230" s="84" t="s">
        <v>4362</v>
      </c>
      <c r="C230" s="84">
        <v>4</v>
      </c>
      <c r="D230" s="123">
        <v>0.0012682880413878083</v>
      </c>
      <c r="E230" s="123">
        <v>1.5005639327283091</v>
      </c>
      <c r="F230" s="84" t="s">
        <v>4933</v>
      </c>
      <c r="G230" s="84" t="b">
        <v>0</v>
      </c>
      <c r="H230" s="84" t="b">
        <v>0</v>
      </c>
      <c r="I230" s="84" t="b">
        <v>0</v>
      </c>
      <c r="J230" s="84" t="b">
        <v>0</v>
      </c>
      <c r="K230" s="84" t="b">
        <v>0</v>
      </c>
      <c r="L230" s="84" t="b">
        <v>0</v>
      </c>
    </row>
    <row r="231" spans="1:12" ht="15">
      <c r="A231" s="84" t="s">
        <v>4553</v>
      </c>
      <c r="B231" s="84" t="s">
        <v>4554</v>
      </c>
      <c r="C231" s="84">
        <v>4</v>
      </c>
      <c r="D231" s="123">
        <v>0.0012682880413878083</v>
      </c>
      <c r="E231" s="123">
        <v>3.1501421618485588</v>
      </c>
      <c r="F231" s="84" t="s">
        <v>4933</v>
      </c>
      <c r="G231" s="84" t="b">
        <v>0</v>
      </c>
      <c r="H231" s="84" t="b">
        <v>0</v>
      </c>
      <c r="I231" s="84" t="b">
        <v>0</v>
      </c>
      <c r="J231" s="84" t="b">
        <v>0</v>
      </c>
      <c r="K231" s="84" t="b">
        <v>0</v>
      </c>
      <c r="L231" s="84" t="b">
        <v>0</v>
      </c>
    </row>
    <row r="232" spans="1:12" ht="15">
      <c r="A232" s="84" t="s">
        <v>944</v>
      </c>
      <c r="B232" s="84" t="s">
        <v>3588</v>
      </c>
      <c r="C232" s="84">
        <v>4</v>
      </c>
      <c r="D232" s="123">
        <v>0.0012682880413878083</v>
      </c>
      <c r="E232" s="123">
        <v>1.6915043128229095</v>
      </c>
      <c r="F232" s="84" t="s">
        <v>4933</v>
      </c>
      <c r="G232" s="84" t="b">
        <v>0</v>
      </c>
      <c r="H232" s="84" t="b">
        <v>0</v>
      </c>
      <c r="I232" s="84" t="b">
        <v>0</v>
      </c>
      <c r="J232" s="84" t="b">
        <v>0</v>
      </c>
      <c r="K232" s="84" t="b">
        <v>0</v>
      </c>
      <c r="L232" s="84" t="b">
        <v>0</v>
      </c>
    </row>
    <row r="233" spans="1:12" ht="15">
      <c r="A233" s="84" t="s">
        <v>3584</v>
      </c>
      <c r="B233" s="84" t="s">
        <v>4369</v>
      </c>
      <c r="C233" s="84">
        <v>4</v>
      </c>
      <c r="D233" s="123">
        <v>0.0012682880413878083</v>
      </c>
      <c r="E233" s="123">
        <v>1.3652575288059468</v>
      </c>
      <c r="F233" s="84" t="s">
        <v>4933</v>
      </c>
      <c r="G233" s="84" t="b">
        <v>0</v>
      </c>
      <c r="H233" s="84" t="b">
        <v>0</v>
      </c>
      <c r="I233" s="84" t="b">
        <v>0</v>
      </c>
      <c r="J233" s="84" t="b">
        <v>0</v>
      </c>
      <c r="K233" s="84" t="b">
        <v>0</v>
      </c>
      <c r="L233" s="84" t="b">
        <v>0</v>
      </c>
    </row>
    <row r="234" spans="1:12" ht="15">
      <c r="A234" s="84" t="s">
        <v>3579</v>
      </c>
      <c r="B234" s="84" t="s">
        <v>3628</v>
      </c>
      <c r="C234" s="84">
        <v>4</v>
      </c>
      <c r="D234" s="123">
        <v>0.0012682880413878083</v>
      </c>
      <c r="E234" s="123">
        <v>1.731012854106583</v>
      </c>
      <c r="F234" s="84" t="s">
        <v>4933</v>
      </c>
      <c r="G234" s="84" t="b">
        <v>0</v>
      </c>
      <c r="H234" s="84" t="b">
        <v>0</v>
      </c>
      <c r="I234" s="84" t="b">
        <v>0</v>
      </c>
      <c r="J234" s="84" t="b">
        <v>0</v>
      </c>
      <c r="K234" s="84" t="b">
        <v>0</v>
      </c>
      <c r="L234" s="84" t="b">
        <v>0</v>
      </c>
    </row>
    <row r="235" spans="1:12" ht="15">
      <c r="A235" s="84" t="s">
        <v>3690</v>
      </c>
      <c r="B235" s="84" t="s">
        <v>3629</v>
      </c>
      <c r="C235" s="84">
        <v>4</v>
      </c>
      <c r="D235" s="123">
        <v>0.0012682880413878083</v>
      </c>
      <c r="E235" s="123">
        <v>1.855951590714883</v>
      </c>
      <c r="F235" s="84" t="s">
        <v>4933</v>
      </c>
      <c r="G235" s="84" t="b">
        <v>0</v>
      </c>
      <c r="H235" s="84" t="b">
        <v>0</v>
      </c>
      <c r="I235" s="84" t="b">
        <v>0</v>
      </c>
      <c r="J235" s="84" t="b">
        <v>0</v>
      </c>
      <c r="K235" s="84" t="b">
        <v>0</v>
      </c>
      <c r="L235" s="84" t="b">
        <v>0</v>
      </c>
    </row>
    <row r="236" spans="1:12" ht="15">
      <c r="A236" s="84" t="s">
        <v>3691</v>
      </c>
      <c r="B236" s="84" t="s">
        <v>3692</v>
      </c>
      <c r="C236" s="84">
        <v>4</v>
      </c>
      <c r="D236" s="123">
        <v>0.0012682880413878083</v>
      </c>
      <c r="E236" s="123">
        <v>1.9615651912448175</v>
      </c>
      <c r="F236" s="84" t="s">
        <v>4933</v>
      </c>
      <c r="G236" s="84" t="b">
        <v>0</v>
      </c>
      <c r="H236" s="84" t="b">
        <v>0</v>
      </c>
      <c r="I236" s="84" t="b">
        <v>0</v>
      </c>
      <c r="J236" s="84" t="b">
        <v>0</v>
      </c>
      <c r="K236" s="84" t="b">
        <v>0</v>
      </c>
      <c r="L236" s="84" t="b">
        <v>0</v>
      </c>
    </row>
    <row r="237" spans="1:12" ht="15">
      <c r="A237" s="84" t="s">
        <v>3582</v>
      </c>
      <c r="B237" s="84" t="s">
        <v>3694</v>
      </c>
      <c r="C237" s="84">
        <v>4</v>
      </c>
      <c r="D237" s="123">
        <v>0.0012682880413878083</v>
      </c>
      <c r="E237" s="123">
        <v>1.2750808984568585</v>
      </c>
      <c r="F237" s="84" t="s">
        <v>4933</v>
      </c>
      <c r="G237" s="84" t="b">
        <v>0</v>
      </c>
      <c r="H237" s="84" t="b">
        <v>0</v>
      </c>
      <c r="I237" s="84" t="b">
        <v>0</v>
      </c>
      <c r="J237" s="84" t="b">
        <v>0</v>
      </c>
      <c r="K237" s="84" t="b">
        <v>0</v>
      </c>
      <c r="L237" s="84" t="b">
        <v>0</v>
      </c>
    </row>
    <row r="238" spans="1:12" ht="15">
      <c r="A238" s="84" t="s">
        <v>3694</v>
      </c>
      <c r="B238" s="84" t="s">
        <v>4369</v>
      </c>
      <c r="C238" s="84">
        <v>4</v>
      </c>
      <c r="D238" s="123">
        <v>0.0012682880413878083</v>
      </c>
      <c r="E238" s="123">
        <v>2.57611089412084</v>
      </c>
      <c r="F238" s="84" t="s">
        <v>4933</v>
      </c>
      <c r="G238" s="84" t="b">
        <v>0</v>
      </c>
      <c r="H238" s="84" t="b">
        <v>0</v>
      </c>
      <c r="I238" s="84" t="b">
        <v>0</v>
      </c>
      <c r="J238" s="84" t="b">
        <v>0</v>
      </c>
      <c r="K238" s="84" t="b">
        <v>0</v>
      </c>
      <c r="L238" s="84" t="b">
        <v>0</v>
      </c>
    </row>
    <row r="239" spans="1:12" ht="15">
      <c r="A239" s="84" t="s">
        <v>4369</v>
      </c>
      <c r="B239" s="84" t="s">
        <v>4416</v>
      </c>
      <c r="C239" s="84">
        <v>4</v>
      </c>
      <c r="D239" s="123">
        <v>0.0012682880413878083</v>
      </c>
      <c r="E239" s="123">
        <v>2.247052174856615</v>
      </c>
      <c r="F239" s="84" t="s">
        <v>4933</v>
      </c>
      <c r="G239" s="84" t="b">
        <v>0</v>
      </c>
      <c r="H239" s="84" t="b">
        <v>0</v>
      </c>
      <c r="I239" s="84" t="b">
        <v>0</v>
      </c>
      <c r="J239" s="84" t="b">
        <v>0</v>
      </c>
      <c r="K239" s="84" t="b">
        <v>0</v>
      </c>
      <c r="L239" s="84" t="b">
        <v>0</v>
      </c>
    </row>
    <row r="240" spans="1:12" ht="15">
      <c r="A240" s="84" t="s">
        <v>966</v>
      </c>
      <c r="B240" s="84" t="s">
        <v>4346</v>
      </c>
      <c r="C240" s="84">
        <v>4</v>
      </c>
      <c r="D240" s="123">
        <v>0.0013520973565703002</v>
      </c>
      <c r="E240" s="123">
        <v>1.382986295766378</v>
      </c>
      <c r="F240" s="84" t="s">
        <v>4933</v>
      </c>
      <c r="G240" s="84" t="b">
        <v>0</v>
      </c>
      <c r="H240" s="84" t="b">
        <v>0</v>
      </c>
      <c r="I240" s="84" t="b">
        <v>0</v>
      </c>
      <c r="J240" s="84" t="b">
        <v>0</v>
      </c>
      <c r="K240" s="84" t="b">
        <v>0</v>
      </c>
      <c r="L240" s="84" t="b">
        <v>0</v>
      </c>
    </row>
    <row r="241" spans="1:12" ht="15">
      <c r="A241" s="84" t="s">
        <v>4463</v>
      </c>
      <c r="B241" s="84" t="s">
        <v>4508</v>
      </c>
      <c r="C241" s="84">
        <v>4</v>
      </c>
      <c r="D241" s="123">
        <v>0.0014702199519455686</v>
      </c>
      <c r="E241" s="123">
        <v>2.877140889784821</v>
      </c>
      <c r="F241" s="84" t="s">
        <v>4933</v>
      </c>
      <c r="G241" s="84" t="b">
        <v>0</v>
      </c>
      <c r="H241" s="84" t="b">
        <v>0</v>
      </c>
      <c r="I241" s="84" t="b">
        <v>0</v>
      </c>
      <c r="J241" s="84" t="b">
        <v>0</v>
      </c>
      <c r="K241" s="84" t="b">
        <v>0</v>
      </c>
      <c r="L241" s="84" t="b">
        <v>0</v>
      </c>
    </row>
    <row r="242" spans="1:12" ht="15">
      <c r="A242" s="84" t="s">
        <v>4508</v>
      </c>
      <c r="B242" s="84" t="s">
        <v>3624</v>
      </c>
      <c r="C242" s="84">
        <v>4</v>
      </c>
      <c r="D242" s="123">
        <v>0.0014702199519455686</v>
      </c>
      <c r="E242" s="123">
        <v>1.5653870287290668</v>
      </c>
      <c r="F242" s="84" t="s">
        <v>4933</v>
      </c>
      <c r="G242" s="84" t="b">
        <v>0</v>
      </c>
      <c r="H242" s="84" t="b">
        <v>0</v>
      </c>
      <c r="I242" s="84" t="b">
        <v>0</v>
      </c>
      <c r="J242" s="84" t="b">
        <v>0</v>
      </c>
      <c r="K242" s="84" t="b">
        <v>0</v>
      </c>
      <c r="L242" s="84" t="b">
        <v>0</v>
      </c>
    </row>
    <row r="243" spans="1:12" ht="15">
      <c r="A243" s="84" t="s">
        <v>4345</v>
      </c>
      <c r="B243" s="84" t="s">
        <v>4351</v>
      </c>
      <c r="C243" s="84">
        <v>4</v>
      </c>
      <c r="D243" s="123">
        <v>0.0012682880413878083</v>
      </c>
      <c r="E243" s="123">
        <v>1.3208383890175337</v>
      </c>
      <c r="F243" s="84" t="s">
        <v>4933</v>
      </c>
      <c r="G243" s="84" t="b">
        <v>0</v>
      </c>
      <c r="H243" s="84" t="b">
        <v>0</v>
      </c>
      <c r="I243" s="84" t="b">
        <v>0</v>
      </c>
      <c r="J243" s="84" t="b">
        <v>0</v>
      </c>
      <c r="K243" s="84" t="b">
        <v>0</v>
      </c>
      <c r="L243" s="84" t="b">
        <v>0</v>
      </c>
    </row>
    <row r="244" spans="1:12" ht="15">
      <c r="A244" s="84" t="s">
        <v>3584</v>
      </c>
      <c r="B244" s="84" t="s">
        <v>4350</v>
      </c>
      <c r="C244" s="84">
        <v>4</v>
      </c>
      <c r="D244" s="123">
        <v>0.0012682880413878083</v>
      </c>
      <c r="E244" s="123">
        <v>1.0941907565194087</v>
      </c>
      <c r="F244" s="84" t="s">
        <v>4933</v>
      </c>
      <c r="G244" s="84" t="b">
        <v>0</v>
      </c>
      <c r="H244" s="84" t="b">
        <v>0</v>
      </c>
      <c r="I244" s="84" t="b">
        <v>0</v>
      </c>
      <c r="J244" s="84" t="b">
        <v>1</v>
      </c>
      <c r="K244" s="84" t="b">
        <v>0</v>
      </c>
      <c r="L244" s="84" t="b">
        <v>0</v>
      </c>
    </row>
    <row r="245" spans="1:12" ht="15">
      <c r="A245" s="84" t="s">
        <v>4511</v>
      </c>
      <c r="B245" s="84" t="s">
        <v>4564</v>
      </c>
      <c r="C245" s="84">
        <v>4</v>
      </c>
      <c r="D245" s="123">
        <v>0.0012682880413878083</v>
      </c>
      <c r="E245" s="123">
        <v>3.053232148840502</v>
      </c>
      <c r="F245" s="84" t="s">
        <v>4933</v>
      </c>
      <c r="G245" s="84" t="b">
        <v>0</v>
      </c>
      <c r="H245" s="84" t="b">
        <v>0</v>
      </c>
      <c r="I245" s="84" t="b">
        <v>0</v>
      </c>
      <c r="J245" s="84" t="b">
        <v>0</v>
      </c>
      <c r="K245" s="84" t="b">
        <v>0</v>
      </c>
      <c r="L245" s="84" t="b">
        <v>0</v>
      </c>
    </row>
    <row r="246" spans="1:12" ht="15">
      <c r="A246" s="84" t="s">
        <v>4564</v>
      </c>
      <c r="B246" s="84" t="s">
        <v>4565</v>
      </c>
      <c r="C246" s="84">
        <v>4</v>
      </c>
      <c r="D246" s="123">
        <v>0.0012682880413878083</v>
      </c>
      <c r="E246" s="123">
        <v>3.1501421618485588</v>
      </c>
      <c r="F246" s="84" t="s">
        <v>4933</v>
      </c>
      <c r="G246" s="84" t="b">
        <v>0</v>
      </c>
      <c r="H246" s="84" t="b">
        <v>0</v>
      </c>
      <c r="I246" s="84" t="b">
        <v>0</v>
      </c>
      <c r="J246" s="84" t="b">
        <v>0</v>
      </c>
      <c r="K246" s="84" t="b">
        <v>0</v>
      </c>
      <c r="L246" s="84" t="b">
        <v>0</v>
      </c>
    </row>
    <row r="247" spans="1:12" ht="15">
      <c r="A247" s="84" t="s">
        <v>4444</v>
      </c>
      <c r="B247" s="84" t="s">
        <v>4512</v>
      </c>
      <c r="C247" s="84">
        <v>4</v>
      </c>
      <c r="D247" s="123">
        <v>0.0012682880413878083</v>
      </c>
      <c r="E247" s="123">
        <v>2.8101941001542077</v>
      </c>
      <c r="F247" s="84" t="s">
        <v>4933</v>
      </c>
      <c r="G247" s="84" t="b">
        <v>0</v>
      </c>
      <c r="H247" s="84" t="b">
        <v>0</v>
      </c>
      <c r="I247" s="84" t="b">
        <v>0</v>
      </c>
      <c r="J247" s="84" t="b">
        <v>0</v>
      </c>
      <c r="K247" s="84" t="b">
        <v>0</v>
      </c>
      <c r="L247" s="84" t="b">
        <v>0</v>
      </c>
    </row>
    <row r="248" spans="1:12" ht="15">
      <c r="A248" s="84" t="s">
        <v>4512</v>
      </c>
      <c r="B248" s="84" t="s">
        <v>4513</v>
      </c>
      <c r="C248" s="84">
        <v>4</v>
      </c>
      <c r="D248" s="123">
        <v>0.0012682880413878083</v>
      </c>
      <c r="E248" s="123">
        <v>2.956322135832446</v>
      </c>
      <c r="F248" s="84" t="s">
        <v>4933</v>
      </c>
      <c r="G248" s="84" t="b">
        <v>0</v>
      </c>
      <c r="H248" s="84" t="b">
        <v>0</v>
      </c>
      <c r="I248" s="84" t="b">
        <v>0</v>
      </c>
      <c r="J248" s="84" t="b">
        <v>0</v>
      </c>
      <c r="K248" s="84" t="b">
        <v>0</v>
      </c>
      <c r="L248" s="84" t="b">
        <v>0</v>
      </c>
    </row>
    <row r="249" spans="1:12" ht="15">
      <c r="A249" s="84" t="s">
        <v>4513</v>
      </c>
      <c r="B249" s="84" t="s">
        <v>4514</v>
      </c>
      <c r="C249" s="84">
        <v>4</v>
      </c>
      <c r="D249" s="123">
        <v>0.0012682880413878083</v>
      </c>
      <c r="E249" s="123">
        <v>3.053232148840502</v>
      </c>
      <c r="F249" s="84" t="s">
        <v>4933</v>
      </c>
      <c r="G249" s="84" t="b">
        <v>0</v>
      </c>
      <c r="H249" s="84" t="b">
        <v>0</v>
      </c>
      <c r="I249" s="84" t="b">
        <v>0</v>
      </c>
      <c r="J249" s="84" t="b">
        <v>0</v>
      </c>
      <c r="K249" s="84" t="b">
        <v>0</v>
      </c>
      <c r="L249" s="84" t="b">
        <v>0</v>
      </c>
    </row>
    <row r="250" spans="1:12" ht="15">
      <c r="A250" s="84" t="s">
        <v>4448</v>
      </c>
      <c r="B250" s="84" t="s">
        <v>4566</v>
      </c>
      <c r="C250" s="84">
        <v>4</v>
      </c>
      <c r="D250" s="123">
        <v>0.0012682880413878083</v>
      </c>
      <c r="E250" s="123">
        <v>2.9071041131622644</v>
      </c>
      <c r="F250" s="84" t="s">
        <v>4933</v>
      </c>
      <c r="G250" s="84" t="b">
        <v>0</v>
      </c>
      <c r="H250" s="84" t="b">
        <v>0</v>
      </c>
      <c r="I250" s="84" t="b">
        <v>0</v>
      </c>
      <c r="J250" s="84" t="b">
        <v>0</v>
      </c>
      <c r="K250" s="84" t="b">
        <v>0</v>
      </c>
      <c r="L250" s="84" t="b">
        <v>0</v>
      </c>
    </row>
    <row r="251" spans="1:12" ht="15">
      <c r="A251" s="84" t="s">
        <v>4568</v>
      </c>
      <c r="B251" s="84" t="s">
        <v>3583</v>
      </c>
      <c r="C251" s="84">
        <v>4</v>
      </c>
      <c r="D251" s="123">
        <v>0.0012682880413878083</v>
      </c>
      <c r="E251" s="123">
        <v>1.4757403490032768</v>
      </c>
      <c r="F251" s="84" t="s">
        <v>4933</v>
      </c>
      <c r="G251" s="84" t="b">
        <v>0</v>
      </c>
      <c r="H251" s="84" t="b">
        <v>0</v>
      </c>
      <c r="I251" s="84" t="b">
        <v>0</v>
      </c>
      <c r="J251" s="84" t="b">
        <v>0</v>
      </c>
      <c r="K251" s="84" t="b">
        <v>0</v>
      </c>
      <c r="L251" s="84" t="b">
        <v>0</v>
      </c>
    </row>
    <row r="252" spans="1:12" ht="15">
      <c r="A252" s="84" t="s">
        <v>4389</v>
      </c>
      <c r="B252" s="84" t="s">
        <v>4376</v>
      </c>
      <c r="C252" s="84">
        <v>4</v>
      </c>
      <c r="D252" s="123">
        <v>0.0012682880413878083</v>
      </c>
      <c r="E252" s="123">
        <v>2.1989261070394215</v>
      </c>
      <c r="F252" s="84" t="s">
        <v>4933</v>
      </c>
      <c r="G252" s="84" t="b">
        <v>0</v>
      </c>
      <c r="H252" s="84" t="b">
        <v>0</v>
      </c>
      <c r="I252" s="84" t="b">
        <v>0</v>
      </c>
      <c r="J252" s="84" t="b">
        <v>0</v>
      </c>
      <c r="K252" s="84" t="b">
        <v>0</v>
      </c>
      <c r="L252" s="84" t="b">
        <v>0</v>
      </c>
    </row>
    <row r="253" spans="1:12" ht="15">
      <c r="A253" s="84" t="s">
        <v>4376</v>
      </c>
      <c r="B253" s="84" t="s">
        <v>4363</v>
      </c>
      <c r="C253" s="84">
        <v>4</v>
      </c>
      <c r="D253" s="123">
        <v>0.0012682880413878083</v>
      </c>
      <c r="E253" s="123">
        <v>1.9776851874479715</v>
      </c>
      <c r="F253" s="84" t="s">
        <v>4933</v>
      </c>
      <c r="G253" s="84" t="b">
        <v>0</v>
      </c>
      <c r="H253" s="84" t="b">
        <v>0</v>
      </c>
      <c r="I253" s="84" t="b">
        <v>0</v>
      </c>
      <c r="J253" s="84" t="b">
        <v>1</v>
      </c>
      <c r="K253" s="84" t="b">
        <v>0</v>
      </c>
      <c r="L253" s="84" t="b">
        <v>0</v>
      </c>
    </row>
    <row r="254" spans="1:12" ht="15">
      <c r="A254" s="84" t="s">
        <v>4363</v>
      </c>
      <c r="B254" s="84" t="s">
        <v>3584</v>
      </c>
      <c r="C254" s="84">
        <v>4</v>
      </c>
      <c r="D254" s="123">
        <v>0.0012682880413878083</v>
      </c>
      <c r="E254" s="123">
        <v>1.3176332491423224</v>
      </c>
      <c r="F254" s="84" t="s">
        <v>4933</v>
      </c>
      <c r="G254" s="84" t="b">
        <v>1</v>
      </c>
      <c r="H254" s="84" t="b">
        <v>0</v>
      </c>
      <c r="I254" s="84" t="b">
        <v>0</v>
      </c>
      <c r="J254" s="84" t="b">
        <v>0</v>
      </c>
      <c r="K254" s="84" t="b">
        <v>0</v>
      </c>
      <c r="L254" s="84" t="b">
        <v>0</v>
      </c>
    </row>
    <row r="255" spans="1:12" ht="15">
      <c r="A255" s="84" t="s">
        <v>3584</v>
      </c>
      <c r="B255" s="84" t="s">
        <v>3681</v>
      </c>
      <c r="C255" s="84">
        <v>4</v>
      </c>
      <c r="D255" s="123">
        <v>0.0012682880413878083</v>
      </c>
      <c r="E255" s="123">
        <v>1.1611375461500217</v>
      </c>
      <c r="F255" s="84" t="s">
        <v>4933</v>
      </c>
      <c r="G255" s="84" t="b">
        <v>0</v>
      </c>
      <c r="H255" s="84" t="b">
        <v>0</v>
      </c>
      <c r="I255" s="84" t="b">
        <v>0</v>
      </c>
      <c r="J255" s="84" t="b">
        <v>1</v>
      </c>
      <c r="K255" s="84" t="b">
        <v>0</v>
      </c>
      <c r="L255" s="84" t="b">
        <v>0</v>
      </c>
    </row>
    <row r="256" spans="1:12" ht="15">
      <c r="A256" s="84" t="s">
        <v>3681</v>
      </c>
      <c r="B256" s="84" t="s">
        <v>4372</v>
      </c>
      <c r="C256" s="84">
        <v>4</v>
      </c>
      <c r="D256" s="123">
        <v>0.0012682880413878083</v>
      </c>
      <c r="E256" s="123">
        <v>1.835748204626596</v>
      </c>
      <c r="F256" s="84" t="s">
        <v>4933</v>
      </c>
      <c r="G256" s="84" t="b">
        <v>1</v>
      </c>
      <c r="H256" s="84" t="b">
        <v>0</v>
      </c>
      <c r="I256" s="84" t="b">
        <v>0</v>
      </c>
      <c r="J256" s="84" t="b">
        <v>0</v>
      </c>
      <c r="K256" s="84" t="b">
        <v>0</v>
      </c>
      <c r="L256" s="84" t="b">
        <v>0</v>
      </c>
    </row>
    <row r="257" spans="1:12" ht="15">
      <c r="A257" s="84" t="s">
        <v>4372</v>
      </c>
      <c r="B257" s="84" t="s">
        <v>3582</v>
      </c>
      <c r="C257" s="84">
        <v>4</v>
      </c>
      <c r="D257" s="123">
        <v>0.0012682880413878083</v>
      </c>
      <c r="E257" s="123">
        <v>0.6952973018400485</v>
      </c>
      <c r="F257" s="84" t="s">
        <v>4933</v>
      </c>
      <c r="G257" s="84" t="b">
        <v>0</v>
      </c>
      <c r="H257" s="84" t="b">
        <v>0</v>
      </c>
      <c r="I257" s="84" t="b">
        <v>0</v>
      </c>
      <c r="J257" s="84" t="b">
        <v>0</v>
      </c>
      <c r="K257" s="84" t="b">
        <v>0</v>
      </c>
      <c r="L257" s="84" t="b">
        <v>0</v>
      </c>
    </row>
    <row r="258" spans="1:12" ht="15">
      <c r="A258" s="84" t="s">
        <v>4440</v>
      </c>
      <c r="B258" s="84" t="s">
        <v>4442</v>
      </c>
      <c r="C258" s="84">
        <v>4</v>
      </c>
      <c r="D258" s="123">
        <v>0.0012682880413878083</v>
      </c>
      <c r="E258" s="123">
        <v>2.6640660644759695</v>
      </c>
      <c r="F258" s="84" t="s">
        <v>4933</v>
      </c>
      <c r="G258" s="84" t="b">
        <v>0</v>
      </c>
      <c r="H258" s="84" t="b">
        <v>0</v>
      </c>
      <c r="I258" s="84" t="b">
        <v>0</v>
      </c>
      <c r="J258" s="84" t="b">
        <v>0</v>
      </c>
      <c r="K258" s="84" t="b">
        <v>0</v>
      </c>
      <c r="L258" s="84" t="b">
        <v>0</v>
      </c>
    </row>
    <row r="259" spans="1:12" ht="15">
      <c r="A259" s="84" t="s">
        <v>4570</v>
      </c>
      <c r="B259" s="84" t="s">
        <v>4571</v>
      </c>
      <c r="C259" s="84">
        <v>4</v>
      </c>
      <c r="D259" s="123">
        <v>0.0013520973565703002</v>
      </c>
      <c r="E259" s="123">
        <v>3.1501421618485588</v>
      </c>
      <c r="F259" s="84" t="s">
        <v>4933</v>
      </c>
      <c r="G259" s="84" t="b">
        <v>0</v>
      </c>
      <c r="H259" s="84" t="b">
        <v>0</v>
      </c>
      <c r="I259" s="84" t="b">
        <v>0</v>
      </c>
      <c r="J259" s="84" t="b">
        <v>0</v>
      </c>
      <c r="K259" s="84" t="b">
        <v>0</v>
      </c>
      <c r="L259" s="84" t="b">
        <v>0</v>
      </c>
    </row>
    <row r="260" spans="1:12" ht="15">
      <c r="A260" s="84" t="s">
        <v>3588</v>
      </c>
      <c r="B260" s="84" t="s">
        <v>4575</v>
      </c>
      <c r="C260" s="84">
        <v>4</v>
      </c>
      <c r="D260" s="123">
        <v>0.0012682880413878083</v>
      </c>
      <c r="E260" s="123">
        <v>2.260840459342248</v>
      </c>
      <c r="F260" s="84" t="s">
        <v>4933</v>
      </c>
      <c r="G260" s="84" t="b">
        <v>0</v>
      </c>
      <c r="H260" s="84" t="b">
        <v>0</v>
      </c>
      <c r="I260" s="84" t="b">
        <v>0</v>
      </c>
      <c r="J260" s="84" t="b">
        <v>0</v>
      </c>
      <c r="K260" s="84" t="b">
        <v>0</v>
      </c>
      <c r="L260" s="84" t="b">
        <v>0</v>
      </c>
    </row>
    <row r="261" spans="1:12" ht="15">
      <c r="A261" s="84" t="s">
        <v>4575</v>
      </c>
      <c r="B261" s="84" t="s">
        <v>4467</v>
      </c>
      <c r="C261" s="84">
        <v>4</v>
      </c>
      <c r="D261" s="123">
        <v>0.0012682880413878083</v>
      </c>
      <c r="E261" s="123">
        <v>2.9740509027928774</v>
      </c>
      <c r="F261" s="84" t="s">
        <v>4933</v>
      </c>
      <c r="G261" s="84" t="b">
        <v>0</v>
      </c>
      <c r="H261" s="84" t="b">
        <v>0</v>
      </c>
      <c r="I261" s="84" t="b">
        <v>0</v>
      </c>
      <c r="J261" s="84" t="b">
        <v>0</v>
      </c>
      <c r="K261" s="84" t="b">
        <v>0</v>
      </c>
      <c r="L261" s="84" t="b">
        <v>0</v>
      </c>
    </row>
    <row r="262" spans="1:12" ht="15">
      <c r="A262" s="84" t="s">
        <v>4358</v>
      </c>
      <c r="B262" s="84" t="s">
        <v>4468</v>
      </c>
      <c r="C262" s="84">
        <v>4</v>
      </c>
      <c r="D262" s="123">
        <v>0.0012682880413878083</v>
      </c>
      <c r="E262" s="123">
        <v>2.2973572931680106</v>
      </c>
      <c r="F262" s="84" t="s">
        <v>4933</v>
      </c>
      <c r="G262" s="84" t="b">
        <v>0</v>
      </c>
      <c r="H262" s="84" t="b">
        <v>0</v>
      </c>
      <c r="I262" s="84" t="b">
        <v>0</v>
      </c>
      <c r="J262" s="84" t="b">
        <v>0</v>
      </c>
      <c r="K262" s="84" t="b">
        <v>0</v>
      </c>
      <c r="L262" s="84" t="b">
        <v>0</v>
      </c>
    </row>
    <row r="263" spans="1:12" ht="15">
      <c r="A263" s="84" t="s">
        <v>4468</v>
      </c>
      <c r="B263" s="84" t="s">
        <v>4400</v>
      </c>
      <c r="C263" s="84">
        <v>4</v>
      </c>
      <c r="D263" s="123">
        <v>0.0012682880413878083</v>
      </c>
      <c r="E263" s="123">
        <v>2.6552921401684646</v>
      </c>
      <c r="F263" s="84" t="s">
        <v>4933</v>
      </c>
      <c r="G263" s="84" t="b">
        <v>0</v>
      </c>
      <c r="H263" s="84" t="b">
        <v>0</v>
      </c>
      <c r="I263" s="84" t="b">
        <v>0</v>
      </c>
      <c r="J263" s="84" t="b">
        <v>0</v>
      </c>
      <c r="K263" s="84" t="b">
        <v>0</v>
      </c>
      <c r="L263" s="84" t="b">
        <v>0</v>
      </c>
    </row>
    <row r="264" spans="1:12" ht="15">
      <c r="A264" s="84" t="s">
        <v>4359</v>
      </c>
      <c r="B264" s="84" t="s">
        <v>3585</v>
      </c>
      <c r="C264" s="84">
        <v>4</v>
      </c>
      <c r="D264" s="123">
        <v>0.0012682880413878083</v>
      </c>
      <c r="E264" s="123">
        <v>2.2304105035373976</v>
      </c>
      <c r="F264" s="84" t="s">
        <v>4933</v>
      </c>
      <c r="G264" s="84" t="b">
        <v>0</v>
      </c>
      <c r="H264" s="84" t="b">
        <v>0</v>
      </c>
      <c r="I264" s="84" t="b">
        <v>0</v>
      </c>
      <c r="J264" s="84" t="b">
        <v>0</v>
      </c>
      <c r="K264" s="84" t="b">
        <v>0</v>
      </c>
      <c r="L264" s="84" t="b">
        <v>0</v>
      </c>
    </row>
    <row r="265" spans="1:12" ht="15">
      <c r="A265" s="84" t="s">
        <v>4576</v>
      </c>
      <c r="B265" s="84" t="s">
        <v>4577</v>
      </c>
      <c r="C265" s="84">
        <v>4</v>
      </c>
      <c r="D265" s="123">
        <v>0.0012682880413878083</v>
      </c>
      <c r="E265" s="123">
        <v>3.1501421618485588</v>
      </c>
      <c r="F265" s="84" t="s">
        <v>4933</v>
      </c>
      <c r="G265" s="84" t="b">
        <v>0</v>
      </c>
      <c r="H265" s="84" t="b">
        <v>0</v>
      </c>
      <c r="I265" s="84" t="b">
        <v>0</v>
      </c>
      <c r="J265" s="84" t="b">
        <v>0</v>
      </c>
      <c r="K265" s="84" t="b">
        <v>0</v>
      </c>
      <c r="L265" s="84" t="b">
        <v>0</v>
      </c>
    </row>
    <row r="266" spans="1:12" ht="15">
      <c r="A266" s="84" t="s">
        <v>4577</v>
      </c>
      <c r="B266" s="84" t="s">
        <v>4338</v>
      </c>
      <c r="C266" s="84">
        <v>4</v>
      </c>
      <c r="D266" s="123">
        <v>0.0012682880413878083</v>
      </c>
      <c r="E266" s="123">
        <v>1.8601075504860407</v>
      </c>
      <c r="F266" s="84" t="s">
        <v>4933</v>
      </c>
      <c r="G266" s="84" t="b">
        <v>0</v>
      </c>
      <c r="H266" s="84" t="b">
        <v>0</v>
      </c>
      <c r="I266" s="84" t="b">
        <v>0</v>
      </c>
      <c r="J266" s="84" t="b">
        <v>0</v>
      </c>
      <c r="K266" s="84" t="b">
        <v>0</v>
      </c>
      <c r="L266" s="84" t="b">
        <v>0</v>
      </c>
    </row>
    <row r="267" spans="1:12" ht="15">
      <c r="A267" s="84" t="s">
        <v>4338</v>
      </c>
      <c r="B267" s="84" t="s">
        <v>4578</v>
      </c>
      <c r="C267" s="84">
        <v>4</v>
      </c>
      <c r="D267" s="123">
        <v>0.0012682880413878083</v>
      </c>
      <c r="E267" s="123">
        <v>1.8601075504860407</v>
      </c>
      <c r="F267" s="84" t="s">
        <v>4933</v>
      </c>
      <c r="G267" s="84" t="b">
        <v>0</v>
      </c>
      <c r="H267" s="84" t="b">
        <v>0</v>
      </c>
      <c r="I267" s="84" t="b">
        <v>0</v>
      </c>
      <c r="J267" s="84" t="b">
        <v>0</v>
      </c>
      <c r="K267" s="84" t="b">
        <v>0</v>
      </c>
      <c r="L267" s="84" t="b">
        <v>0</v>
      </c>
    </row>
    <row r="268" spans="1:12" ht="15">
      <c r="A268" s="84" t="s">
        <v>4578</v>
      </c>
      <c r="B268" s="84" t="s">
        <v>4341</v>
      </c>
      <c r="C268" s="84">
        <v>4</v>
      </c>
      <c r="D268" s="123">
        <v>0.0012682880413878083</v>
      </c>
      <c r="E268" s="123">
        <v>2.0198083933535527</v>
      </c>
      <c r="F268" s="84" t="s">
        <v>4933</v>
      </c>
      <c r="G268" s="84" t="b">
        <v>0</v>
      </c>
      <c r="H268" s="84" t="b">
        <v>0</v>
      </c>
      <c r="I268" s="84" t="b">
        <v>0</v>
      </c>
      <c r="J268" s="84" t="b">
        <v>0</v>
      </c>
      <c r="K268" s="84" t="b">
        <v>0</v>
      </c>
      <c r="L268" s="84" t="b">
        <v>0</v>
      </c>
    </row>
    <row r="269" spans="1:12" ht="15">
      <c r="A269" s="84" t="s">
        <v>4579</v>
      </c>
      <c r="B269" s="84" t="s">
        <v>4338</v>
      </c>
      <c r="C269" s="84">
        <v>4</v>
      </c>
      <c r="D269" s="123">
        <v>0.0012682880413878083</v>
      </c>
      <c r="E269" s="123">
        <v>1.8601075504860407</v>
      </c>
      <c r="F269" s="84" t="s">
        <v>4933</v>
      </c>
      <c r="G269" s="84" t="b">
        <v>0</v>
      </c>
      <c r="H269" s="84" t="b">
        <v>0</v>
      </c>
      <c r="I269" s="84" t="b">
        <v>0</v>
      </c>
      <c r="J269" s="84" t="b">
        <v>0</v>
      </c>
      <c r="K269" s="84" t="b">
        <v>0</v>
      </c>
      <c r="L269" s="84" t="b">
        <v>0</v>
      </c>
    </row>
    <row r="270" spans="1:12" ht="15">
      <c r="A270" s="84" t="s">
        <v>4338</v>
      </c>
      <c r="B270" s="84" t="s">
        <v>4580</v>
      </c>
      <c r="C270" s="84">
        <v>4</v>
      </c>
      <c r="D270" s="123">
        <v>0.0012682880413878083</v>
      </c>
      <c r="E270" s="123">
        <v>1.8601075504860407</v>
      </c>
      <c r="F270" s="84" t="s">
        <v>4933</v>
      </c>
      <c r="G270" s="84" t="b">
        <v>0</v>
      </c>
      <c r="H270" s="84" t="b">
        <v>0</v>
      </c>
      <c r="I270" s="84" t="b">
        <v>0</v>
      </c>
      <c r="J270" s="84" t="b">
        <v>0</v>
      </c>
      <c r="K270" s="84" t="b">
        <v>0</v>
      </c>
      <c r="L270" s="84" t="b">
        <v>0</v>
      </c>
    </row>
    <row r="271" spans="1:12" ht="15">
      <c r="A271" s="84" t="s">
        <v>4580</v>
      </c>
      <c r="B271" s="84" t="s">
        <v>4341</v>
      </c>
      <c r="C271" s="84">
        <v>4</v>
      </c>
      <c r="D271" s="123">
        <v>0.0012682880413878083</v>
      </c>
      <c r="E271" s="123">
        <v>2.0198083933535527</v>
      </c>
      <c r="F271" s="84" t="s">
        <v>4933</v>
      </c>
      <c r="G271" s="84" t="b">
        <v>0</v>
      </c>
      <c r="H271" s="84" t="b">
        <v>0</v>
      </c>
      <c r="I271" s="84" t="b">
        <v>0</v>
      </c>
      <c r="J271" s="84" t="b">
        <v>0</v>
      </c>
      <c r="K271" s="84" t="b">
        <v>0</v>
      </c>
      <c r="L271" s="84" t="b">
        <v>0</v>
      </c>
    </row>
    <row r="272" spans="1:12" ht="15">
      <c r="A272" s="84" t="s">
        <v>4352</v>
      </c>
      <c r="B272" s="84" t="s">
        <v>4581</v>
      </c>
      <c r="C272" s="84">
        <v>4</v>
      </c>
      <c r="D272" s="123">
        <v>0.0012682880413878083</v>
      </c>
      <c r="E272" s="123">
        <v>2.320838389017534</v>
      </c>
      <c r="F272" s="84" t="s">
        <v>4933</v>
      </c>
      <c r="G272" s="84" t="b">
        <v>0</v>
      </c>
      <c r="H272" s="84" t="b">
        <v>0</v>
      </c>
      <c r="I272" s="84" t="b">
        <v>0</v>
      </c>
      <c r="J272" s="84" t="b">
        <v>0</v>
      </c>
      <c r="K272" s="84" t="b">
        <v>0</v>
      </c>
      <c r="L272" s="84" t="b">
        <v>0</v>
      </c>
    </row>
    <row r="273" spans="1:12" ht="15">
      <c r="A273" s="84" t="s">
        <v>4581</v>
      </c>
      <c r="B273" s="84" t="s">
        <v>4410</v>
      </c>
      <c r="C273" s="84">
        <v>4</v>
      </c>
      <c r="D273" s="123">
        <v>0.0012682880413878083</v>
      </c>
      <c r="E273" s="123">
        <v>2.797959643737196</v>
      </c>
      <c r="F273" s="84" t="s">
        <v>4933</v>
      </c>
      <c r="G273" s="84" t="b">
        <v>0</v>
      </c>
      <c r="H273" s="84" t="b">
        <v>0</v>
      </c>
      <c r="I273" s="84" t="b">
        <v>0</v>
      </c>
      <c r="J273" s="84" t="b">
        <v>0</v>
      </c>
      <c r="K273" s="84" t="b">
        <v>0</v>
      </c>
      <c r="L273" s="84" t="b">
        <v>0</v>
      </c>
    </row>
    <row r="274" spans="1:12" ht="15">
      <c r="A274" s="84" t="s">
        <v>4338</v>
      </c>
      <c r="B274" s="84" t="s">
        <v>4582</v>
      </c>
      <c r="C274" s="84">
        <v>4</v>
      </c>
      <c r="D274" s="123">
        <v>0.0012682880413878083</v>
      </c>
      <c r="E274" s="123">
        <v>1.8601075504860407</v>
      </c>
      <c r="F274" s="84" t="s">
        <v>4933</v>
      </c>
      <c r="G274" s="84" t="b">
        <v>0</v>
      </c>
      <c r="H274" s="84" t="b">
        <v>0</v>
      </c>
      <c r="I274" s="84" t="b">
        <v>0</v>
      </c>
      <c r="J274" s="84" t="b">
        <v>0</v>
      </c>
      <c r="K274" s="84" t="b">
        <v>0</v>
      </c>
      <c r="L274" s="84" t="b">
        <v>0</v>
      </c>
    </row>
    <row r="275" spans="1:12" ht="15">
      <c r="A275" s="84" t="s">
        <v>4582</v>
      </c>
      <c r="B275" s="84" t="s">
        <v>4341</v>
      </c>
      <c r="C275" s="84">
        <v>4</v>
      </c>
      <c r="D275" s="123">
        <v>0.0012682880413878083</v>
      </c>
      <c r="E275" s="123">
        <v>2.0198083933535527</v>
      </c>
      <c r="F275" s="84" t="s">
        <v>4933</v>
      </c>
      <c r="G275" s="84" t="b">
        <v>0</v>
      </c>
      <c r="H275" s="84" t="b">
        <v>0</v>
      </c>
      <c r="I275" s="84" t="b">
        <v>0</v>
      </c>
      <c r="J275" s="84" t="b">
        <v>0</v>
      </c>
      <c r="K275" s="84" t="b">
        <v>0</v>
      </c>
      <c r="L275" s="84" t="b">
        <v>0</v>
      </c>
    </row>
    <row r="276" spans="1:12" ht="15">
      <c r="A276" s="84" t="s">
        <v>4412</v>
      </c>
      <c r="B276" s="84" t="s">
        <v>974</v>
      </c>
      <c r="C276" s="84">
        <v>4</v>
      </c>
      <c r="D276" s="123">
        <v>0.0012682880413878083</v>
      </c>
      <c r="E276" s="123">
        <v>1.4969296480732148</v>
      </c>
      <c r="F276" s="84" t="s">
        <v>4933</v>
      </c>
      <c r="G276" s="84" t="b">
        <v>0</v>
      </c>
      <c r="H276" s="84" t="b">
        <v>0</v>
      </c>
      <c r="I276" s="84" t="b">
        <v>0</v>
      </c>
      <c r="J276" s="84" t="b">
        <v>0</v>
      </c>
      <c r="K276" s="84" t="b">
        <v>0</v>
      </c>
      <c r="L276" s="84" t="b">
        <v>0</v>
      </c>
    </row>
    <row r="277" spans="1:12" ht="15">
      <c r="A277" s="84" t="s">
        <v>4353</v>
      </c>
      <c r="B277" s="84" t="s">
        <v>4588</v>
      </c>
      <c r="C277" s="84">
        <v>4</v>
      </c>
      <c r="D277" s="123">
        <v>0.0012682880413878083</v>
      </c>
      <c r="E277" s="123">
        <v>2.390474317158928</v>
      </c>
      <c r="F277" s="84" t="s">
        <v>4933</v>
      </c>
      <c r="G277" s="84" t="b">
        <v>0</v>
      </c>
      <c r="H277" s="84" t="b">
        <v>0</v>
      </c>
      <c r="I277" s="84" t="b">
        <v>0</v>
      </c>
      <c r="J277" s="84" t="b">
        <v>0</v>
      </c>
      <c r="K277" s="84" t="b">
        <v>0</v>
      </c>
      <c r="L277" s="84" t="b">
        <v>0</v>
      </c>
    </row>
    <row r="278" spans="1:12" ht="15">
      <c r="A278" s="84" t="s">
        <v>4588</v>
      </c>
      <c r="B278" s="84" t="s">
        <v>3583</v>
      </c>
      <c r="C278" s="84">
        <v>4</v>
      </c>
      <c r="D278" s="123">
        <v>0.0012682880413878083</v>
      </c>
      <c r="E278" s="123">
        <v>1.4757403490032768</v>
      </c>
      <c r="F278" s="84" t="s">
        <v>4933</v>
      </c>
      <c r="G278" s="84" t="b">
        <v>0</v>
      </c>
      <c r="H278" s="84" t="b">
        <v>0</v>
      </c>
      <c r="I278" s="84" t="b">
        <v>0</v>
      </c>
      <c r="J278" s="84" t="b">
        <v>0</v>
      </c>
      <c r="K278" s="84" t="b">
        <v>0</v>
      </c>
      <c r="L278" s="84" t="b">
        <v>0</v>
      </c>
    </row>
    <row r="279" spans="1:12" ht="15">
      <c r="A279" s="84" t="s">
        <v>4343</v>
      </c>
      <c r="B279" s="84" t="s">
        <v>4476</v>
      </c>
      <c r="C279" s="84">
        <v>4</v>
      </c>
      <c r="D279" s="123">
        <v>0.0012682880413878083</v>
      </c>
      <c r="E279" s="123">
        <v>1.9040130361851222</v>
      </c>
      <c r="F279" s="84" t="s">
        <v>4933</v>
      </c>
      <c r="G279" s="84" t="b">
        <v>0</v>
      </c>
      <c r="H279" s="84" t="b">
        <v>0</v>
      </c>
      <c r="I279" s="84" t="b">
        <v>0</v>
      </c>
      <c r="J279" s="84" t="b">
        <v>0</v>
      </c>
      <c r="K279" s="84" t="b">
        <v>0</v>
      </c>
      <c r="L279" s="84" t="b">
        <v>0</v>
      </c>
    </row>
    <row r="280" spans="1:12" ht="15">
      <c r="A280" s="84" t="s">
        <v>4354</v>
      </c>
      <c r="B280" s="84" t="s">
        <v>4428</v>
      </c>
      <c r="C280" s="84">
        <v>4</v>
      </c>
      <c r="D280" s="123">
        <v>0.0012682880413878083</v>
      </c>
      <c r="E280" s="123">
        <v>2.1087494766903334</v>
      </c>
      <c r="F280" s="84" t="s">
        <v>4933</v>
      </c>
      <c r="G280" s="84" t="b">
        <v>0</v>
      </c>
      <c r="H280" s="84" t="b">
        <v>0</v>
      </c>
      <c r="I280" s="84" t="b">
        <v>0</v>
      </c>
      <c r="J280" s="84" t="b">
        <v>0</v>
      </c>
      <c r="K280" s="84" t="b">
        <v>0</v>
      </c>
      <c r="L280" s="84" t="b">
        <v>0</v>
      </c>
    </row>
    <row r="281" spans="1:12" ht="15">
      <c r="A281" s="84" t="s">
        <v>292</v>
      </c>
      <c r="B281" s="84" t="s">
        <v>3583</v>
      </c>
      <c r="C281" s="84">
        <v>4</v>
      </c>
      <c r="D281" s="123">
        <v>0.0012682880413878083</v>
      </c>
      <c r="E281" s="123">
        <v>1.4757403490032768</v>
      </c>
      <c r="F281" s="84" t="s">
        <v>4933</v>
      </c>
      <c r="G281" s="84" t="b">
        <v>0</v>
      </c>
      <c r="H281" s="84" t="b">
        <v>0</v>
      </c>
      <c r="I281" s="84" t="b">
        <v>0</v>
      </c>
      <c r="J281" s="84" t="b">
        <v>0</v>
      </c>
      <c r="K281" s="84" t="b">
        <v>0</v>
      </c>
      <c r="L281" s="84" t="b">
        <v>0</v>
      </c>
    </row>
    <row r="282" spans="1:12" ht="15">
      <c r="A282" s="84" t="s">
        <v>4433</v>
      </c>
      <c r="B282" s="84" t="s">
        <v>4525</v>
      </c>
      <c r="C282" s="84">
        <v>4</v>
      </c>
      <c r="D282" s="123">
        <v>0.0012682880413878083</v>
      </c>
      <c r="E282" s="123">
        <v>2.956322135832446</v>
      </c>
      <c r="F282" s="84" t="s">
        <v>4933</v>
      </c>
      <c r="G282" s="84" t="b">
        <v>0</v>
      </c>
      <c r="H282" s="84" t="b">
        <v>0</v>
      </c>
      <c r="I282" s="84" t="b">
        <v>0</v>
      </c>
      <c r="J282" s="84" t="b">
        <v>0</v>
      </c>
      <c r="K282" s="84" t="b">
        <v>0</v>
      </c>
      <c r="L282" s="84" t="b">
        <v>0</v>
      </c>
    </row>
    <row r="283" spans="1:12" ht="15">
      <c r="A283" s="84" t="s">
        <v>4346</v>
      </c>
      <c r="B283" s="84" t="s">
        <v>4592</v>
      </c>
      <c r="C283" s="84">
        <v>4</v>
      </c>
      <c r="D283" s="123">
        <v>0.0013520973565703002</v>
      </c>
      <c r="E283" s="123">
        <v>2.1611375461500217</v>
      </c>
      <c r="F283" s="84" t="s">
        <v>4933</v>
      </c>
      <c r="G283" s="84" t="b">
        <v>0</v>
      </c>
      <c r="H283" s="84" t="b">
        <v>0</v>
      </c>
      <c r="I283" s="84" t="b">
        <v>0</v>
      </c>
      <c r="J283" s="84" t="b">
        <v>0</v>
      </c>
      <c r="K283" s="84" t="b">
        <v>0</v>
      </c>
      <c r="L283" s="84" t="b">
        <v>0</v>
      </c>
    </row>
    <row r="284" spans="1:12" ht="15">
      <c r="A284" s="84" t="s">
        <v>4593</v>
      </c>
      <c r="B284" s="84" t="s">
        <v>4521</v>
      </c>
      <c r="C284" s="84">
        <v>4</v>
      </c>
      <c r="D284" s="123">
        <v>0.0012682880413878083</v>
      </c>
      <c r="E284" s="123">
        <v>3.053232148840502</v>
      </c>
      <c r="F284" s="84" t="s">
        <v>4933</v>
      </c>
      <c r="G284" s="84" t="b">
        <v>0</v>
      </c>
      <c r="H284" s="84" t="b">
        <v>0</v>
      </c>
      <c r="I284" s="84" t="b">
        <v>0</v>
      </c>
      <c r="J284" s="84" t="b">
        <v>0</v>
      </c>
      <c r="K284" s="84" t="b">
        <v>0</v>
      </c>
      <c r="L284" s="84" t="b">
        <v>0</v>
      </c>
    </row>
    <row r="285" spans="1:12" ht="15">
      <c r="A285" s="84" t="s">
        <v>4521</v>
      </c>
      <c r="B285" s="84" t="s">
        <v>3583</v>
      </c>
      <c r="C285" s="84">
        <v>4</v>
      </c>
      <c r="D285" s="123">
        <v>0.0012682880413878083</v>
      </c>
      <c r="E285" s="123">
        <v>1.3788303359952205</v>
      </c>
      <c r="F285" s="84" t="s">
        <v>4933</v>
      </c>
      <c r="G285" s="84" t="b">
        <v>0</v>
      </c>
      <c r="H285" s="84" t="b">
        <v>0</v>
      </c>
      <c r="I285" s="84" t="b">
        <v>0</v>
      </c>
      <c r="J285" s="84" t="b">
        <v>0</v>
      </c>
      <c r="K285" s="84" t="b">
        <v>0</v>
      </c>
      <c r="L285" s="84" t="b">
        <v>0</v>
      </c>
    </row>
    <row r="286" spans="1:12" ht="15">
      <c r="A286" s="84" t="s">
        <v>3582</v>
      </c>
      <c r="B286" s="84" t="s">
        <v>4351</v>
      </c>
      <c r="C286" s="84">
        <v>4</v>
      </c>
      <c r="D286" s="123">
        <v>0.0012682880413878083</v>
      </c>
      <c r="E286" s="123">
        <v>0.4457771256258336</v>
      </c>
      <c r="F286" s="84" t="s">
        <v>4933</v>
      </c>
      <c r="G286" s="84" t="b">
        <v>0</v>
      </c>
      <c r="H286" s="84" t="b">
        <v>0</v>
      </c>
      <c r="I286" s="84" t="b">
        <v>0</v>
      </c>
      <c r="J286" s="84" t="b">
        <v>0</v>
      </c>
      <c r="K286" s="84" t="b">
        <v>0</v>
      </c>
      <c r="L286" s="84" t="b">
        <v>0</v>
      </c>
    </row>
    <row r="287" spans="1:12" ht="15">
      <c r="A287" s="84" t="s">
        <v>4345</v>
      </c>
      <c r="B287" s="84" t="s">
        <v>4594</v>
      </c>
      <c r="C287" s="84">
        <v>4</v>
      </c>
      <c r="D287" s="123">
        <v>0.0012682880413878083</v>
      </c>
      <c r="E287" s="123">
        <v>2.1501421618485588</v>
      </c>
      <c r="F287" s="84" t="s">
        <v>4933</v>
      </c>
      <c r="G287" s="84" t="b">
        <v>0</v>
      </c>
      <c r="H287" s="84" t="b">
        <v>0</v>
      </c>
      <c r="I287" s="84" t="b">
        <v>0</v>
      </c>
      <c r="J287" s="84" t="b">
        <v>0</v>
      </c>
      <c r="K287" s="84" t="b">
        <v>0</v>
      </c>
      <c r="L287" s="84" t="b">
        <v>0</v>
      </c>
    </row>
    <row r="288" spans="1:12" ht="15">
      <c r="A288" s="84" t="s">
        <v>4594</v>
      </c>
      <c r="B288" s="84" t="s">
        <v>4595</v>
      </c>
      <c r="C288" s="84">
        <v>4</v>
      </c>
      <c r="D288" s="123">
        <v>0.0012682880413878083</v>
      </c>
      <c r="E288" s="123">
        <v>3.1501421618485588</v>
      </c>
      <c r="F288" s="84" t="s">
        <v>4933</v>
      </c>
      <c r="G288" s="84" t="b">
        <v>0</v>
      </c>
      <c r="H288" s="84" t="b">
        <v>0</v>
      </c>
      <c r="I288" s="84" t="b">
        <v>0</v>
      </c>
      <c r="J288" s="84" t="b">
        <v>0</v>
      </c>
      <c r="K288" s="84" t="b">
        <v>0</v>
      </c>
      <c r="L288" s="84" t="b">
        <v>0</v>
      </c>
    </row>
    <row r="289" spans="1:12" ht="15">
      <c r="A289" s="84" t="s">
        <v>4595</v>
      </c>
      <c r="B289" s="84" t="s">
        <v>4368</v>
      </c>
      <c r="C289" s="84">
        <v>4</v>
      </c>
      <c r="D289" s="123">
        <v>0.0012682880413878083</v>
      </c>
      <c r="E289" s="123">
        <v>2.57611089412084</v>
      </c>
      <c r="F289" s="84" t="s">
        <v>4933</v>
      </c>
      <c r="G289" s="84" t="b">
        <v>0</v>
      </c>
      <c r="H289" s="84" t="b">
        <v>0</v>
      </c>
      <c r="I289" s="84" t="b">
        <v>0</v>
      </c>
      <c r="J289" s="84" t="b">
        <v>0</v>
      </c>
      <c r="K289" s="84" t="b">
        <v>0</v>
      </c>
      <c r="L289" s="84" t="b">
        <v>0</v>
      </c>
    </row>
    <row r="290" spans="1:12" ht="15">
      <c r="A290" s="84" t="s">
        <v>4368</v>
      </c>
      <c r="B290" s="84" t="s">
        <v>4399</v>
      </c>
      <c r="C290" s="84">
        <v>4</v>
      </c>
      <c r="D290" s="123">
        <v>0.0012682880413878083</v>
      </c>
      <c r="E290" s="123">
        <v>2.1958996524092336</v>
      </c>
      <c r="F290" s="84" t="s">
        <v>4933</v>
      </c>
      <c r="G290" s="84" t="b">
        <v>0</v>
      </c>
      <c r="H290" s="84" t="b">
        <v>0</v>
      </c>
      <c r="I290" s="84" t="b">
        <v>0</v>
      </c>
      <c r="J290" s="84" t="b">
        <v>0</v>
      </c>
      <c r="K290" s="84" t="b">
        <v>0</v>
      </c>
      <c r="L290" s="84" t="b">
        <v>0</v>
      </c>
    </row>
    <row r="291" spans="1:12" ht="15">
      <c r="A291" s="84" t="s">
        <v>4399</v>
      </c>
      <c r="B291" s="84" t="s">
        <v>4404</v>
      </c>
      <c r="C291" s="84">
        <v>4</v>
      </c>
      <c r="D291" s="123">
        <v>0.0012682880413878083</v>
      </c>
      <c r="E291" s="123">
        <v>2.4000196350651586</v>
      </c>
      <c r="F291" s="84" t="s">
        <v>4933</v>
      </c>
      <c r="G291" s="84" t="b">
        <v>0</v>
      </c>
      <c r="H291" s="84" t="b">
        <v>0</v>
      </c>
      <c r="I291" s="84" t="b">
        <v>0</v>
      </c>
      <c r="J291" s="84" t="b">
        <v>0</v>
      </c>
      <c r="K291" s="84" t="b">
        <v>0</v>
      </c>
      <c r="L291" s="84" t="b">
        <v>0</v>
      </c>
    </row>
    <row r="292" spans="1:12" ht="15">
      <c r="A292" s="84" t="s">
        <v>4399</v>
      </c>
      <c r="B292" s="84" t="s">
        <v>4368</v>
      </c>
      <c r="C292" s="84">
        <v>4</v>
      </c>
      <c r="D292" s="123">
        <v>0.0014702199519455686</v>
      </c>
      <c r="E292" s="123">
        <v>2.1781708854488024</v>
      </c>
      <c r="F292" s="84" t="s">
        <v>4933</v>
      </c>
      <c r="G292" s="84" t="b">
        <v>0</v>
      </c>
      <c r="H292" s="84" t="b">
        <v>0</v>
      </c>
      <c r="I292" s="84" t="b">
        <v>0</v>
      </c>
      <c r="J292" s="84" t="b">
        <v>0</v>
      </c>
      <c r="K292" s="84" t="b">
        <v>0</v>
      </c>
      <c r="L292" s="84" t="b">
        <v>0</v>
      </c>
    </row>
    <row r="293" spans="1:12" ht="15">
      <c r="A293" s="84" t="s">
        <v>4434</v>
      </c>
      <c r="B293" s="84" t="s">
        <v>3668</v>
      </c>
      <c r="C293" s="84">
        <v>4</v>
      </c>
      <c r="D293" s="123">
        <v>0.0012682880413878083</v>
      </c>
      <c r="E293" s="123">
        <v>2.4097794723543147</v>
      </c>
      <c r="F293" s="84" t="s">
        <v>4933</v>
      </c>
      <c r="G293" s="84" t="b">
        <v>0</v>
      </c>
      <c r="H293" s="84" t="b">
        <v>0</v>
      </c>
      <c r="I293" s="84" t="b">
        <v>0</v>
      </c>
      <c r="J293" s="84" t="b">
        <v>0</v>
      </c>
      <c r="K293" s="84" t="b">
        <v>0</v>
      </c>
      <c r="L293" s="84" t="b">
        <v>0</v>
      </c>
    </row>
    <row r="294" spans="1:12" ht="15">
      <c r="A294" s="84" t="s">
        <v>3668</v>
      </c>
      <c r="B294" s="84" t="s">
        <v>4435</v>
      </c>
      <c r="C294" s="84">
        <v>4</v>
      </c>
      <c r="D294" s="123">
        <v>0.0012682880413878083</v>
      </c>
      <c r="E294" s="123">
        <v>2.4097794723543147</v>
      </c>
      <c r="F294" s="84" t="s">
        <v>4933</v>
      </c>
      <c r="G294" s="84" t="b">
        <v>0</v>
      </c>
      <c r="H294" s="84" t="b">
        <v>0</v>
      </c>
      <c r="I294" s="84" t="b">
        <v>0</v>
      </c>
      <c r="J294" s="84" t="b">
        <v>0</v>
      </c>
      <c r="K294" s="84" t="b">
        <v>0</v>
      </c>
      <c r="L294" s="84" t="b">
        <v>0</v>
      </c>
    </row>
    <row r="295" spans="1:12" ht="15">
      <c r="A295" s="84" t="s">
        <v>4436</v>
      </c>
      <c r="B295" s="84" t="s">
        <v>4434</v>
      </c>
      <c r="C295" s="84">
        <v>4</v>
      </c>
      <c r="D295" s="123">
        <v>0.0012682880413878083</v>
      </c>
      <c r="E295" s="123">
        <v>2.606074117498283</v>
      </c>
      <c r="F295" s="84" t="s">
        <v>4933</v>
      </c>
      <c r="G295" s="84" t="b">
        <v>0</v>
      </c>
      <c r="H295" s="84" t="b">
        <v>0</v>
      </c>
      <c r="I295" s="84" t="b">
        <v>0</v>
      </c>
      <c r="J295" s="84" t="b">
        <v>0</v>
      </c>
      <c r="K295" s="84" t="b">
        <v>0</v>
      </c>
      <c r="L295" s="84" t="b">
        <v>0</v>
      </c>
    </row>
    <row r="296" spans="1:12" ht="15">
      <c r="A296" s="84" t="s">
        <v>4434</v>
      </c>
      <c r="B296" s="84" t="s">
        <v>3582</v>
      </c>
      <c r="C296" s="84">
        <v>4</v>
      </c>
      <c r="D296" s="123">
        <v>0.0012682880413878083</v>
      </c>
      <c r="E296" s="123">
        <v>0.968298573903786</v>
      </c>
      <c r="F296" s="84" t="s">
        <v>4933</v>
      </c>
      <c r="G296" s="84" t="b">
        <v>0</v>
      </c>
      <c r="H296" s="84" t="b">
        <v>0</v>
      </c>
      <c r="I296" s="84" t="b">
        <v>0</v>
      </c>
      <c r="J296" s="84" t="b">
        <v>0</v>
      </c>
      <c r="K296" s="84" t="b">
        <v>0</v>
      </c>
      <c r="L296" s="84" t="b">
        <v>0</v>
      </c>
    </row>
    <row r="297" spans="1:12" ht="15">
      <c r="A297" s="84" t="s">
        <v>3582</v>
      </c>
      <c r="B297" s="84" t="s">
        <v>4435</v>
      </c>
      <c r="C297" s="84">
        <v>4</v>
      </c>
      <c r="D297" s="123">
        <v>0.0012682880413878083</v>
      </c>
      <c r="E297" s="123">
        <v>0.9740509027928773</v>
      </c>
      <c r="F297" s="84" t="s">
        <v>4933</v>
      </c>
      <c r="G297" s="84" t="b">
        <v>0</v>
      </c>
      <c r="H297" s="84" t="b">
        <v>0</v>
      </c>
      <c r="I297" s="84" t="b">
        <v>0</v>
      </c>
      <c r="J297" s="84" t="b">
        <v>0</v>
      </c>
      <c r="K297" s="84" t="b">
        <v>0</v>
      </c>
      <c r="L297" s="84" t="b">
        <v>0</v>
      </c>
    </row>
    <row r="298" spans="1:12" ht="15">
      <c r="A298" s="84" t="s">
        <v>4436</v>
      </c>
      <c r="B298" s="84" t="s">
        <v>4532</v>
      </c>
      <c r="C298" s="84">
        <v>4</v>
      </c>
      <c r="D298" s="123">
        <v>0.0012682880413878083</v>
      </c>
      <c r="E298" s="123">
        <v>2.752202153176521</v>
      </c>
      <c r="F298" s="84" t="s">
        <v>4933</v>
      </c>
      <c r="G298" s="84" t="b">
        <v>0</v>
      </c>
      <c r="H298" s="84" t="b">
        <v>0</v>
      </c>
      <c r="I298" s="84" t="b">
        <v>0</v>
      </c>
      <c r="J298" s="84" t="b">
        <v>0</v>
      </c>
      <c r="K298" s="84" t="b">
        <v>0</v>
      </c>
      <c r="L298" s="84" t="b">
        <v>0</v>
      </c>
    </row>
    <row r="299" spans="1:12" ht="15">
      <c r="A299" s="84" t="s">
        <v>4532</v>
      </c>
      <c r="B299" s="84" t="s">
        <v>4454</v>
      </c>
      <c r="C299" s="84">
        <v>4</v>
      </c>
      <c r="D299" s="123">
        <v>0.0012682880413878083</v>
      </c>
      <c r="E299" s="123">
        <v>2.877140889784821</v>
      </c>
      <c r="F299" s="84" t="s">
        <v>4933</v>
      </c>
      <c r="G299" s="84" t="b">
        <v>0</v>
      </c>
      <c r="H299" s="84" t="b">
        <v>0</v>
      </c>
      <c r="I299" s="84" t="b">
        <v>0</v>
      </c>
      <c r="J299" s="84" t="b">
        <v>0</v>
      </c>
      <c r="K299" s="84" t="b">
        <v>0</v>
      </c>
      <c r="L299" s="84" t="b">
        <v>0</v>
      </c>
    </row>
    <row r="300" spans="1:12" ht="15">
      <c r="A300" s="84" t="s">
        <v>4454</v>
      </c>
      <c r="B300" s="84" t="s">
        <v>4384</v>
      </c>
      <c r="C300" s="84">
        <v>4</v>
      </c>
      <c r="D300" s="123">
        <v>0.0012682880413878083</v>
      </c>
      <c r="E300" s="123">
        <v>2.496929648073215</v>
      </c>
      <c r="F300" s="84" t="s">
        <v>4933</v>
      </c>
      <c r="G300" s="84" t="b">
        <v>0</v>
      </c>
      <c r="H300" s="84" t="b">
        <v>0</v>
      </c>
      <c r="I300" s="84" t="b">
        <v>0</v>
      </c>
      <c r="J300" s="84" t="b">
        <v>0</v>
      </c>
      <c r="K300" s="84" t="b">
        <v>0</v>
      </c>
      <c r="L300" s="84" t="b">
        <v>0</v>
      </c>
    </row>
    <row r="301" spans="1:12" ht="15">
      <c r="A301" s="84" t="s">
        <v>4599</v>
      </c>
      <c r="B301" s="84" t="s">
        <v>4600</v>
      </c>
      <c r="C301" s="84">
        <v>3</v>
      </c>
      <c r="D301" s="123">
        <v>0.0010140730174277252</v>
      </c>
      <c r="E301" s="123">
        <v>3.2750808984568587</v>
      </c>
      <c r="F301" s="84" t="s">
        <v>4933</v>
      </c>
      <c r="G301" s="84" t="b">
        <v>0</v>
      </c>
      <c r="H301" s="84" t="b">
        <v>0</v>
      </c>
      <c r="I301" s="84" t="b">
        <v>0</v>
      </c>
      <c r="J301" s="84" t="b">
        <v>0</v>
      </c>
      <c r="K301" s="84" t="b">
        <v>0</v>
      </c>
      <c r="L301" s="84" t="b">
        <v>0</v>
      </c>
    </row>
    <row r="302" spans="1:12" ht="15">
      <c r="A302" s="84" t="s">
        <v>4600</v>
      </c>
      <c r="B302" s="84" t="s">
        <v>3583</v>
      </c>
      <c r="C302" s="84">
        <v>3</v>
      </c>
      <c r="D302" s="123">
        <v>0.0010140730174277252</v>
      </c>
      <c r="E302" s="123">
        <v>1.475740349003277</v>
      </c>
      <c r="F302" s="84" t="s">
        <v>4933</v>
      </c>
      <c r="G302" s="84" t="b">
        <v>0</v>
      </c>
      <c r="H302" s="84" t="b">
        <v>0</v>
      </c>
      <c r="I302" s="84" t="b">
        <v>0</v>
      </c>
      <c r="J302" s="84" t="b">
        <v>0</v>
      </c>
      <c r="K302" s="84" t="b">
        <v>0</v>
      </c>
      <c r="L302" s="84" t="b">
        <v>0</v>
      </c>
    </row>
    <row r="303" spans="1:12" ht="15">
      <c r="A303" s="84" t="s">
        <v>3641</v>
      </c>
      <c r="B303" s="84" t="s">
        <v>4367</v>
      </c>
      <c r="C303" s="84">
        <v>3</v>
      </c>
      <c r="D303" s="123">
        <v>0.0010140730174277252</v>
      </c>
      <c r="E303" s="123">
        <v>1.6518316080589581</v>
      </c>
      <c r="F303" s="84" t="s">
        <v>4933</v>
      </c>
      <c r="G303" s="84" t="b">
        <v>0</v>
      </c>
      <c r="H303" s="84" t="b">
        <v>0</v>
      </c>
      <c r="I303" s="84" t="b">
        <v>0</v>
      </c>
      <c r="J303" s="84" t="b">
        <v>0</v>
      </c>
      <c r="K303" s="84" t="b">
        <v>0</v>
      </c>
      <c r="L303" s="84" t="b">
        <v>0</v>
      </c>
    </row>
    <row r="304" spans="1:12" ht="15">
      <c r="A304" s="84" t="s">
        <v>3582</v>
      </c>
      <c r="B304" s="84" t="s">
        <v>4601</v>
      </c>
      <c r="C304" s="84">
        <v>3</v>
      </c>
      <c r="D304" s="123">
        <v>0.0010140730174277252</v>
      </c>
      <c r="E304" s="123">
        <v>1.2750808984568585</v>
      </c>
      <c r="F304" s="84" t="s">
        <v>4933</v>
      </c>
      <c r="G304" s="84" t="b">
        <v>0</v>
      </c>
      <c r="H304" s="84" t="b">
        <v>0</v>
      </c>
      <c r="I304" s="84" t="b">
        <v>0</v>
      </c>
      <c r="J304" s="84" t="b">
        <v>0</v>
      </c>
      <c r="K304" s="84" t="b">
        <v>0</v>
      </c>
      <c r="L304" s="84" t="b">
        <v>0</v>
      </c>
    </row>
    <row r="305" spans="1:12" ht="15">
      <c r="A305" s="84" t="s">
        <v>4601</v>
      </c>
      <c r="B305" s="84" t="s">
        <v>4385</v>
      </c>
      <c r="C305" s="84">
        <v>3</v>
      </c>
      <c r="D305" s="123">
        <v>0.0010140730174277252</v>
      </c>
      <c r="E305" s="123">
        <v>2.710809468018296</v>
      </c>
      <c r="F305" s="84" t="s">
        <v>4933</v>
      </c>
      <c r="G305" s="84" t="b">
        <v>0</v>
      </c>
      <c r="H305" s="84" t="b">
        <v>0</v>
      </c>
      <c r="I305" s="84" t="b">
        <v>0</v>
      </c>
      <c r="J305" s="84" t="b">
        <v>0</v>
      </c>
      <c r="K305" s="84" t="b">
        <v>0</v>
      </c>
      <c r="L305" s="84" t="b">
        <v>0</v>
      </c>
    </row>
    <row r="306" spans="1:12" ht="15">
      <c r="A306" s="84" t="s">
        <v>4385</v>
      </c>
      <c r="B306" s="84" t="s">
        <v>4479</v>
      </c>
      <c r="C306" s="84">
        <v>3</v>
      </c>
      <c r="D306" s="123">
        <v>0.0010140730174277252</v>
      </c>
      <c r="E306" s="123">
        <v>2.4889607184019398</v>
      </c>
      <c r="F306" s="84" t="s">
        <v>4933</v>
      </c>
      <c r="G306" s="84" t="b">
        <v>0</v>
      </c>
      <c r="H306" s="84" t="b">
        <v>0</v>
      </c>
      <c r="I306" s="84" t="b">
        <v>0</v>
      </c>
      <c r="J306" s="84" t="b">
        <v>0</v>
      </c>
      <c r="K306" s="84" t="b">
        <v>0</v>
      </c>
      <c r="L306" s="84" t="b">
        <v>0</v>
      </c>
    </row>
    <row r="307" spans="1:12" ht="15">
      <c r="A307" s="84" t="s">
        <v>4479</v>
      </c>
      <c r="B307" s="84" t="s">
        <v>4533</v>
      </c>
      <c r="C307" s="84">
        <v>3</v>
      </c>
      <c r="D307" s="123">
        <v>0.0010140730174277252</v>
      </c>
      <c r="E307" s="123">
        <v>2.928293412232202</v>
      </c>
      <c r="F307" s="84" t="s">
        <v>4933</v>
      </c>
      <c r="G307" s="84" t="b">
        <v>0</v>
      </c>
      <c r="H307" s="84" t="b">
        <v>0</v>
      </c>
      <c r="I307" s="84" t="b">
        <v>0</v>
      </c>
      <c r="J307" s="84" t="b">
        <v>0</v>
      </c>
      <c r="K307" s="84" t="b">
        <v>0</v>
      </c>
      <c r="L307" s="84" t="b">
        <v>0</v>
      </c>
    </row>
    <row r="308" spans="1:12" ht="15">
      <c r="A308" s="84" t="s">
        <v>4533</v>
      </c>
      <c r="B308" s="84" t="s">
        <v>4379</v>
      </c>
      <c r="C308" s="84">
        <v>3</v>
      </c>
      <c r="D308" s="123">
        <v>0.0010140730174277252</v>
      </c>
      <c r="E308" s="123">
        <v>2.5480821705205963</v>
      </c>
      <c r="F308" s="84" t="s">
        <v>4933</v>
      </c>
      <c r="G308" s="84" t="b">
        <v>0</v>
      </c>
      <c r="H308" s="84" t="b">
        <v>0</v>
      </c>
      <c r="I308" s="84" t="b">
        <v>0</v>
      </c>
      <c r="J308" s="84" t="b">
        <v>0</v>
      </c>
      <c r="K308" s="84" t="b">
        <v>0</v>
      </c>
      <c r="L308" s="84" t="b">
        <v>0</v>
      </c>
    </row>
    <row r="309" spans="1:12" ht="15">
      <c r="A309" s="84" t="s">
        <v>4379</v>
      </c>
      <c r="B309" s="84" t="s">
        <v>3642</v>
      </c>
      <c r="C309" s="84">
        <v>3</v>
      </c>
      <c r="D309" s="123">
        <v>0.0010140730174277252</v>
      </c>
      <c r="E309" s="123">
        <v>1.9460221791926338</v>
      </c>
      <c r="F309" s="84" t="s">
        <v>4933</v>
      </c>
      <c r="G309" s="84" t="b">
        <v>0</v>
      </c>
      <c r="H309" s="84" t="b">
        <v>0</v>
      </c>
      <c r="I309" s="84" t="b">
        <v>0</v>
      </c>
      <c r="J309" s="84" t="b">
        <v>0</v>
      </c>
      <c r="K309" s="84" t="b">
        <v>0</v>
      </c>
      <c r="L309" s="84" t="b">
        <v>0</v>
      </c>
    </row>
    <row r="310" spans="1:12" ht="15">
      <c r="A310" s="84" t="s">
        <v>4393</v>
      </c>
      <c r="B310" s="84" t="s">
        <v>3641</v>
      </c>
      <c r="C310" s="84">
        <v>3</v>
      </c>
      <c r="D310" s="123">
        <v>0.0010140730174277252</v>
      </c>
      <c r="E310" s="123">
        <v>1.8143500599253655</v>
      </c>
      <c r="F310" s="84" t="s">
        <v>4933</v>
      </c>
      <c r="G310" s="84" t="b">
        <v>0</v>
      </c>
      <c r="H310" s="84" t="b">
        <v>0</v>
      </c>
      <c r="I310" s="84" t="b">
        <v>0</v>
      </c>
      <c r="J310" s="84" t="b">
        <v>0</v>
      </c>
      <c r="K310" s="84" t="b">
        <v>0</v>
      </c>
      <c r="L310" s="84" t="b">
        <v>0</v>
      </c>
    </row>
    <row r="311" spans="1:12" ht="15">
      <c r="A311" s="84" t="s">
        <v>4485</v>
      </c>
      <c r="B311" s="84" t="s">
        <v>3624</v>
      </c>
      <c r="C311" s="84">
        <v>3</v>
      </c>
      <c r="D311" s="123">
        <v>0.0010140730174277252</v>
      </c>
      <c r="E311" s="123">
        <v>1.4404482921207669</v>
      </c>
      <c r="F311" s="84" t="s">
        <v>4933</v>
      </c>
      <c r="G311" s="84" t="b">
        <v>0</v>
      </c>
      <c r="H311" s="84" t="b">
        <v>0</v>
      </c>
      <c r="I311" s="84" t="b">
        <v>0</v>
      </c>
      <c r="J311" s="84" t="b">
        <v>0</v>
      </c>
      <c r="K311" s="84" t="b">
        <v>0</v>
      </c>
      <c r="L311" s="84" t="b">
        <v>0</v>
      </c>
    </row>
    <row r="312" spans="1:12" ht="15">
      <c r="A312" s="84" t="s">
        <v>3624</v>
      </c>
      <c r="B312" s="84" t="s">
        <v>4344</v>
      </c>
      <c r="C312" s="84">
        <v>3</v>
      </c>
      <c r="D312" s="123">
        <v>0.0010140730174277252</v>
      </c>
      <c r="E312" s="123">
        <v>0.49205123136064</v>
      </c>
      <c r="F312" s="84" t="s">
        <v>4933</v>
      </c>
      <c r="G312" s="84" t="b">
        <v>0</v>
      </c>
      <c r="H312" s="84" t="b">
        <v>0</v>
      </c>
      <c r="I312" s="84" t="b">
        <v>0</v>
      </c>
      <c r="J312" s="84" t="b">
        <v>0</v>
      </c>
      <c r="K312" s="84" t="b">
        <v>0</v>
      </c>
      <c r="L312" s="84" t="b">
        <v>0</v>
      </c>
    </row>
    <row r="313" spans="1:12" ht="15">
      <c r="A313" s="84" t="s">
        <v>4344</v>
      </c>
      <c r="B313" s="84" t="s">
        <v>4612</v>
      </c>
      <c r="C313" s="84">
        <v>3</v>
      </c>
      <c r="D313" s="123">
        <v>0.0010140730174277252</v>
      </c>
      <c r="E313" s="123">
        <v>2.1187336975969346</v>
      </c>
      <c r="F313" s="84" t="s">
        <v>4933</v>
      </c>
      <c r="G313" s="84" t="b">
        <v>0</v>
      </c>
      <c r="H313" s="84" t="b">
        <v>0</v>
      </c>
      <c r="I313" s="84" t="b">
        <v>0</v>
      </c>
      <c r="J313" s="84" t="b">
        <v>0</v>
      </c>
      <c r="K313" s="84" t="b">
        <v>0</v>
      </c>
      <c r="L313" s="84" t="b">
        <v>0</v>
      </c>
    </row>
    <row r="314" spans="1:12" ht="15">
      <c r="A314" s="84" t="s">
        <v>4612</v>
      </c>
      <c r="B314" s="84" t="s">
        <v>4613</v>
      </c>
      <c r="C314" s="84">
        <v>3</v>
      </c>
      <c r="D314" s="123">
        <v>0.0010140730174277252</v>
      </c>
      <c r="E314" s="123">
        <v>3.2750808984568587</v>
      </c>
      <c r="F314" s="84" t="s">
        <v>4933</v>
      </c>
      <c r="G314" s="84" t="b">
        <v>0</v>
      </c>
      <c r="H314" s="84" t="b">
        <v>0</v>
      </c>
      <c r="I314" s="84" t="b">
        <v>0</v>
      </c>
      <c r="J314" s="84" t="b">
        <v>0</v>
      </c>
      <c r="K314" s="84" t="b">
        <v>0</v>
      </c>
      <c r="L314" s="84" t="b">
        <v>0</v>
      </c>
    </row>
    <row r="315" spans="1:12" ht="15">
      <c r="A315" s="84" t="s">
        <v>4613</v>
      </c>
      <c r="B315" s="84" t="s">
        <v>4540</v>
      </c>
      <c r="C315" s="84">
        <v>3</v>
      </c>
      <c r="D315" s="123">
        <v>0.0010140730174277252</v>
      </c>
      <c r="E315" s="123">
        <v>3.1501421618485588</v>
      </c>
      <c r="F315" s="84" t="s">
        <v>4933</v>
      </c>
      <c r="G315" s="84" t="b">
        <v>0</v>
      </c>
      <c r="H315" s="84" t="b">
        <v>0</v>
      </c>
      <c r="I315" s="84" t="b">
        <v>0</v>
      </c>
      <c r="J315" s="84" t="b">
        <v>1</v>
      </c>
      <c r="K315" s="84" t="b">
        <v>0</v>
      </c>
      <c r="L315" s="84" t="b">
        <v>0</v>
      </c>
    </row>
    <row r="316" spans="1:12" ht="15">
      <c r="A316" s="84" t="s">
        <v>4540</v>
      </c>
      <c r="B316" s="84" t="s">
        <v>4541</v>
      </c>
      <c r="C316" s="84">
        <v>3</v>
      </c>
      <c r="D316" s="123">
        <v>0.0010140730174277252</v>
      </c>
      <c r="E316" s="123">
        <v>3.0252034252402584</v>
      </c>
      <c r="F316" s="84" t="s">
        <v>4933</v>
      </c>
      <c r="G316" s="84" t="b">
        <v>1</v>
      </c>
      <c r="H316" s="84" t="b">
        <v>0</v>
      </c>
      <c r="I316" s="84" t="b">
        <v>0</v>
      </c>
      <c r="J316" s="84" t="b">
        <v>0</v>
      </c>
      <c r="K316" s="84" t="b">
        <v>0</v>
      </c>
      <c r="L316" s="84" t="b">
        <v>0</v>
      </c>
    </row>
    <row r="317" spans="1:12" ht="15">
      <c r="A317" s="84" t="s">
        <v>4541</v>
      </c>
      <c r="B317" s="84" t="s">
        <v>3624</v>
      </c>
      <c r="C317" s="84">
        <v>3</v>
      </c>
      <c r="D317" s="123">
        <v>0.0010140730174277252</v>
      </c>
      <c r="E317" s="123">
        <v>1.537358305128823</v>
      </c>
      <c r="F317" s="84" t="s">
        <v>4933</v>
      </c>
      <c r="G317" s="84" t="b">
        <v>0</v>
      </c>
      <c r="H317" s="84" t="b">
        <v>0</v>
      </c>
      <c r="I317" s="84" t="b">
        <v>0</v>
      </c>
      <c r="J317" s="84" t="b">
        <v>0</v>
      </c>
      <c r="K317" s="84" t="b">
        <v>0</v>
      </c>
      <c r="L317" s="84" t="b">
        <v>0</v>
      </c>
    </row>
    <row r="318" spans="1:12" ht="15">
      <c r="A318" s="84" t="s">
        <v>4343</v>
      </c>
      <c r="B318" s="84" t="s">
        <v>4614</v>
      </c>
      <c r="C318" s="84">
        <v>3</v>
      </c>
      <c r="D318" s="123">
        <v>0.0010140730174277252</v>
      </c>
      <c r="E318" s="123">
        <v>2.0801042952408033</v>
      </c>
      <c r="F318" s="84" t="s">
        <v>4933</v>
      </c>
      <c r="G318" s="84" t="b">
        <v>0</v>
      </c>
      <c r="H318" s="84" t="b">
        <v>0</v>
      </c>
      <c r="I318" s="84" t="b">
        <v>0</v>
      </c>
      <c r="J318" s="84" t="b">
        <v>0</v>
      </c>
      <c r="K318" s="84" t="b">
        <v>0</v>
      </c>
      <c r="L318" s="84" t="b">
        <v>0</v>
      </c>
    </row>
    <row r="319" spans="1:12" ht="15">
      <c r="A319" s="84" t="s">
        <v>4614</v>
      </c>
      <c r="B319" s="84" t="s">
        <v>4615</v>
      </c>
      <c r="C319" s="84">
        <v>3</v>
      </c>
      <c r="D319" s="123">
        <v>0.0010140730174277252</v>
      </c>
      <c r="E319" s="123">
        <v>3.2750808984568587</v>
      </c>
      <c r="F319" s="84" t="s">
        <v>4933</v>
      </c>
      <c r="G319" s="84" t="b">
        <v>0</v>
      </c>
      <c r="H319" s="84" t="b">
        <v>0</v>
      </c>
      <c r="I319" s="84" t="b">
        <v>0</v>
      </c>
      <c r="J319" s="84" t="b">
        <v>0</v>
      </c>
      <c r="K319" s="84" t="b">
        <v>0</v>
      </c>
      <c r="L319" s="84" t="b">
        <v>0</v>
      </c>
    </row>
    <row r="320" spans="1:12" ht="15">
      <c r="A320" s="84" t="s">
        <v>4615</v>
      </c>
      <c r="B320" s="84" t="s">
        <v>4419</v>
      </c>
      <c r="C320" s="84">
        <v>3</v>
      </c>
      <c r="D320" s="123">
        <v>0.0010140730174277252</v>
      </c>
      <c r="E320" s="123">
        <v>2.8491121661845775</v>
      </c>
      <c r="F320" s="84" t="s">
        <v>4933</v>
      </c>
      <c r="G320" s="84" t="b">
        <v>0</v>
      </c>
      <c r="H320" s="84" t="b">
        <v>0</v>
      </c>
      <c r="I320" s="84" t="b">
        <v>0</v>
      </c>
      <c r="J320" s="84" t="b">
        <v>0</v>
      </c>
      <c r="K320" s="84" t="b">
        <v>0</v>
      </c>
      <c r="L320" s="84" t="b">
        <v>0</v>
      </c>
    </row>
    <row r="321" spans="1:12" ht="15">
      <c r="A321" s="84" t="s">
        <v>4419</v>
      </c>
      <c r="B321" s="84" t="s">
        <v>4616</v>
      </c>
      <c r="C321" s="84">
        <v>3</v>
      </c>
      <c r="D321" s="123">
        <v>0.0010140730174277252</v>
      </c>
      <c r="E321" s="123">
        <v>2.9071041131622644</v>
      </c>
      <c r="F321" s="84" t="s">
        <v>4933</v>
      </c>
      <c r="G321" s="84" t="b">
        <v>0</v>
      </c>
      <c r="H321" s="84" t="b">
        <v>0</v>
      </c>
      <c r="I321" s="84" t="b">
        <v>0</v>
      </c>
      <c r="J321" s="84" t="b">
        <v>0</v>
      </c>
      <c r="K321" s="84" t="b">
        <v>0</v>
      </c>
      <c r="L321" s="84" t="b">
        <v>0</v>
      </c>
    </row>
    <row r="322" spans="1:12" ht="15">
      <c r="A322" s="84" t="s">
        <v>4616</v>
      </c>
      <c r="B322" s="84" t="s">
        <v>4617</v>
      </c>
      <c r="C322" s="84">
        <v>3</v>
      </c>
      <c r="D322" s="123">
        <v>0.0010140730174277252</v>
      </c>
      <c r="E322" s="123">
        <v>3.2750808984568587</v>
      </c>
      <c r="F322" s="84" t="s">
        <v>4933</v>
      </c>
      <c r="G322" s="84" t="b">
        <v>0</v>
      </c>
      <c r="H322" s="84" t="b">
        <v>0</v>
      </c>
      <c r="I322" s="84" t="b">
        <v>0</v>
      </c>
      <c r="J322" s="84" t="b">
        <v>0</v>
      </c>
      <c r="K322" s="84" t="b">
        <v>0</v>
      </c>
      <c r="L322" s="84" t="b">
        <v>0</v>
      </c>
    </row>
    <row r="323" spans="1:12" ht="15">
      <c r="A323" s="84" t="s">
        <v>4617</v>
      </c>
      <c r="B323" s="84" t="s">
        <v>4373</v>
      </c>
      <c r="C323" s="84">
        <v>3</v>
      </c>
      <c r="D323" s="123">
        <v>0.0010140730174277252</v>
      </c>
      <c r="E323" s="123">
        <v>2.606074117498283</v>
      </c>
      <c r="F323" s="84" t="s">
        <v>4933</v>
      </c>
      <c r="G323" s="84" t="b">
        <v>0</v>
      </c>
      <c r="H323" s="84" t="b">
        <v>0</v>
      </c>
      <c r="I323" s="84" t="b">
        <v>0</v>
      </c>
      <c r="J323" s="84" t="b">
        <v>0</v>
      </c>
      <c r="K323" s="84" t="b">
        <v>0</v>
      </c>
      <c r="L323" s="84" t="b">
        <v>0</v>
      </c>
    </row>
    <row r="324" spans="1:12" ht="15">
      <c r="A324" s="84" t="s">
        <v>3682</v>
      </c>
      <c r="B324" s="84" t="s">
        <v>4345</v>
      </c>
      <c r="C324" s="84">
        <v>3</v>
      </c>
      <c r="D324" s="123">
        <v>0.0010140730174277252</v>
      </c>
      <c r="E324" s="123">
        <v>1.1958996524092338</v>
      </c>
      <c r="F324" s="84" t="s">
        <v>4933</v>
      </c>
      <c r="G324" s="84" t="b">
        <v>0</v>
      </c>
      <c r="H324" s="84" t="b">
        <v>0</v>
      </c>
      <c r="I324" s="84" t="b">
        <v>0</v>
      </c>
      <c r="J324" s="84" t="b">
        <v>0</v>
      </c>
      <c r="K324" s="84" t="b">
        <v>0</v>
      </c>
      <c r="L324" s="84" t="b">
        <v>0</v>
      </c>
    </row>
    <row r="325" spans="1:12" ht="15">
      <c r="A325" s="84" t="s">
        <v>4629</v>
      </c>
      <c r="B325" s="84" t="s">
        <v>4630</v>
      </c>
      <c r="C325" s="84">
        <v>3</v>
      </c>
      <c r="D325" s="123">
        <v>0.0012541138968774966</v>
      </c>
      <c r="E325" s="123">
        <v>3.2750808984568587</v>
      </c>
      <c r="F325" s="84" t="s">
        <v>4933</v>
      </c>
      <c r="G325" s="84" t="b">
        <v>0</v>
      </c>
      <c r="H325" s="84" t="b">
        <v>0</v>
      </c>
      <c r="I325" s="84" t="b">
        <v>0</v>
      </c>
      <c r="J325" s="84" t="b">
        <v>0</v>
      </c>
      <c r="K325" s="84" t="b">
        <v>0</v>
      </c>
      <c r="L325" s="84" t="b">
        <v>0</v>
      </c>
    </row>
    <row r="326" spans="1:12" ht="15">
      <c r="A326" s="84" t="s">
        <v>4630</v>
      </c>
      <c r="B326" s="84" t="s">
        <v>3582</v>
      </c>
      <c r="C326" s="84">
        <v>3</v>
      </c>
      <c r="D326" s="123">
        <v>0.0012541138968774966</v>
      </c>
      <c r="E326" s="123">
        <v>1.2693285695677672</v>
      </c>
      <c r="F326" s="84" t="s">
        <v>4933</v>
      </c>
      <c r="G326" s="84" t="b">
        <v>0</v>
      </c>
      <c r="H326" s="84" t="b">
        <v>0</v>
      </c>
      <c r="I326" s="84" t="b">
        <v>0</v>
      </c>
      <c r="J326" s="84" t="b">
        <v>0</v>
      </c>
      <c r="K326" s="84" t="b">
        <v>0</v>
      </c>
      <c r="L326" s="84" t="b">
        <v>0</v>
      </c>
    </row>
    <row r="327" spans="1:12" ht="15">
      <c r="A327" s="84" t="s">
        <v>4546</v>
      </c>
      <c r="B327" s="84" t="s">
        <v>4354</v>
      </c>
      <c r="C327" s="84">
        <v>3</v>
      </c>
      <c r="D327" s="123">
        <v>0.0010140730174277252</v>
      </c>
      <c r="E327" s="123">
        <v>2.2848407357460148</v>
      </c>
      <c r="F327" s="84" t="s">
        <v>4933</v>
      </c>
      <c r="G327" s="84" t="b">
        <v>0</v>
      </c>
      <c r="H327" s="84" t="b">
        <v>0</v>
      </c>
      <c r="I327" s="84" t="b">
        <v>0</v>
      </c>
      <c r="J327" s="84" t="b">
        <v>0</v>
      </c>
      <c r="K327" s="84" t="b">
        <v>0</v>
      </c>
      <c r="L327" s="84" t="b">
        <v>0</v>
      </c>
    </row>
    <row r="328" spans="1:12" ht="15">
      <c r="A328" s="84" t="s">
        <v>4547</v>
      </c>
      <c r="B328" s="84" t="s">
        <v>3583</v>
      </c>
      <c r="C328" s="84">
        <v>3</v>
      </c>
      <c r="D328" s="123">
        <v>0.0010140730174277252</v>
      </c>
      <c r="E328" s="123">
        <v>1.3508016123949769</v>
      </c>
      <c r="F328" s="84" t="s">
        <v>4933</v>
      </c>
      <c r="G328" s="84" t="b">
        <v>0</v>
      </c>
      <c r="H328" s="84" t="b">
        <v>0</v>
      </c>
      <c r="I328" s="84" t="b">
        <v>0</v>
      </c>
      <c r="J328" s="84" t="b">
        <v>0</v>
      </c>
      <c r="K328" s="84" t="b">
        <v>0</v>
      </c>
      <c r="L328" s="84" t="b">
        <v>0</v>
      </c>
    </row>
    <row r="329" spans="1:12" ht="15">
      <c r="A329" s="84" t="s">
        <v>3583</v>
      </c>
      <c r="B329" s="84" t="s">
        <v>4382</v>
      </c>
      <c r="C329" s="84">
        <v>3</v>
      </c>
      <c r="D329" s="123">
        <v>0.0010140730174277252</v>
      </c>
      <c r="E329" s="123">
        <v>0.8512890854388521</v>
      </c>
      <c r="F329" s="84" t="s">
        <v>4933</v>
      </c>
      <c r="G329" s="84" t="b">
        <v>0</v>
      </c>
      <c r="H329" s="84" t="b">
        <v>0</v>
      </c>
      <c r="I329" s="84" t="b">
        <v>0</v>
      </c>
      <c r="J329" s="84" t="b">
        <v>0</v>
      </c>
      <c r="K329" s="84" t="b">
        <v>0</v>
      </c>
      <c r="L329" s="84" t="b">
        <v>0</v>
      </c>
    </row>
    <row r="330" spans="1:12" ht="15">
      <c r="A330" s="84" t="s">
        <v>4445</v>
      </c>
      <c r="B330" s="84" t="s">
        <v>4632</v>
      </c>
      <c r="C330" s="84">
        <v>3</v>
      </c>
      <c r="D330" s="123">
        <v>0.0010140730174277252</v>
      </c>
      <c r="E330" s="123">
        <v>2.9071041131622644</v>
      </c>
      <c r="F330" s="84" t="s">
        <v>4933</v>
      </c>
      <c r="G330" s="84" t="b">
        <v>0</v>
      </c>
      <c r="H330" s="84" t="b">
        <v>0</v>
      </c>
      <c r="I330" s="84" t="b">
        <v>0</v>
      </c>
      <c r="J330" s="84" t="b">
        <v>0</v>
      </c>
      <c r="K330" s="84" t="b">
        <v>0</v>
      </c>
      <c r="L330" s="84" t="b">
        <v>0</v>
      </c>
    </row>
    <row r="331" spans="1:12" ht="15">
      <c r="A331" s="84" t="s">
        <v>4493</v>
      </c>
      <c r="B331" s="84" t="s">
        <v>3628</v>
      </c>
      <c r="C331" s="84">
        <v>3</v>
      </c>
      <c r="D331" s="123">
        <v>0.0010140730174277252</v>
      </c>
      <c r="E331" s="123">
        <v>1.9071041131622641</v>
      </c>
      <c r="F331" s="84" t="s">
        <v>4933</v>
      </c>
      <c r="G331" s="84" t="b">
        <v>0</v>
      </c>
      <c r="H331" s="84" t="b">
        <v>0</v>
      </c>
      <c r="I331" s="84" t="b">
        <v>0</v>
      </c>
      <c r="J331" s="84" t="b">
        <v>0</v>
      </c>
      <c r="K331" s="84" t="b">
        <v>0</v>
      </c>
      <c r="L331" s="84" t="b">
        <v>0</v>
      </c>
    </row>
    <row r="332" spans="1:12" ht="15">
      <c r="A332" s="84" t="s">
        <v>4362</v>
      </c>
      <c r="B332" s="84" t="s">
        <v>4633</v>
      </c>
      <c r="C332" s="84">
        <v>3</v>
      </c>
      <c r="D332" s="123">
        <v>0.0010140730174277252</v>
      </c>
      <c r="E332" s="123">
        <v>2.521753231798247</v>
      </c>
      <c r="F332" s="84" t="s">
        <v>4933</v>
      </c>
      <c r="G332" s="84" t="b">
        <v>0</v>
      </c>
      <c r="H332" s="84" t="b">
        <v>0</v>
      </c>
      <c r="I332" s="84" t="b">
        <v>0</v>
      </c>
      <c r="J332" s="84" t="b">
        <v>0</v>
      </c>
      <c r="K332" s="84" t="b">
        <v>0</v>
      </c>
      <c r="L332" s="84" t="b">
        <v>0</v>
      </c>
    </row>
    <row r="333" spans="1:12" ht="15">
      <c r="A333" s="84" t="s">
        <v>4633</v>
      </c>
      <c r="B333" s="84" t="s">
        <v>4634</v>
      </c>
      <c r="C333" s="84">
        <v>3</v>
      </c>
      <c r="D333" s="123">
        <v>0.0010140730174277252</v>
      </c>
      <c r="E333" s="123">
        <v>3.2750808984568587</v>
      </c>
      <c r="F333" s="84" t="s">
        <v>4933</v>
      </c>
      <c r="G333" s="84" t="b">
        <v>0</v>
      </c>
      <c r="H333" s="84" t="b">
        <v>0</v>
      </c>
      <c r="I333" s="84" t="b">
        <v>0</v>
      </c>
      <c r="J333" s="84" t="b">
        <v>0</v>
      </c>
      <c r="K333" s="84" t="b">
        <v>0</v>
      </c>
      <c r="L333" s="84" t="b">
        <v>0</v>
      </c>
    </row>
    <row r="334" spans="1:12" ht="15">
      <c r="A334" s="84" t="s">
        <v>4637</v>
      </c>
      <c r="B334" s="84" t="s">
        <v>4388</v>
      </c>
      <c r="C334" s="84">
        <v>3</v>
      </c>
      <c r="D334" s="123">
        <v>0.0010140730174277252</v>
      </c>
      <c r="E334" s="123">
        <v>2.710809468018296</v>
      </c>
      <c r="F334" s="84" t="s">
        <v>4933</v>
      </c>
      <c r="G334" s="84" t="b">
        <v>0</v>
      </c>
      <c r="H334" s="84" t="b">
        <v>0</v>
      </c>
      <c r="I334" s="84" t="b">
        <v>0</v>
      </c>
      <c r="J334" s="84" t="b">
        <v>0</v>
      </c>
      <c r="K334" s="84" t="b">
        <v>0</v>
      </c>
      <c r="L334" s="84" t="b">
        <v>0</v>
      </c>
    </row>
    <row r="335" spans="1:12" ht="15">
      <c r="A335" s="84" t="s">
        <v>4638</v>
      </c>
      <c r="B335" s="84" t="s">
        <v>3629</v>
      </c>
      <c r="C335" s="84">
        <v>3</v>
      </c>
      <c r="D335" s="123">
        <v>0.0010140730174277252</v>
      </c>
      <c r="E335" s="123">
        <v>2.0989896394011773</v>
      </c>
      <c r="F335" s="84" t="s">
        <v>4933</v>
      </c>
      <c r="G335" s="84" t="b">
        <v>0</v>
      </c>
      <c r="H335" s="84" t="b">
        <v>0</v>
      </c>
      <c r="I335" s="84" t="b">
        <v>0</v>
      </c>
      <c r="J335" s="84" t="b">
        <v>0</v>
      </c>
      <c r="K335" s="84" t="b">
        <v>0</v>
      </c>
      <c r="L335" s="84" t="b">
        <v>0</v>
      </c>
    </row>
    <row r="336" spans="1:12" ht="15">
      <c r="A336" s="84" t="s">
        <v>4343</v>
      </c>
      <c r="B336" s="84" t="s">
        <v>4552</v>
      </c>
      <c r="C336" s="84">
        <v>3</v>
      </c>
      <c r="D336" s="123">
        <v>0.0011026649639591763</v>
      </c>
      <c r="E336" s="123">
        <v>1.9551655586325034</v>
      </c>
      <c r="F336" s="84" t="s">
        <v>4933</v>
      </c>
      <c r="G336" s="84" t="b">
        <v>0</v>
      </c>
      <c r="H336" s="84" t="b">
        <v>0</v>
      </c>
      <c r="I336" s="84" t="b">
        <v>0</v>
      </c>
      <c r="J336" s="84" t="b">
        <v>0</v>
      </c>
      <c r="K336" s="84" t="b">
        <v>0</v>
      </c>
      <c r="L336" s="84" t="b">
        <v>0</v>
      </c>
    </row>
    <row r="337" spans="1:12" ht="15">
      <c r="A337" s="84" t="s">
        <v>4552</v>
      </c>
      <c r="B337" s="84" t="s">
        <v>3582</v>
      </c>
      <c r="C337" s="84">
        <v>3</v>
      </c>
      <c r="D337" s="123">
        <v>0.0011026649639591763</v>
      </c>
      <c r="E337" s="123">
        <v>1.1443898329594673</v>
      </c>
      <c r="F337" s="84" t="s">
        <v>4933</v>
      </c>
      <c r="G337" s="84" t="b">
        <v>0</v>
      </c>
      <c r="H337" s="84" t="b">
        <v>0</v>
      </c>
      <c r="I337" s="84" t="b">
        <v>0</v>
      </c>
      <c r="J337" s="84" t="b">
        <v>0</v>
      </c>
      <c r="K337" s="84" t="b">
        <v>0</v>
      </c>
      <c r="L337" s="84" t="b">
        <v>0</v>
      </c>
    </row>
    <row r="338" spans="1:12" ht="15">
      <c r="A338" s="84" t="s">
        <v>4343</v>
      </c>
      <c r="B338" s="84" t="s">
        <v>966</v>
      </c>
      <c r="C338" s="84">
        <v>3</v>
      </c>
      <c r="D338" s="123">
        <v>0.0010140730174277252</v>
      </c>
      <c r="E338" s="123">
        <v>1.2148028691382597</v>
      </c>
      <c r="F338" s="84" t="s">
        <v>4933</v>
      </c>
      <c r="G338" s="84" t="b">
        <v>0</v>
      </c>
      <c r="H338" s="84" t="b">
        <v>0</v>
      </c>
      <c r="I338" s="84" t="b">
        <v>0</v>
      </c>
      <c r="J338" s="84" t="b">
        <v>0</v>
      </c>
      <c r="K338" s="84" t="b">
        <v>0</v>
      </c>
      <c r="L338" s="84" t="b">
        <v>0</v>
      </c>
    </row>
    <row r="339" spans="1:12" ht="15">
      <c r="A339" s="84" t="s">
        <v>3639</v>
      </c>
      <c r="B339" s="84" t="s">
        <v>4640</v>
      </c>
      <c r="C339" s="84">
        <v>3</v>
      </c>
      <c r="D339" s="123">
        <v>0.0010140730174277252</v>
      </c>
      <c r="E339" s="123">
        <v>2.2336882132986338</v>
      </c>
      <c r="F339" s="84" t="s">
        <v>4933</v>
      </c>
      <c r="G339" s="84" t="b">
        <v>0</v>
      </c>
      <c r="H339" s="84" t="b">
        <v>0</v>
      </c>
      <c r="I339" s="84" t="b">
        <v>0</v>
      </c>
      <c r="J339" s="84" t="b">
        <v>0</v>
      </c>
      <c r="K339" s="84" t="b">
        <v>0</v>
      </c>
      <c r="L339" s="84" t="b">
        <v>0</v>
      </c>
    </row>
    <row r="340" spans="1:12" ht="15">
      <c r="A340" s="84" t="s">
        <v>372</v>
      </c>
      <c r="B340" s="84" t="s">
        <v>3579</v>
      </c>
      <c r="C340" s="84">
        <v>3</v>
      </c>
      <c r="D340" s="123">
        <v>0.0010140730174277252</v>
      </c>
      <c r="E340" s="123">
        <v>2.6382588008696843</v>
      </c>
      <c r="F340" s="84" t="s">
        <v>4933</v>
      </c>
      <c r="G340" s="84" t="b">
        <v>0</v>
      </c>
      <c r="H340" s="84" t="b">
        <v>0</v>
      </c>
      <c r="I340" s="84" t="b">
        <v>0</v>
      </c>
      <c r="J340" s="84" t="b">
        <v>0</v>
      </c>
      <c r="K340" s="84" t="b">
        <v>0</v>
      </c>
      <c r="L340" s="84" t="b">
        <v>0</v>
      </c>
    </row>
    <row r="341" spans="1:12" ht="15">
      <c r="A341" s="84" t="s">
        <v>3582</v>
      </c>
      <c r="B341" s="84" t="s">
        <v>4498</v>
      </c>
      <c r="C341" s="84">
        <v>3</v>
      </c>
      <c r="D341" s="123">
        <v>0.0010140730174277252</v>
      </c>
      <c r="E341" s="123">
        <v>1.0532321488405023</v>
      </c>
      <c r="F341" s="84" t="s">
        <v>4933</v>
      </c>
      <c r="G341" s="84" t="b">
        <v>0</v>
      </c>
      <c r="H341" s="84" t="b">
        <v>0</v>
      </c>
      <c r="I341" s="84" t="b">
        <v>0</v>
      </c>
      <c r="J341" s="84" t="b">
        <v>0</v>
      </c>
      <c r="K341" s="84" t="b">
        <v>0</v>
      </c>
      <c r="L341" s="84" t="b">
        <v>0</v>
      </c>
    </row>
    <row r="342" spans="1:12" ht="15">
      <c r="A342" s="84" t="s">
        <v>4349</v>
      </c>
      <c r="B342" s="84" t="s">
        <v>4344</v>
      </c>
      <c r="C342" s="84">
        <v>3</v>
      </c>
      <c r="D342" s="123">
        <v>0.0010140730174277252</v>
      </c>
      <c r="E342" s="123">
        <v>1.1334569544176407</v>
      </c>
      <c r="F342" s="84" t="s">
        <v>4933</v>
      </c>
      <c r="G342" s="84" t="b">
        <v>0</v>
      </c>
      <c r="H342" s="84" t="b">
        <v>0</v>
      </c>
      <c r="I342" s="84" t="b">
        <v>0</v>
      </c>
      <c r="J342" s="84" t="b">
        <v>0</v>
      </c>
      <c r="K342" s="84" t="b">
        <v>0</v>
      </c>
      <c r="L342" s="84" t="b">
        <v>0</v>
      </c>
    </row>
    <row r="343" spans="1:12" ht="15">
      <c r="A343" s="84" t="s">
        <v>3687</v>
      </c>
      <c r="B343" s="84" t="s">
        <v>4496</v>
      </c>
      <c r="C343" s="84">
        <v>3</v>
      </c>
      <c r="D343" s="123">
        <v>0.0010140730174277252</v>
      </c>
      <c r="E343" s="123">
        <v>2.0831953722179453</v>
      </c>
      <c r="F343" s="84" t="s">
        <v>4933</v>
      </c>
      <c r="G343" s="84" t="b">
        <v>0</v>
      </c>
      <c r="H343" s="84" t="b">
        <v>0</v>
      </c>
      <c r="I343" s="84" t="b">
        <v>0</v>
      </c>
      <c r="J343" s="84" t="b">
        <v>0</v>
      </c>
      <c r="K343" s="84" t="b">
        <v>0</v>
      </c>
      <c r="L343" s="84" t="b">
        <v>0</v>
      </c>
    </row>
    <row r="344" spans="1:12" ht="15">
      <c r="A344" s="84" t="s">
        <v>4496</v>
      </c>
      <c r="B344" s="84" t="s">
        <v>4499</v>
      </c>
      <c r="C344" s="84">
        <v>3</v>
      </c>
      <c r="D344" s="123">
        <v>0.0010140730174277252</v>
      </c>
      <c r="E344" s="123">
        <v>2.831383399224146</v>
      </c>
      <c r="F344" s="84" t="s">
        <v>4933</v>
      </c>
      <c r="G344" s="84" t="b">
        <v>0</v>
      </c>
      <c r="H344" s="84" t="b">
        <v>0</v>
      </c>
      <c r="I344" s="84" t="b">
        <v>0</v>
      </c>
      <c r="J344" s="84" t="b">
        <v>0</v>
      </c>
      <c r="K344" s="84" t="b">
        <v>0</v>
      </c>
      <c r="L344" s="84" t="b">
        <v>0</v>
      </c>
    </row>
    <row r="345" spans="1:12" ht="15">
      <c r="A345" s="84" t="s">
        <v>4499</v>
      </c>
      <c r="B345" s="84" t="s">
        <v>4386</v>
      </c>
      <c r="C345" s="84">
        <v>3</v>
      </c>
      <c r="D345" s="123">
        <v>0.0010140730174277252</v>
      </c>
      <c r="E345" s="123">
        <v>2.4889607184019398</v>
      </c>
      <c r="F345" s="84" t="s">
        <v>4933</v>
      </c>
      <c r="G345" s="84" t="b">
        <v>0</v>
      </c>
      <c r="H345" s="84" t="b">
        <v>0</v>
      </c>
      <c r="I345" s="84" t="b">
        <v>0</v>
      </c>
      <c r="J345" s="84" t="b">
        <v>0</v>
      </c>
      <c r="K345" s="84" t="b">
        <v>0</v>
      </c>
      <c r="L345" s="84" t="b">
        <v>0</v>
      </c>
    </row>
    <row r="346" spans="1:12" ht="15">
      <c r="A346" s="84" t="s">
        <v>4338</v>
      </c>
      <c r="B346" s="84" t="s">
        <v>4641</v>
      </c>
      <c r="C346" s="84">
        <v>3</v>
      </c>
      <c r="D346" s="123">
        <v>0.0010140730174277252</v>
      </c>
      <c r="E346" s="123">
        <v>1.8601075504860405</v>
      </c>
      <c r="F346" s="84" t="s">
        <v>4933</v>
      </c>
      <c r="G346" s="84" t="b">
        <v>0</v>
      </c>
      <c r="H346" s="84" t="b">
        <v>0</v>
      </c>
      <c r="I346" s="84" t="b">
        <v>0</v>
      </c>
      <c r="J346" s="84" t="b">
        <v>0</v>
      </c>
      <c r="K346" s="84" t="b">
        <v>0</v>
      </c>
      <c r="L346" s="84" t="b">
        <v>0</v>
      </c>
    </row>
    <row r="347" spans="1:12" ht="15">
      <c r="A347" s="84" t="s">
        <v>3675</v>
      </c>
      <c r="B347" s="84" t="s">
        <v>3588</v>
      </c>
      <c r="C347" s="84">
        <v>3</v>
      </c>
      <c r="D347" s="123">
        <v>0.0010140730174277252</v>
      </c>
      <c r="E347" s="123">
        <v>1.5888419709257617</v>
      </c>
      <c r="F347" s="84" t="s">
        <v>4933</v>
      </c>
      <c r="G347" s="84" t="b">
        <v>0</v>
      </c>
      <c r="H347" s="84" t="b">
        <v>0</v>
      </c>
      <c r="I347" s="84" t="b">
        <v>0</v>
      </c>
      <c r="J347" s="84" t="b">
        <v>0</v>
      </c>
      <c r="K347" s="84" t="b">
        <v>0</v>
      </c>
      <c r="L347" s="84" t="b">
        <v>0</v>
      </c>
    </row>
    <row r="348" spans="1:12" ht="15">
      <c r="A348" s="84" t="s">
        <v>3588</v>
      </c>
      <c r="B348" s="84" t="s">
        <v>3676</v>
      </c>
      <c r="C348" s="84">
        <v>3</v>
      </c>
      <c r="D348" s="123">
        <v>0.0010140730174277252</v>
      </c>
      <c r="E348" s="123">
        <v>2.260840459342248</v>
      </c>
      <c r="F348" s="84" t="s">
        <v>4933</v>
      </c>
      <c r="G348" s="84" t="b">
        <v>0</v>
      </c>
      <c r="H348" s="84" t="b">
        <v>0</v>
      </c>
      <c r="I348" s="84" t="b">
        <v>0</v>
      </c>
      <c r="J348" s="84" t="b">
        <v>0</v>
      </c>
      <c r="K348" s="84" t="b">
        <v>0</v>
      </c>
      <c r="L348" s="84" t="b">
        <v>0</v>
      </c>
    </row>
    <row r="349" spans="1:12" ht="15">
      <c r="A349" s="84" t="s">
        <v>3676</v>
      </c>
      <c r="B349" s="84" t="s">
        <v>3677</v>
      </c>
      <c r="C349" s="84">
        <v>3</v>
      </c>
      <c r="D349" s="123">
        <v>0.0010140730174277252</v>
      </c>
      <c r="E349" s="123">
        <v>2.45117215751254</v>
      </c>
      <c r="F349" s="84" t="s">
        <v>4933</v>
      </c>
      <c r="G349" s="84" t="b">
        <v>0</v>
      </c>
      <c r="H349" s="84" t="b">
        <v>0</v>
      </c>
      <c r="I349" s="84" t="b">
        <v>0</v>
      </c>
      <c r="J349" s="84" t="b">
        <v>0</v>
      </c>
      <c r="K349" s="84" t="b">
        <v>0</v>
      </c>
      <c r="L349" s="84" t="b">
        <v>0</v>
      </c>
    </row>
    <row r="350" spans="1:12" ht="15">
      <c r="A350" s="84" t="s">
        <v>3677</v>
      </c>
      <c r="B350" s="84" t="s">
        <v>398</v>
      </c>
      <c r="C350" s="84">
        <v>3</v>
      </c>
      <c r="D350" s="123">
        <v>0.0010140730174277252</v>
      </c>
      <c r="E350" s="123">
        <v>2.496929648073215</v>
      </c>
      <c r="F350" s="84" t="s">
        <v>4933</v>
      </c>
      <c r="G350" s="84" t="b">
        <v>0</v>
      </c>
      <c r="H350" s="84" t="b">
        <v>0</v>
      </c>
      <c r="I350" s="84" t="b">
        <v>0</v>
      </c>
      <c r="J350" s="84" t="b">
        <v>0</v>
      </c>
      <c r="K350" s="84" t="b">
        <v>0</v>
      </c>
      <c r="L350" s="84" t="b">
        <v>0</v>
      </c>
    </row>
    <row r="351" spans="1:12" ht="15">
      <c r="A351" s="84" t="s">
        <v>398</v>
      </c>
      <c r="B351" s="84" t="s">
        <v>427</v>
      </c>
      <c r="C351" s="84">
        <v>3</v>
      </c>
      <c r="D351" s="123">
        <v>0.0010140730174277252</v>
      </c>
      <c r="E351" s="123">
        <v>3.2750808984568587</v>
      </c>
      <c r="F351" s="84" t="s">
        <v>4933</v>
      </c>
      <c r="G351" s="84" t="b">
        <v>0</v>
      </c>
      <c r="H351" s="84" t="b">
        <v>0</v>
      </c>
      <c r="I351" s="84" t="b">
        <v>0</v>
      </c>
      <c r="J351" s="84" t="b">
        <v>0</v>
      </c>
      <c r="K351" s="84" t="b">
        <v>0</v>
      </c>
      <c r="L351" s="84" t="b">
        <v>0</v>
      </c>
    </row>
    <row r="352" spans="1:12" ht="15">
      <c r="A352" s="84" t="s">
        <v>427</v>
      </c>
      <c r="B352" s="84" t="s">
        <v>3583</v>
      </c>
      <c r="C352" s="84">
        <v>3</v>
      </c>
      <c r="D352" s="123">
        <v>0.0010140730174277252</v>
      </c>
      <c r="E352" s="123">
        <v>1.475740349003277</v>
      </c>
      <c r="F352" s="84" t="s">
        <v>4933</v>
      </c>
      <c r="G352" s="84" t="b">
        <v>0</v>
      </c>
      <c r="H352" s="84" t="b">
        <v>0</v>
      </c>
      <c r="I352" s="84" t="b">
        <v>0</v>
      </c>
      <c r="J352" s="84" t="b">
        <v>0</v>
      </c>
      <c r="K352" s="84" t="b">
        <v>0</v>
      </c>
      <c r="L352" s="84" t="b">
        <v>0</v>
      </c>
    </row>
    <row r="353" spans="1:12" ht="15">
      <c r="A353" s="84" t="s">
        <v>4503</v>
      </c>
      <c r="B353" s="84" t="s">
        <v>3584</v>
      </c>
      <c r="C353" s="84">
        <v>3</v>
      </c>
      <c r="D353" s="123">
        <v>0.0010140730174277252</v>
      </c>
      <c r="E353" s="123">
        <v>1.7241734295762774</v>
      </c>
      <c r="F353" s="84" t="s">
        <v>4933</v>
      </c>
      <c r="G353" s="84" t="b">
        <v>0</v>
      </c>
      <c r="H353" s="84" t="b">
        <v>0</v>
      </c>
      <c r="I353" s="84" t="b">
        <v>0</v>
      </c>
      <c r="J353" s="84" t="b">
        <v>0</v>
      </c>
      <c r="K353" s="84" t="b">
        <v>0</v>
      </c>
      <c r="L353" s="84" t="b">
        <v>0</v>
      </c>
    </row>
    <row r="354" spans="1:12" ht="15">
      <c r="A354" s="84" t="s">
        <v>4558</v>
      </c>
      <c r="B354" s="84" t="s">
        <v>3624</v>
      </c>
      <c r="C354" s="84">
        <v>3</v>
      </c>
      <c r="D354" s="123">
        <v>0.0011026649639591763</v>
      </c>
      <c r="E354" s="123">
        <v>1.537358305128823</v>
      </c>
      <c r="F354" s="84" t="s">
        <v>4933</v>
      </c>
      <c r="G354" s="84" t="b">
        <v>0</v>
      </c>
      <c r="H354" s="84" t="b">
        <v>0</v>
      </c>
      <c r="I354" s="84" t="b">
        <v>0</v>
      </c>
      <c r="J354" s="84" t="b">
        <v>0</v>
      </c>
      <c r="K354" s="84" t="b">
        <v>0</v>
      </c>
      <c r="L354" s="84" t="b">
        <v>0</v>
      </c>
    </row>
    <row r="355" spans="1:12" ht="15">
      <c r="A355" s="84" t="s">
        <v>3582</v>
      </c>
      <c r="B355" s="84" t="s">
        <v>4645</v>
      </c>
      <c r="C355" s="84">
        <v>3</v>
      </c>
      <c r="D355" s="123">
        <v>0.0011026649639591763</v>
      </c>
      <c r="E355" s="123">
        <v>1.2750808984568585</v>
      </c>
      <c r="F355" s="84" t="s">
        <v>4933</v>
      </c>
      <c r="G355" s="84" t="b">
        <v>0</v>
      </c>
      <c r="H355" s="84" t="b">
        <v>0</v>
      </c>
      <c r="I355" s="84" t="b">
        <v>0</v>
      </c>
      <c r="J355" s="84" t="b">
        <v>0</v>
      </c>
      <c r="K355" s="84" t="b">
        <v>0</v>
      </c>
      <c r="L355" s="84" t="b">
        <v>0</v>
      </c>
    </row>
    <row r="356" spans="1:12" ht="15">
      <c r="A356" s="84" t="s">
        <v>4462</v>
      </c>
      <c r="B356" s="84" t="s">
        <v>4646</v>
      </c>
      <c r="C356" s="84">
        <v>3</v>
      </c>
      <c r="D356" s="123">
        <v>0.0011026649639591763</v>
      </c>
      <c r="E356" s="123">
        <v>2.9740509027928774</v>
      </c>
      <c r="F356" s="84" t="s">
        <v>4933</v>
      </c>
      <c r="G356" s="84" t="b">
        <v>0</v>
      </c>
      <c r="H356" s="84" t="b">
        <v>0</v>
      </c>
      <c r="I356" s="84" t="b">
        <v>0</v>
      </c>
      <c r="J356" s="84" t="b">
        <v>0</v>
      </c>
      <c r="K356" s="84" t="b">
        <v>0</v>
      </c>
      <c r="L356" s="84" t="b">
        <v>0</v>
      </c>
    </row>
    <row r="357" spans="1:12" ht="15">
      <c r="A357" s="84" t="s">
        <v>3582</v>
      </c>
      <c r="B357" s="84" t="s">
        <v>3582</v>
      </c>
      <c r="C357" s="84">
        <v>3</v>
      </c>
      <c r="D357" s="123">
        <v>0.0010140730174277252</v>
      </c>
      <c r="E357" s="123">
        <v>-0.7306714304322327</v>
      </c>
      <c r="F357" s="84" t="s">
        <v>4933</v>
      </c>
      <c r="G357" s="84" t="b">
        <v>0</v>
      </c>
      <c r="H357" s="84" t="b">
        <v>0</v>
      </c>
      <c r="I357" s="84" t="b">
        <v>0</v>
      </c>
      <c r="J357" s="84" t="b">
        <v>0</v>
      </c>
      <c r="K357" s="84" t="b">
        <v>0</v>
      </c>
      <c r="L357" s="84" t="b">
        <v>0</v>
      </c>
    </row>
    <row r="358" spans="1:12" ht="15">
      <c r="A358" s="84" t="s">
        <v>4505</v>
      </c>
      <c r="B358" s="84" t="s">
        <v>4509</v>
      </c>
      <c r="C358" s="84">
        <v>3</v>
      </c>
      <c r="D358" s="123">
        <v>0.0011026649639591763</v>
      </c>
      <c r="E358" s="123">
        <v>2.831383399224146</v>
      </c>
      <c r="F358" s="84" t="s">
        <v>4933</v>
      </c>
      <c r="G358" s="84" t="b">
        <v>0</v>
      </c>
      <c r="H358" s="84" t="b">
        <v>0</v>
      </c>
      <c r="I358" s="84" t="b">
        <v>0</v>
      </c>
      <c r="J358" s="84" t="b">
        <v>0</v>
      </c>
      <c r="K358" s="84" t="b">
        <v>0</v>
      </c>
      <c r="L358" s="84" t="b">
        <v>0</v>
      </c>
    </row>
    <row r="359" spans="1:12" ht="15">
      <c r="A359" s="84" t="s">
        <v>4559</v>
      </c>
      <c r="B359" s="84" t="s">
        <v>4343</v>
      </c>
      <c r="C359" s="84">
        <v>3</v>
      </c>
      <c r="D359" s="123">
        <v>0.0011026649639591763</v>
      </c>
      <c r="E359" s="123">
        <v>1.9460221791926338</v>
      </c>
      <c r="F359" s="84" t="s">
        <v>4933</v>
      </c>
      <c r="G359" s="84" t="b">
        <v>0</v>
      </c>
      <c r="H359" s="84" t="b">
        <v>0</v>
      </c>
      <c r="I359" s="84" t="b">
        <v>0</v>
      </c>
      <c r="J359" s="84" t="b">
        <v>0</v>
      </c>
      <c r="K359" s="84" t="b">
        <v>0</v>
      </c>
      <c r="L359" s="84" t="b">
        <v>0</v>
      </c>
    </row>
    <row r="360" spans="1:12" ht="15">
      <c r="A360" s="84" t="s">
        <v>966</v>
      </c>
      <c r="B360" s="84" t="s">
        <v>4343</v>
      </c>
      <c r="C360" s="84">
        <v>3</v>
      </c>
      <c r="D360" s="123">
        <v>0.0010140730174277252</v>
      </c>
      <c r="E360" s="123">
        <v>1.1678709288089901</v>
      </c>
      <c r="F360" s="84" t="s">
        <v>4933</v>
      </c>
      <c r="G360" s="84" t="b">
        <v>0</v>
      </c>
      <c r="H360" s="84" t="b">
        <v>0</v>
      </c>
      <c r="I360" s="84" t="b">
        <v>0</v>
      </c>
      <c r="J360" s="84" t="b">
        <v>0</v>
      </c>
      <c r="K360" s="84" t="b">
        <v>0</v>
      </c>
      <c r="L360" s="84" t="b">
        <v>0</v>
      </c>
    </row>
    <row r="361" spans="1:12" ht="15">
      <c r="A361" s="84" t="s">
        <v>4647</v>
      </c>
      <c r="B361" s="84" t="s">
        <v>4409</v>
      </c>
      <c r="C361" s="84">
        <v>3</v>
      </c>
      <c r="D361" s="123">
        <v>0.0012541138968774966</v>
      </c>
      <c r="E361" s="123">
        <v>2.797959643737196</v>
      </c>
      <c r="F361" s="84" t="s">
        <v>4933</v>
      </c>
      <c r="G361" s="84" t="b">
        <v>0</v>
      </c>
      <c r="H361" s="84" t="b">
        <v>0</v>
      </c>
      <c r="I361" s="84" t="b">
        <v>0</v>
      </c>
      <c r="J361" s="84" t="b">
        <v>0</v>
      </c>
      <c r="K361" s="84" t="b">
        <v>0</v>
      </c>
      <c r="L361" s="84" t="b">
        <v>0</v>
      </c>
    </row>
    <row r="362" spans="1:12" ht="15">
      <c r="A362" s="84" t="s">
        <v>4409</v>
      </c>
      <c r="B362" s="84" t="s">
        <v>3582</v>
      </c>
      <c r="C362" s="84">
        <v>3</v>
      </c>
      <c r="D362" s="123">
        <v>0.0012541138968774966</v>
      </c>
      <c r="E362" s="123">
        <v>0.7922073148481048</v>
      </c>
      <c r="F362" s="84" t="s">
        <v>4933</v>
      </c>
      <c r="G362" s="84" t="b">
        <v>0</v>
      </c>
      <c r="H362" s="84" t="b">
        <v>0</v>
      </c>
      <c r="I362" s="84" t="b">
        <v>0</v>
      </c>
      <c r="J362" s="84" t="b">
        <v>0</v>
      </c>
      <c r="K362" s="84" t="b">
        <v>0</v>
      </c>
      <c r="L362" s="84" t="b">
        <v>0</v>
      </c>
    </row>
    <row r="363" spans="1:12" ht="15">
      <c r="A363" s="84" t="s">
        <v>3582</v>
      </c>
      <c r="B363" s="84" t="s">
        <v>4367</v>
      </c>
      <c r="C363" s="84">
        <v>3</v>
      </c>
      <c r="D363" s="123">
        <v>0.0011026649639591763</v>
      </c>
      <c r="E363" s="123">
        <v>0.6060741174982829</v>
      </c>
      <c r="F363" s="84" t="s">
        <v>4933</v>
      </c>
      <c r="G363" s="84" t="b">
        <v>0</v>
      </c>
      <c r="H363" s="84" t="b">
        <v>0</v>
      </c>
      <c r="I363" s="84" t="b">
        <v>0</v>
      </c>
      <c r="J363" s="84" t="b">
        <v>0</v>
      </c>
      <c r="K363" s="84" t="b">
        <v>0</v>
      </c>
      <c r="L363" s="84" t="b">
        <v>0</v>
      </c>
    </row>
    <row r="364" spans="1:12" ht="15">
      <c r="A364" s="84" t="s">
        <v>4648</v>
      </c>
      <c r="B364" s="84" t="s">
        <v>4649</v>
      </c>
      <c r="C364" s="84">
        <v>3</v>
      </c>
      <c r="D364" s="123">
        <v>0.0011026649639591763</v>
      </c>
      <c r="E364" s="123">
        <v>3.2750808984568587</v>
      </c>
      <c r="F364" s="84" t="s">
        <v>4933</v>
      </c>
      <c r="G364" s="84" t="b">
        <v>0</v>
      </c>
      <c r="H364" s="84" t="b">
        <v>0</v>
      </c>
      <c r="I364" s="84" t="b">
        <v>0</v>
      </c>
      <c r="J364" s="84" t="b">
        <v>0</v>
      </c>
      <c r="K364" s="84" t="b">
        <v>0</v>
      </c>
      <c r="L364" s="84" t="b">
        <v>0</v>
      </c>
    </row>
    <row r="365" spans="1:12" ht="15">
      <c r="A365" s="84" t="s">
        <v>3665</v>
      </c>
      <c r="B365" s="84" t="s">
        <v>4464</v>
      </c>
      <c r="C365" s="84">
        <v>3</v>
      </c>
      <c r="D365" s="123">
        <v>0.0010140730174277252</v>
      </c>
      <c r="E365" s="123">
        <v>2.305044121834302</v>
      </c>
      <c r="F365" s="84" t="s">
        <v>4933</v>
      </c>
      <c r="G365" s="84" t="b">
        <v>0</v>
      </c>
      <c r="H365" s="84" t="b">
        <v>0</v>
      </c>
      <c r="I365" s="84" t="b">
        <v>0</v>
      </c>
      <c r="J365" s="84" t="b">
        <v>0</v>
      </c>
      <c r="K365" s="84" t="b">
        <v>0</v>
      </c>
      <c r="L365" s="84" t="b">
        <v>0</v>
      </c>
    </row>
    <row r="366" spans="1:12" ht="15">
      <c r="A366" s="84" t="s">
        <v>3583</v>
      </c>
      <c r="B366" s="84" t="s">
        <v>4367</v>
      </c>
      <c r="C366" s="84">
        <v>3</v>
      </c>
      <c r="D366" s="123">
        <v>0.0010140730174277252</v>
      </c>
      <c r="E366" s="123">
        <v>0.7843422958082388</v>
      </c>
      <c r="F366" s="84" t="s">
        <v>4933</v>
      </c>
      <c r="G366" s="84" t="b">
        <v>0</v>
      </c>
      <c r="H366" s="84" t="b">
        <v>0</v>
      </c>
      <c r="I366" s="84" t="b">
        <v>0</v>
      </c>
      <c r="J366" s="84" t="b">
        <v>0</v>
      </c>
      <c r="K366" s="84" t="b">
        <v>0</v>
      </c>
      <c r="L366" s="84" t="b">
        <v>0</v>
      </c>
    </row>
    <row r="367" spans="1:12" ht="15">
      <c r="A367" s="84" t="s">
        <v>3582</v>
      </c>
      <c r="B367" s="84" t="s">
        <v>4432</v>
      </c>
      <c r="C367" s="84">
        <v>3</v>
      </c>
      <c r="D367" s="123">
        <v>0.0010140730174277252</v>
      </c>
      <c r="E367" s="123">
        <v>0.8491121661845774</v>
      </c>
      <c r="F367" s="84" t="s">
        <v>4933</v>
      </c>
      <c r="G367" s="84" t="b">
        <v>0</v>
      </c>
      <c r="H367" s="84" t="b">
        <v>0</v>
      </c>
      <c r="I367" s="84" t="b">
        <v>0</v>
      </c>
      <c r="J367" s="84" t="b">
        <v>0</v>
      </c>
      <c r="K367" s="84" t="b">
        <v>0</v>
      </c>
      <c r="L367" s="84" t="b">
        <v>0</v>
      </c>
    </row>
    <row r="368" spans="1:12" ht="15">
      <c r="A368" s="84" t="s">
        <v>4432</v>
      </c>
      <c r="B368" s="84" t="s">
        <v>4371</v>
      </c>
      <c r="C368" s="84">
        <v>3</v>
      </c>
      <c r="D368" s="123">
        <v>0.0010140730174277252</v>
      </c>
      <c r="E368" s="123">
        <v>2.1501421618485588</v>
      </c>
      <c r="F368" s="84" t="s">
        <v>4933</v>
      </c>
      <c r="G368" s="84" t="b">
        <v>0</v>
      </c>
      <c r="H368" s="84" t="b">
        <v>0</v>
      </c>
      <c r="I368" s="84" t="b">
        <v>0</v>
      </c>
      <c r="J368" s="84" t="b">
        <v>0</v>
      </c>
      <c r="K368" s="84" t="b">
        <v>0</v>
      </c>
      <c r="L368" s="84" t="b">
        <v>0</v>
      </c>
    </row>
    <row r="369" spans="1:12" ht="15">
      <c r="A369" s="84" t="s">
        <v>4543</v>
      </c>
      <c r="B369" s="84" t="s">
        <v>4563</v>
      </c>
      <c r="C369" s="84">
        <v>3</v>
      </c>
      <c r="D369" s="123">
        <v>0.0010140730174277252</v>
      </c>
      <c r="E369" s="123">
        <v>3.0252034252402584</v>
      </c>
      <c r="F369" s="84" t="s">
        <v>4933</v>
      </c>
      <c r="G369" s="84" t="b">
        <v>1</v>
      </c>
      <c r="H369" s="84" t="b">
        <v>0</v>
      </c>
      <c r="I369" s="84" t="b">
        <v>0</v>
      </c>
      <c r="J369" s="84" t="b">
        <v>0</v>
      </c>
      <c r="K369" s="84" t="b">
        <v>0</v>
      </c>
      <c r="L369" s="84" t="b">
        <v>0</v>
      </c>
    </row>
    <row r="370" spans="1:12" ht="15">
      <c r="A370" s="84" t="s">
        <v>4437</v>
      </c>
      <c r="B370" s="84" t="s">
        <v>4658</v>
      </c>
      <c r="C370" s="84">
        <v>3</v>
      </c>
      <c r="D370" s="123">
        <v>0.0010140730174277252</v>
      </c>
      <c r="E370" s="123">
        <v>2.9071041131622644</v>
      </c>
      <c r="F370" s="84" t="s">
        <v>4933</v>
      </c>
      <c r="G370" s="84" t="b">
        <v>0</v>
      </c>
      <c r="H370" s="84" t="b">
        <v>0</v>
      </c>
      <c r="I370" s="84" t="b">
        <v>0</v>
      </c>
      <c r="J370" s="84" t="b">
        <v>0</v>
      </c>
      <c r="K370" s="84" t="b">
        <v>0</v>
      </c>
      <c r="L370" s="84" t="b">
        <v>0</v>
      </c>
    </row>
    <row r="371" spans="1:12" ht="15">
      <c r="A371" s="84" t="s">
        <v>3583</v>
      </c>
      <c r="B371" s="84" t="s">
        <v>4482</v>
      </c>
      <c r="C371" s="84">
        <v>3</v>
      </c>
      <c r="D371" s="123">
        <v>0.0010140730174277252</v>
      </c>
      <c r="E371" s="123">
        <v>1.2315003271504579</v>
      </c>
      <c r="F371" s="84" t="s">
        <v>4933</v>
      </c>
      <c r="G371" s="84" t="b">
        <v>0</v>
      </c>
      <c r="H371" s="84" t="b">
        <v>0</v>
      </c>
      <c r="I371" s="84" t="b">
        <v>0</v>
      </c>
      <c r="J371" s="84" t="b">
        <v>0</v>
      </c>
      <c r="K371" s="84" t="b">
        <v>0</v>
      </c>
      <c r="L371" s="84" t="b">
        <v>0</v>
      </c>
    </row>
    <row r="372" spans="1:12" ht="15">
      <c r="A372" s="84" t="s">
        <v>4482</v>
      </c>
      <c r="B372" s="84" t="s">
        <v>3636</v>
      </c>
      <c r="C372" s="84">
        <v>3</v>
      </c>
      <c r="D372" s="123">
        <v>0.0010140730174277252</v>
      </c>
      <c r="E372" s="123">
        <v>2.251599802607336</v>
      </c>
      <c r="F372" s="84" t="s">
        <v>4933</v>
      </c>
      <c r="G372" s="84" t="b">
        <v>0</v>
      </c>
      <c r="H372" s="84" t="b">
        <v>0</v>
      </c>
      <c r="I372" s="84" t="b">
        <v>0</v>
      </c>
      <c r="J372" s="84" t="b">
        <v>0</v>
      </c>
      <c r="K372" s="84" t="b">
        <v>0</v>
      </c>
      <c r="L372" s="84" t="b">
        <v>0</v>
      </c>
    </row>
    <row r="373" spans="1:12" ht="15">
      <c r="A373" s="84" t="s">
        <v>3636</v>
      </c>
      <c r="B373" s="84" t="s">
        <v>4659</v>
      </c>
      <c r="C373" s="84">
        <v>3</v>
      </c>
      <c r="D373" s="123">
        <v>0.0010140730174277252</v>
      </c>
      <c r="E373" s="123">
        <v>2.473448552223692</v>
      </c>
      <c r="F373" s="84" t="s">
        <v>4933</v>
      </c>
      <c r="G373" s="84" t="b">
        <v>0</v>
      </c>
      <c r="H373" s="84" t="b">
        <v>0</v>
      </c>
      <c r="I373" s="84" t="b">
        <v>0</v>
      </c>
      <c r="J373" s="84" t="b">
        <v>0</v>
      </c>
      <c r="K373" s="84" t="b">
        <v>0</v>
      </c>
      <c r="L373" s="84" t="b">
        <v>0</v>
      </c>
    </row>
    <row r="374" spans="1:12" ht="15">
      <c r="A374" s="84" t="s">
        <v>4659</v>
      </c>
      <c r="B374" s="84" t="s">
        <v>3651</v>
      </c>
      <c r="C374" s="84">
        <v>3</v>
      </c>
      <c r="D374" s="123">
        <v>0.0010140730174277252</v>
      </c>
      <c r="E374" s="123">
        <v>2.606074117498283</v>
      </c>
      <c r="F374" s="84" t="s">
        <v>4933</v>
      </c>
      <c r="G374" s="84" t="b">
        <v>0</v>
      </c>
      <c r="H374" s="84" t="b">
        <v>0</v>
      </c>
      <c r="I374" s="84" t="b">
        <v>0</v>
      </c>
      <c r="J374" s="84" t="b">
        <v>0</v>
      </c>
      <c r="K374" s="84" t="b">
        <v>0</v>
      </c>
      <c r="L374" s="84" t="b">
        <v>0</v>
      </c>
    </row>
    <row r="375" spans="1:12" ht="15">
      <c r="A375" s="84" t="s">
        <v>4565</v>
      </c>
      <c r="B375" s="84" t="s">
        <v>4448</v>
      </c>
      <c r="C375" s="84">
        <v>3</v>
      </c>
      <c r="D375" s="123">
        <v>0.0010140730174277252</v>
      </c>
      <c r="E375" s="123">
        <v>2.782165376553964</v>
      </c>
      <c r="F375" s="84" t="s">
        <v>4933</v>
      </c>
      <c r="G375" s="84" t="b">
        <v>0</v>
      </c>
      <c r="H375" s="84" t="b">
        <v>0</v>
      </c>
      <c r="I375" s="84" t="b">
        <v>0</v>
      </c>
      <c r="J375" s="84" t="b">
        <v>0</v>
      </c>
      <c r="K375" s="84" t="b">
        <v>0</v>
      </c>
      <c r="L375" s="84" t="b">
        <v>0</v>
      </c>
    </row>
    <row r="376" spans="1:12" ht="15">
      <c r="A376" s="84" t="s">
        <v>4566</v>
      </c>
      <c r="B376" s="84" t="s">
        <v>4443</v>
      </c>
      <c r="C376" s="84">
        <v>3</v>
      </c>
      <c r="D376" s="123">
        <v>0.0010140730174277252</v>
      </c>
      <c r="E376" s="123">
        <v>2.782165376553964</v>
      </c>
      <c r="F376" s="84" t="s">
        <v>4933</v>
      </c>
      <c r="G376" s="84" t="b">
        <v>0</v>
      </c>
      <c r="H376" s="84" t="b">
        <v>0</v>
      </c>
      <c r="I376" s="84" t="b">
        <v>0</v>
      </c>
      <c r="J376" s="84" t="b">
        <v>0</v>
      </c>
      <c r="K376" s="84" t="b">
        <v>0</v>
      </c>
      <c r="L376" s="84" t="b">
        <v>0</v>
      </c>
    </row>
    <row r="377" spans="1:12" ht="15">
      <c r="A377" s="84" t="s">
        <v>347</v>
      </c>
      <c r="B377" s="84" t="s">
        <v>4568</v>
      </c>
      <c r="C377" s="84">
        <v>3</v>
      </c>
      <c r="D377" s="123">
        <v>0.0010140730174277252</v>
      </c>
      <c r="E377" s="123">
        <v>3.2750808984568587</v>
      </c>
      <c r="F377" s="84" t="s">
        <v>4933</v>
      </c>
      <c r="G377" s="84" t="b">
        <v>0</v>
      </c>
      <c r="H377" s="84" t="b">
        <v>0</v>
      </c>
      <c r="I377" s="84" t="b">
        <v>0</v>
      </c>
      <c r="J377" s="84" t="b">
        <v>0</v>
      </c>
      <c r="K377" s="84" t="b">
        <v>0</v>
      </c>
      <c r="L377" s="84" t="b">
        <v>0</v>
      </c>
    </row>
    <row r="378" spans="1:12" ht="15">
      <c r="A378" s="84" t="s">
        <v>4510</v>
      </c>
      <c r="B378" s="84" t="s">
        <v>3583</v>
      </c>
      <c r="C378" s="84">
        <v>3</v>
      </c>
      <c r="D378" s="123">
        <v>0.0010140730174277252</v>
      </c>
      <c r="E378" s="123">
        <v>1.2538915993869204</v>
      </c>
      <c r="F378" s="84" t="s">
        <v>4933</v>
      </c>
      <c r="G378" s="84" t="b">
        <v>0</v>
      </c>
      <c r="H378" s="84" t="b">
        <v>0</v>
      </c>
      <c r="I378" s="84" t="b">
        <v>0</v>
      </c>
      <c r="J378" s="84" t="b">
        <v>0</v>
      </c>
      <c r="K378" s="84" t="b">
        <v>0</v>
      </c>
      <c r="L378" s="84" t="b">
        <v>0</v>
      </c>
    </row>
    <row r="379" spans="1:12" ht="15">
      <c r="A379" s="84" t="s">
        <v>3582</v>
      </c>
      <c r="B379" s="84" t="s">
        <v>4417</v>
      </c>
      <c r="C379" s="84">
        <v>3</v>
      </c>
      <c r="D379" s="123">
        <v>0.0010140730174277252</v>
      </c>
      <c r="E379" s="123">
        <v>0.8491121661845774</v>
      </c>
      <c r="F379" s="84" t="s">
        <v>4933</v>
      </c>
      <c r="G379" s="84" t="b">
        <v>0</v>
      </c>
      <c r="H379" s="84" t="b">
        <v>0</v>
      </c>
      <c r="I379" s="84" t="b">
        <v>0</v>
      </c>
      <c r="J379" s="84" t="b">
        <v>0</v>
      </c>
      <c r="K379" s="84" t="b">
        <v>0</v>
      </c>
      <c r="L379" s="84" t="b">
        <v>0</v>
      </c>
    </row>
    <row r="380" spans="1:12" ht="15">
      <c r="A380" s="84" t="s">
        <v>4417</v>
      </c>
      <c r="B380" s="84" t="s">
        <v>4661</v>
      </c>
      <c r="C380" s="84">
        <v>3</v>
      </c>
      <c r="D380" s="123">
        <v>0.0010140730174277252</v>
      </c>
      <c r="E380" s="123">
        <v>2.8491121661845775</v>
      </c>
      <c r="F380" s="84" t="s">
        <v>4933</v>
      </c>
      <c r="G380" s="84" t="b">
        <v>0</v>
      </c>
      <c r="H380" s="84" t="b">
        <v>0</v>
      </c>
      <c r="I380" s="84" t="b">
        <v>0</v>
      </c>
      <c r="J380" s="84" t="b">
        <v>0</v>
      </c>
      <c r="K380" s="84" t="b">
        <v>0</v>
      </c>
      <c r="L380" s="84" t="b">
        <v>0</v>
      </c>
    </row>
    <row r="381" spans="1:12" ht="15">
      <c r="A381" s="84" t="s">
        <v>4661</v>
      </c>
      <c r="B381" s="84" t="s">
        <v>4570</v>
      </c>
      <c r="C381" s="84">
        <v>3</v>
      </c>
      <c r="D381" s="123">
        <v>0.0010140730174277252</v>
      </c>
      <c r="E381" s="123">
        <v>3.1501421618485588</v>
      </c>
      <c r="F381" s="84" t="s">
        <v>4933</v>
      </c>
      <c r="G381" s="84" t="b">
        <v>0</v>
      </c>
      <c r="H381" s="84" t="b">
        <v>0</v>
      </c>
      <c r="I381" s="84" t="b">
        <v>0</v>
      </c>
      <c r="J381" s="84" t="b">
        <v>0</v>
      </c>
      <c r="K381" s="84" t="b">
        <v>0</v>
      </c>
      <c r="L381" s="84" t="b">
        <v>0</v>
      </c>
    </row>
    <row r="382" spans="1:12" ht="15">
      <c r="A382" s="84" t="s">
        <v>4571</v>
      </c>
      <c r="B382" s="84" t="s">
        <v>3588</v>
      </c>
      <c r="C382" s="84">
        <v>3</v>
      </c>
      <c r="D382" s="123">
        <v>0.0010140730174277252</v>
      </c>
      <c r="E382" s="123">
        <v>2.2655355805506283</v>
      </c>
      <c r="F382" s="84" t="s">
        <v>4933</v>
      </c>
      <c r="G382" s="84" t="b">
        <v>0</v>
      </c>
      <c r="H382" s="84" t="b">
        <v>0</v>
      </c>
      <c r="I382" s="84" t="b">
        <v>0</v>
      </c>
      <c r="J382" s="84" t="b">
        <v>0</v>
      </c>
      <c r="K382" s="84" t="b">
        <v>0</v>
      </c>
      <c r="L382" s="84" t="b">
        <v>0</v>
      </c>
    </row>
    <row r="383" spans="1:12" ht="15">
      <c r="A383" s="84" t="s">
        <v>3588</v>
      </c>
      <c r="B383" s="84" t="s">
        <v>4391</v>
      </c>
      <c r="C383" s="84">
        <v>3</v>
      </c>
      <c r="D383" s="123">
        <v>0.0010140730174277252</v>
      </c>
      <c r="E383" s="123">
        <v>1.6965690289036857</v>
      </c>
      <c r="F383" s="84" t="s">
        <v>4933</v>
      </c>
      <c r="G383" s="84" t="b">
        <v>0</v>
      </c>
      <c r="H383" s="84" t="b">
        <v>0</v>
      </c>
      <c r="I383" s="84" t="b">
        <v>0</v>
      </c>
      <c r="J383" s="84" t="b">
        <v>0</v>
      </c>
      <c r="K383" s="84" t="b">
        <v>0</v>
      </c>
      <c r="L383" s="84" t="b">
        <v>0</v>
      </c>
    </row>
    <row r="384" spans="1:12" ht="15">
      <c r="A384" s="84" t="s">
        <v>4391</v>
      </c>
      <c r="B384" s="84" t="s">
        <v>4662</v>
      </c>
      <c r="C384" s="84">
        <v>3</v>
      </c>
      <c r="D384" s="123">
        <v>0.0010140730174277252</v>
      </c>
      <c r="E384" s="123">
        <v>2.8491121661845775</v>
      </c>
      <c r="F384" s="84" t="s">
        <v>4933</v>
      </c>
      <c r="G384" s="84" t="b">
        <v>0</v>
      </c>
      <c r="H384" s="84" t="b">
        <v>0</v>
      </c>
      <c r="I384" s="84" t="b">
        <v>0</v>
      </c>
      <c r="J384" s="84" t="b">
        <v>0</v>
      </c>
      <c r="K384" s="84" t="b">
        <v>0</v>
      </c>
      <c r="L384" s="84" t="b">
        <v>0</v>
      </c>
    </row>
    <row r="385" spans="1:12" ht="15">
      <c r="A385" s="84" t="s">
        <v>4662</v>
      </c>
      <c r="B385" s="84" t="s">
        <v>4663</v>
      </c>
      <c r="C385" s="84">
        <v>3</v>
      </c>
      <c r="D385" s="123">
        <v>0.0010140730174277252</v>
      </c>
      <c r="E385" s="123">
        <v>3.2750808984568587</v>
      </c>
      <c r="F385" s="84" t="s">
        <v>4933</v>
      </c>
      <c r="G385" s="84" t="b">
        <v>0</v>
      </c>
      <c r="H385" s="84" t="b">
        <v>0</v>
      </c>
      <c r="I385" s="84" t="b">
        <v>0</v>
      </c>
      <c r="J385" s="84" t="b">
        <v>0</v>
      </c>
      <c r="K385" s="84" t="b">
        <v>0</v>
      </c>
      <c r="L385" s="84" t="b">
        <v>0</v>
      </c>
    </row>
    <row r="386" spans="1:12" ht="15">
      <c r="A386" s="84" t="s">
        <v>4663</v>
      </c>
      <c r="B386" s="84" t="s">
        <v>3582</v>
      </c>
      <c r="C386" s="84">
        <v>3</v>
      </c>
      <c r="D386" s="123">
        <v>0.0010140730174277252</v>
      </c>
      <c r="E386" s="123">
        <v>1.2693285695677672</v>
      </c>
      <c r="F386" s="84" t="s">
        <v>4933</v>
      </c>
      <c r="G386" s="84" t="b">
        <v>0</v>
      </c>
      <c r="H386" s="84" t="b">
        <v>0</v>
      </c>
      <c r="I386" s="84" t="b">
        <v>0</v>
      </c>
      <c r="J386" s="84" t="b">
        <v>0</v>
      </c>
      <c r="K386" s="84" t="b">
        <v>0</v>
      </c>
      <c r="L386" s="84" t="b">
        <v>0</v>
      </c>
    </row>
    <row r="387" spans="1:12" ht="15">
      <c r="A387" s="84" t="s">
        <v>3582</v>
      </c>
      <c r="B387" s="84" t="s">
        <v>4664</v>
      </c>
      <c r="C387" s="84">
        <v>3</v>
      </c>
      <c r="D387" s="123">
        <v>0.0010140730174277252</v>
      </c>
      <c r="E387" s="123">
        <v>1.2750808984568585</v>
      </c>
      <c r="F387" s="84" t="s">
        <v>4933</v>
      </c>
      <c r="G387" s="84" t="b">
        <v>0</v>
      </c>
      <c r="H387" s="84" t="b">
        <v>0</v>
      </c>
      <c r="I387" s="84" t="b">
        <v>0</v>
      </c>
      <c r="J387" s="84" t="b">
        <v>0</v>
      </c>
      <c r="K387" s="84" t="b">
        <v>0</v>
      </c>
      <c r="L387" s="84" t="b">
        <v>0</v>
      </c>
    </row>
    <row r="388" spans="1:12" ht="15">
      <c r="A388" s="84" t="s">
        <v>974</v>
      </c>
      <c r="B388" s="84" t="s">
        <v>4350</v>
      </c>
      <c r="C388" s="84">
        <v>3</v>
      </c>
      <c r="D388" s="123">
        <v>0.0010140730174277252</v>
      </c>
      <c r="E388" s="123">
        <v>0.8845382852635227</v>
      </c>
      <c r="F388" s="84" t="s">
        <v>4933</v>
      </c>
      <c r="G388" s="84" t="b">
        <v>0</v>
      </c>
      <c r="H388" s="84" t="b">
        <v>0</v>
      </c>
      <c r="I388" s="84" t="b">
        <v>0</v>
      </c>
      <c r="J388" s="84" t="b">
        <v>1</v>
      </c>
      <c r="K388" s="84" t="b">
        <v>0</v>
      </c>
      <c r="L388" s="84" t="b">
        <v>0</v>
      </c>
    </row>
    <row r="389" spans="1:12" ht="15">
      <c r="A389" s="84" t="s">
        <v>4350</v>
      </c>
      <c r="B389" s="84" t="s">
        <v>4667</v>
      </c>
      <c r="C389" s="84">
        <v>3</v>
      </c>
      <c r="D389" s="123">
        <v>0.0010140730174277252</v>
      </c>
      <c r="E389" s="123">
        <v>2.305044121834302</v>
      </c>
      <c r="F389" s="84" t="s">
        <v>4933</v>
      </c>
      <c r="G389" s="84" t="b">
        <v>1</v>
      </c>
      <c r="H389" s="84" t="b">
        <v>0</v>
      </c>
      <c r="I389" s="84" t="b">
        <v>0</v>
      </c>
      <c r="J389" s="84" t="b">
        <v>0</v>
      </c>
      <c r="K389" s="84" t="b">
        <v>0</v>
      </c>
      <c r="L389" s="84" t="b">
        <v>0</v>
      </c>
    </row>
    <row r="390" spans="1:12" ht="15">
      <c r="A390" s="84" t="s">
        <v>4670</v>
      </c>
      <c r="B390" s="84" t="s">
        <v>4410</v>
      </c>
      <c r="C390" s="84">
        <v>3</v>
      </c>
      <c r="D390" s="123">
        <v>0.0010140730174277252</v>
      </c>
      <c r="E390" s="123">
        <v>2.797959643737196</v>
      </c>
      <c r="F390" s="84" t="s">
        <v>4933</v>
      </c>
      <c r="G390" s="84" t="b">
        <v>0</v>
      </c>
      <c r="H390" s="84" t="b">
        <v>0</v>
      </c>
      <c r="I390" s="84" t="b">
        <v>0</v>
      </c>
      <c r="J390" s="84" t="b">
        <v>0</v>
      </c>
      <c r="K390" s="84" t="b">
        <v>0</v>
      </c>
      <c r="L390" s="84" t="b">
        <v>0</v>
      </c>
    </row>
    <row r="391" spans="1:12" ht="15">
      <c r="A391" s="84" t="s">
        <v>4338</v>
      </c>
      <c r="B391" s="84" t="s">
        <v>4671</v>
      </c>
      <c r="C391" s="84">
        <v>3</v>
      </c>
      <c r="D391" s="123">
        <v>0.0010140730174277252</v>
      </c>
      <c r="E391" s="123">
        <v>1.8601075504860405</v>
      </c>
      <c r="F391" s="84" t="s">
        <v>4933</v>
      </c>
      <c r="G391" s="84" t="b">
        <v>0</v>
      </c>
      <c r="H391" s="84" t="b">
        <v>0</v>
      </c>
      <c r="I391" s="84" t="b">
        <v>0</v>
      </c>
      <c r="J391" s="84" t="b">
        <v>0</v>
      </c>
      <c r="K391" s="84" t="b">
        <v>0</v>
      </c>
      <c r="L391" s="84" t="b">
        <v>0</v>
      </c>
    </row>
    <row r="392" spans="1:12" ht="15">
      <c r="A392" s="84" t="s">
        <v>4671</v>
      </c>
      <c r="B392" s="84" t="s">
        <v>4341</v>
      </c>
      <c r="C392" s="84">
        <v>3</v>
      </c>
      <c r="D392" s="123">
        <v>0.0010140730174277252</v>
      </c>
      <c r="E392" s="123">
        <v>2.0198083933535527</v>
      </c>
      <c r="F392" s="84" t="s">
        <v>4933</v>
      </c>
      <c r="G392" s="84" t="b">
        <v>0</v>
      </c>
      <c r="H392" s="84" t="b">
        <v>0</v>
      </c>
      <c r="I392" s="84" t="b">
        <v>0</v>
      </c>
      <c r="J392" s="84" t="b">
        <v>0</v>
      </c>
      <c r="K392" s="84" t="b">
        <v>0</v>
      </c>
      <c r="L392" s="84" t="b">
        <v>0</v>
      </c>
    </row>
    <row r="393" spans="1:12" ht="15">
      <c r="A393" s="84" t="s">
        <v>4430</v>
      </c>
      <c r="B393" s="84" t="s">
        <v>4341</v>
      </c>
      <c r="C393" s="84">
        <v>3</v>
      </c>
      <c r="D393" s="123">
        <v>0.0010140730174277252</v>
      </c>
      <c r="E393" s="123">
        <v>2.0198083933535527</v>
      </c>
      <c r="F393" s="84" t="s">
        <v>4933</v>
      </c>
      <c r="G393" s="84" t="b">
        <v>0</v>
      </c>
      <c r="H393" s="84" t="b">
        <v>0</v>
      </c>
      <c r="I393" s="84" t="b">
        <v>0</v>
      </c>
      <c r="J393" s="84" t="b">
        <v>0</v>
      </c>
      <c r="K393" s="84" t="b">
        <v>0</v>
      </c>
      <c r="L393" s="84" t="b">
        <v>0</v>
      </c>
    </row>
    <row r="394" spans="1:12" ht="15">
      <c r="A394" s="84" t="s">
        <v>4500</v>
      </c>
      <c r="B394" s="84" t="s">
        <v>4576</v>
      </c>
      <c r="C394" s="84">
        <v>3</v>
      </c>
      <c r="D394" s="123">
        <v>0.0010140730174277252</v>
      </c>
      <c r="E394" s="123">
        <v>2.928293412232202</v>
      </c>
      <c r="F394" s="84" t="s">
        <v>4933</v>
      </c>
      <c r="G394" s="84" t="b">
        <v>0</v>
      </c>
      <c r="H394" s="84" t="b">
        <v>0</v>
      </c>
      <c r="I394" s="84" t="b">
        <v>0</v>
      </c>
      <c r="J394" s="84" t="b">
        <v>0</v>
      </c>
      <c r="K394" s="84" t="b">
        <v>0</v>
      </c>
      <c r="L394" s="84" t="b">
        <v>0</v>
      </c>
    </row>
    <row r="395" spans="1:12" ht="15">
      <c r="A395" s="84" t="s">
        <v>4352</v>
      </c>
      <c r="B395" s="84" t="s">
        <v>4579</v>
      </c>
      <c r="C395" s="84">
        <v>3</v>
      </c>
      <c r="D395" s="123">
        <v>0.0010140730174277252</v>
      </c>
      <c r="E395" s="123">
        <v>2.1958996524092336</v>
      </c>
      <c r="F395" s="84" t="s">
        <v>4933</v>
      </c>
      <c r="G395" s="84" t="b">
        <v>0</v>
      </c>
      <c r="H395" s="84" t="b">
        <v>0</v>
      </c>
      <c r="I395" s="84" t="b">
        <v>0</v>
      </c>
      <c r="J395" s="84" t="b">
        <v>0</v>
      </c>
      <c r="K395" s="84" t="b">
        <v>0</v>
      </c>
      <c r="L395" s="84" t="b">
        <v>0</v>
      </c>
    </row>
    <row r="396" spans="1:12" ht="15">
      <c r="A396" s="84" t="s">
        <v>4344</v>
      </c>
      <c r="B396" s="84" t="s">
        <v>4519</v>
      </c>
      <c r="C396" s="84">
        <v>3</v>
      </c>
      <c r="D396" s="123">
        <v>0.0010140730174277252</v>
      </c>
      <c r="E396" s="123">
        <v>1.896884947980578</v>
      </c>
      <c r="F396" s="84" t="s">
        <v>4933</v>
      </c>
      <c r="G396" s="84" t="b">
        <v>0</v>
      </c>
      <c r="H396" s="84" t="b">
        <v>0</v>
      </c>
      <c r="I396" s="84" t="b">
        <v>0</v>
      </c>
      <c r="J396" s="84" t="b">
        <v>0</v>
      </c>
      <c r="K396" s="84" t="b">
        <v>0</v>
      </c>
      <c r="L396" s="84" t="b">
        <v>0</v>
      </c>
    </row>
    <row r="397" spans="1:12" ht="15">
      <c r="A397" s="84" t="s">
        <v>4519</v>
      </c>
      <c r="B397" s="84" t="s">
        <v>4672</v>
      </c>
      <c r="C397" s="84">
        <v>3</v>
      </c>
      <c r="D397" s="123">
        <v>0.0010140730174277252</v>
      </c>
      <c r="E397" s="123">
        <v>3.053232148840502</v>
      </c>
      <c r="F397" s="84" t="s">
        <v>4933</v>
      </c>
      <c r="G397" s="84" t="b">
        <v>0</v>
      </c>
      <c r="H397" s="84" t="b">
        <v>0</v>
      </c>
      <c r="I397" s="84" t="b">
        <v>0</v>
      </c>
      <c r="J397" s="84" t="b">
        <v>0</v>
      </c>
      <c r="K397" s="84" t="b">
        <v>0</v>
      </c>
      <c r="L397" s="84" t="b">
        <v>0</v>
      </c>
    </row>
    <row r="398" spans="1:12" ht="15">
      <c r="A398" s="84" t="s">
        <v>4672</v>
      </c>
      <c r="B398" s="84" t="s">
        <v>4473</v>
      </c>
      <c r="C398" s="84">
        <v>3</v>
      </c>
      <c r="D398" s="123">
        <v>0.0010140730174277252</v>
      </c>
      <c r="E398" s="123">
        <v>2.9740509027928774</v>
      </c>
      <c r="F398" s="84" t="s">
        <v>4933</v>
      </c>
      <c r="G398" s="84" t="b">
        <v>0</v>
      </c>
      <c r="H398" s="84" t="b">
        <v>0</v>
      </c>
      <c r="I398" s="84" t="b">
        <v>0</v>
      </c>
      <c r="J398" s="84" t="b">
        <v>0</v>
      </c>
      <c r="K398" s="84" t="b">
        <v>0</v>
      </c>
      <c r="L398" s="84" t="b">
        <v>0</v>
      </c>
    </row>
    <row r="399" spans="1:12" ht="15">
      <c r="A399" s="84" t="s">
        <v>4338</v>
      </c>
      <c r="B399" s="84" t="s">
        <v>4673</v>
      </c>
      <c r="C399" s="84">
        <v>3</v>
      </c>
      <c r="D399" s="123">
        <v>0.0010140730174277252</v>
      </c>
      <c r="E399" s="123">
        <v>1.8601075504860405</v>
      </c>
      <c r="F399" s="84" t="s">
        <v>4933</v>
      </c>
      <c r="G399" s="84" t="b">
        <v>0</v>
      </c>
      <c r="H399" s="84" t="b">
        <v>0</v>
      </c>
      <c r="I399" s="84" t="b">
        <v>0</v>
      </c>
      <c r="J399" s="84" t="b">
        <v>0</v>
      </c>
      <c r="K399" s="84" t="b">
        <v>0</v>
      </c>
      <c r="L399" s="84" t="b">
        <v>0</v>
      </c>
    </row>
    <row r="400" spans="1:12" ht="15">
      <c r="A400" s="84" t="s">
        <v>4673</v>
      </c>
      <c r="B400" s="84" t="s">
        <v>4341</v>
      </c>
      <c r="C400" s="84">
        <v>3</v>
      </c>
      <c r="D400" s="123">
        <v>0.0010140730174277252</v>
      </c>
      <c r="E400" s="123">
        <v>2.0198083933535527</v>
      </c>
      <c r="F400" s="84" t="s">
        <v>4933</v>
      </c>
      <c r="G400" s="84" t="b">
        <v>0</v>
      </c>
      <c r="H400" s="84" t="b">
        <v>0</v>
      </c>
      <c r="I400" s="84" t="b">
        <v>0</v>
      </c>
      <c r="J400" s="84" t="b">
        <v>0</v>
      </c>
      <c r="K400" s="84" t="b">
        <v>0</v>
      </c>
      <c r="L400" s="84" t="b">
        <v>0</v>
      </c>
    </row>
    <row r="401" spans="1:12" ht="15">
      <c r="A401" s="84" t="s">
        <v>3582</v>
      </c>
      <c r="B401" s="84" t="s">
        <v>4674</v>
      </c>
      <c r="C401" s="84">
        <v>3</v>
      </c>
      <c r="D401" s="123">
        <v>0.0010140730174277252</v>
      </c>
      <c r="E401" s="123">
        <v>1.2750808984568585</v>
      </c>
      <c r="F401" s="84" t="s">
        <v>4933</v>
      </c>
      <c r="G401" s="84" t="b">
        <v>0</v>
      </c>
      <c r="H401" s="84" t="b">
        <v>0</v>
      </c>
      <c r="I401" s="84" t="b">
        <v>0</v>
      </c>
      <c r="J401" s="84" t="b">
        <v>0</v>
      </c>
      <c r="K401" s="84" t="b">
        <v>0</v>
      </c>
      <c r="L401" s="84" t="b">
        <v>0</v>
      </c>
    </row>
    <row r="402" spans="1:12" ht="15">
      <c r="A402" s="84" t="s">
        <v>4674</v>
      </c>
      <c r="B402" s="84" t="s">
        <v>4338</v>
      </c>
      <c r="C402" s="84">
        <v>3</v>
      </c>
      <c r="D402" s="123">
        <v>0.0010140730174277252</v>
      </c>
      <c r="E402" s="123">
        <v>1.8601075504860405</v>
      </c>
      <c r="F402" s="84" t="s">
        <v>4933</v>
      </c>
      <c r="G402" s="84" t="b">
        <v>0</v>
      </c>
      <c r="H402" s="84" t="b">
        <v>0</v>
      </c>
      <c r="I402" s="84" t="b">
        <v>0</v>
      </c>
      <c r="J402" s="84" t="b">
        <v>0</v>
      </c>
      <c r="K402" s="84" t="b">
        <v>0</v>
      </c>
      <c r="L402" s="84" t="b">
        <v>0</v>
      </c>
    </row>
    <row r="403" spans="1:12" ht="15">
      <c r="A403" s="84" t="s">
        <v>4338</v>
      </c>
      <c r="B403" s="84" t="s">
        <v>4675</v>
      </c>
      <c r="C403" s="84">
        <v>3</v>
      </c>
      <c r="D403" s="123">
        <v>0.0010140730174277252</v>
      </c>
      <c r="E403" s="123">
        <v>1.8601075504860405</v>
      </c>
      <c r="F403" s="84" t="s">
        <v>4933</v>
      </c>
      <c r="G403" s="84" t="b">
        <v>0</v>
      </c>
      <c r="H403" s="84" t="b">
        <v>0</v>
      </c>
      <c r="I403" s="84" t="b">
        <v>0</v>
      </c>
      <c r="J403" s="84" t="b">
        <v>0</v>
      </c>
      <c r="K403" s="84" t="b">
        <v>0</v>
      </c>
      <c r="L403" s="84" t="b">
        <v>0</v>
      </c>
    </row>
    <row r="404" spans="1:12" ht="15">
      <c r="A404" s="84" t="s">
        <v>4675</v>
      </c>
      <c r="B404" s="84" t="s">
        <v>4341</v>
      </c>
      <c r="C404" s="84">
        <v>3</v>
      </c>
      <c r="D404" s="123">
        <v>0.0010140730174277252</v>
      </c>
      <c r="E404" s="123">
        <v>2.0198083933535527</v>
      </c>
      <c r="F404" s="84" t="s">
        <v>4933</v>
      </c>
      <c r="G404" s="84" t="b">
        <v>0</v>
      </c>
      <c r="H404" s="84" t="b">
        <v>0</v>
      </c>
      <c r="I404" s="84" t="b">
        <v>0</v>
      </c>
      <c r="J404" s="84" t="b">
        <v>0</v>
      </c>
      <c r="K404" s="84" t="b">
        <v>0</v>
      </c>
      <c r="L404" s="84" t="b">
        <v>0</v>
      </c>
    </row>
    <row r="405" spans="1:12" ht="15">
      <c r="A405" s="84" t="s">
        <v>4676</v>
      </c>
      <c r="B405" s="84" t="s">
        <v>4338</v>
      </c>
      <c r="C405" s="84">
        <v>3</v>
      </c>
      <c r="D405" s="123">
        <v>0.0010140730174277252</v>
      </c>
      <c r="E405" s="123">
        <v>1.8601075504860405</v>
      </c>
      <c r="F405" s="84" t="s">
        <v>4933</v>
      </c>
      <c r="G405" s="84" t="b">
        <v>0</v>
      </c>
      <c r="H405" s="84" t="b">
        <v>0</v>
      </c>
      <c r="I405" s="84" t="b">
        <v>0</v>
      </c>
      <c r="J405" s="84" t="b">
        <v>0</v>
      </c>
      <c r="K405" s="84" t="b">
        <v>0</v>
      </c>
      <c r="L405" s="84" t="b">
        <v>0</v>
      </c>
    </row>
    <row r="406" spans="1:12" ht="15">
      <c r="A406" s="84" t="s">
        <v>4679</v>
      </c>
      <c r="B406" s="84" t="s">
        <v>3583</v>
      </c>
      <c r="C406" s="84">
        <v>3</v>
      </c>
      <c r="D406" s="123">
        <v>0.0010140730174277252</v>
      </c>
      <c r="E406" s="123">
        <v>1.475740349003277</v>
      </c>
      <c r="F406" s="84" t="s">
        <v>4933</v>
      </c>
      <c r="G406" s="84" t="b">
        <v>0</v>
      </c>
      <c r="H406" s="84" t="b">
        <v>0</v>
      </c>
      <c r="I406" s="84" t="b">
        <v>0</v>
      </c>
      <c r="J406" s="84" t="b">
        <v>0</v>
      </c>
      <c r="K406" s="84" t="b">
        <v>0</v>
      </c>
      <c r="L406" s="84" t="b">
        <v>0</v>
      </c>
    </row>
    <row r="407" spans="1:12" ht="15">
      <c r="A407" s="84" t="s">
        <v>3583</v>
      </c>
      <c r="B407" s="84" t="s">
        <v>4680</v>
      </c>
      <c r="C407" s="84">
        <v>3</v>
      </c>
      <c r="D407" s="123">
        <v>0.0010140730174277252</v>
      </c>
      <c r="E407" s="123">
        <v>1.4533490767668145</v>
      </c>
      <c r="F407" s="84" t="s">
        <v>4933</v>
      </c>
      <c r="G407" s="84" t="b">
        <v>0</v>
      </c>
      <c r="H407" s="84" t="b">
        <v>0</v>
      </c>
      <c r="I407" s="84" t="b">
        <v>0</v>
      </c>
      <c r="J407" s="84" t="b">
        <v>0</v>
      </c>
      <c r="K407" s="84" t="b">
        <v>0</v>
      </c>
      <c r="L407" s="84" t="b">
        <v>0</v>
      </c>
    </row>
    <row r="408" spans="1:12" ht="15">
      <c r="A408" s="84" t="s">
        <v>4680</v>
      </c>
      <c r="B408" s="84" t="s">
        <v>4585</v>
      </c>
      <c r="C408" s="84">
        <v>3</v>
      </c>
      <c r="D408" s="123">
        <v>0.0010140730174277252</v>
      </c>
      <c r="E408" s="123">
        <v>3.1501421618485588</v>
      </c>
      <c r="F408" s="84" t="s">
        <v>4933</v>
      </c>
      <c r="G408" s="84" t="b">
        <v>0</v>
      </c>
      <c r="H408" s="84" t="b">
        <v>0</v>
      </c>
      <c r="I408" s="84" t="b">
        <v>0</v>
      </c>
      <c r="J408" s="84" t="b">
        <v>0</v>
      </c>
      <c r="K408" s="84" t="b">
        <v>0</v>
      </c>
      <c r="L408" s="84" t="b">
        <v>0</v>
      </c>
    </row>
    <row r="409" spans="1:12" ht="15">
      <c r="A409" s="84" t="s">
        <v>4585</v>
      </c>
      <c r="B409" s="84" t="s">
        <v>3584</v>
      </c>
      <c r="C409" s="84">
        <v>3</v>
      </c>
      <c r="D409" s="123">
        <v>0.0010140730174277252</v>
      </c>
      <c r="E409" s="123">
        <v>1.8210834425843339</v>
      </c>
      <c r="F409" s="84" t="s">
        <v>4933</v>
      </c>
      <c r="G409" s="84" t="b">
        <v>0</v>
      </c>
      <c r="H409" s="84" t="b">
        <v>0</v>
      </c>
      <c r="I409" s="84" t="b">
        <v>0</v>
      </c>
      <c r="J409" s="84" t="b">
        <v>0</v>
      </c>
      <c r="K409" s="84" t="b">
        <v>0</v>
      </c>
      <c r="L409" s="84" t="b">
        <v>0</v>
      </c>
    </row>
    <row r="410" spans="1:12" ht="15">
      <c r="A410" s="84" t="s">
        <v>3584</v>
      </c>
      <c r="B410" s="84" t="s">
        <v>4349</v>
      </c>
      <c r="C410" s="84">
        <v>3</v>
      </c>
      <c r="D410" s="123">
        <v>0.0010140730174277252</v>
      </c>
      <c r="E410" s="123">
        <v>0.9540120533543718</v>
      </c>
      <c r="F410" s="84" t="s">
        <v>4933</v>
      </c>
      <c r="G410" s="84" t="b">
        <v>0</v>
      </c>
      <c r="H410" s="84" t="b">
        <v>0</v>
      </c>
      <c r="I410" s="84" t="b">
        <v>0</v>
      </c>
      <c r="J410" s="84" t="b">
        <v>0</v>
      </c>
      <c r="K410" s="84" t="b">
        <v>0</v>
      </c>
      <c r="L410" s="84" t="b">
        <v>0</v>
      </c>
    </row>
    <row r="411" spans="1:12" ht="15">
      <c r="A411" s="84" t="s">
        <v>4349</v>
      </c>
      <c r="B411" s="84" t="s">
        <v>3681</v>
      </c>
      <c r="C411" s="84">
        <v>3</v>
      </c>
      <c r="D411" s="123">
        <v>0.0010140730174277252</v>
      </c>
      <c r="E411" s="123">
        <v>1.3867141682856214</v>
      </c>
      <c r="F411" s="84" t="s">
        <v>4933</v>
      </c>
      <c r="G411" s="84" t="b">
        <v>0</v>
      </c>
      <c r="H411" s="84" t="b">
        <v>0</v>
      </c>
      <c r="I411" s="84" t="b">
        <v>0</v>
      </c>
      <c r="J411" s="84" t="b">
        <v>1</v>
      </c>
      <c r="K411" s="84" t="b">
        <v>0</v>
      </c>
      <c r="L411" s="84" t="b">
        <v>0</v>
      </c>
    </row>
    <row r="412" spans="1:12" ht="15">
      <c r="A412" s="84" t="s">
        <v>3583</v>
      </c>
      <c r="B412" s="84" t="s">
        <v>4683</v>
      </c>
      <c r="C412" s="84">
        <v>3</v>
      </c>
      <c r="D412" s="123">
        <v>0.0010140730174277252</v>
      </c>
      <c r="E412" s="123">
        <v>1.4533490767668145</v>
      </c>
      <c r="F412" s="84" t="s">
        <v>4933</v>
      </c>
      <c r="G412" s="84" t="b">
        <v>0</v>
      </c>
      <c r="H412" s="84" t="b">
        <v>0</v>
      </c>
      <c r="I412" s="84" t="b">
        <v>0</v>
      </c>
      <c r="J412" s="84" t="b">
        <v>0</v>
      </c>
      <c r="K412" s="84" t="b">
        <v>0</v>
      </c>
      <c r="L412" s="84" t="b">
        <v>0</v>
      </c>
    </row>
    <row r="413" spans="1:12" ht="15">
      <c r="A413" s="84" t="s">
        <v>4683</v>
      </c>
      <c r="B413" s="84" t="s">
        <v>4684</v>
      </c>
      <c r="C413" s="84">
        <v>3</v>
      </c>
      <c r="D413" s="123">
        <v>0.0010140730174277252</v>
      </c>
      <c r="E413" s="123">
        <v>3.2750808984568587</v>
      </c>
      <c r="F413" s="84" t="s">
        <v>4933</v>
      </c>
      <c r="G413" s="84" t="b">
        <v>0</v>
      </c>
      <c r="H413" s="84" t="b">
        <v>0</v>
      </c>
      <c r="I413" s="84" t="b">
        <v>0</v>
      </c>
      <c r="J413" s="84" t="b">
        <v>0</v>
      </c>
      <c r="K413" s="84" t="b">
        <v>0</v>
      </c>
      <c r="L413" s="84" t="b">
        <v>0</v>
      </c>
    </row>
    <row r="414" spans="1:12" ht="15">
      <c r="A414" s="84" t="s">
        <v>4684</v>
      </c>
      <c r="B414" s="84" t="s">
        <v>3582</v>
      </c>
      <c r="C414" s="84">
        <v>3</v>
      </c>
      <c r="D414" s="123">
        <v>0.0010140730174277252</v>
      </c>
      <c r="E414" s="123">
        <v>1.2693285695677672</v>
      </c>
      <c r="F414" s="84" t="s">
        <v>4933</v>
      </c>
      <c r="G414" s="84" t="b">
        <v>0</v>
      </c>
      <c r="H414" s="84" t="b">
        <v>0</v>
      </c>
      <c r="I414" s="84" t="b">
        <v>0</v>
      </c>
      <c r="J414" s="84" t="b">
        <v>0</v>
      </c>
      <c r="K414" s="84" t="b">
        <v>0</v>
      </c>
      <c r="L414" s="84" t="b">
        <v>0</v>
      </c>
    </row>
    <row r="415" spans="1:12" ht="15">
      <c r="A415" s="84" t="s">
        <v>4345</v>
      </c>
      <c r="B415" s="84" t="s">
        <v>4685</v>
      </c>
      <c r="C415" s="84">
        <v>3</v>
      </c>
      <c r="D415" s="123">
        <v>0.0010140730174277252</v>
      </c>
      <c r="E415" s="123">
        <v>2.1501421618485588</v>
      </c>
      <c r="F415" s="84" t="s">
        <v>4933</v>
      </c>
      <c r="G415" s="84" t="b">
        <v>0</v>
      </c>
      <c r="H415" s="84" t="b">
        <v>0</v>
      </c>
      <c r="I415" s="84" t="b">
        <v>0</v>
      </c>
      <c r="J415" s="84" t="b">
        <v>0</v>
      </c>
      <c r="K415" s="84" t="b">
        <v>0</v>
      </c>
      <c r="L415" s="84" t="b">
        <v>0</v>
      </c>
    </row>
    <row r="416" spans="1:12" ht="15">
      <c r="A416" s="84" t="s">
        <v>4685</v>
      </c>
      <c r="B416" s="84" t="s">
        <v>4686</v>
      </c>
      <c r="C416" s="84">
        <v>3</v>
      </c>
      <c r="D416" s="123">
        <v>0.0010140730174277252</v>
      </c>
      <c r="E416" s="123">
        <v>3.2750808984568587</v>
      </c>
      <c r="F416" s="84" t="s">
        <v>4933</v>
      </c>
      <c r="G416" s="84" t="b">
        <v>0</v>
      </c>
      <c r="H416" s="84" t="b">
        <v>0</v>
      </c>
      <c r="I416" s="84" t="b">
        <v>0</v>
      </c>
      <c r="J416" s="84" t="b">
        <v>0</v>
      </c>
      <c r="K416" s="84" t="b">
        <v>0</v>
      </c>
      <c r="L416" s="84" t="b">
        <v>0</v>
      </c>
    </row>
    <row r="417" spans="1:12" ht="15">
      <c r="A417" s="84" t="s">
        <v>4686</v>
      </c>
      <c r="B417" s="84" t="s">
        <v>4687</v>
      </c>
      <c r="C417" s="84">
        <v>3</v>
      </c>
      <c r="D417" s="123">
        <v>0.0010140730174277252</v>
      </c>
      <c r="E417" s="123">
        <v>3.2750808984568587</v>
      </c>
      <c r="F417" s="84" t="s">
        <v>4933</v>
      </c>
      <c r="G417" s="84" t="b">
        <v>0</v>
      </c>
      <c r="H417" s="84" t="b">
        <v>0</v>
      </c>
      <c r="I417" s="84" t="b">
        <v>0</v>
      </c>
      <c r="J417" s="84" t="b">
        <v>0</v>
      </c>
      <c r="K417" s="84" t="b">
        <v>0</v>
      </c>
      <c r="L417" s="84" t="b">
        <v>0</v>
      </c>
    </row>
    <row r="418" spans="1:12" ht="15">
      <c r="A418" s="84" t="s">
        <v>4687</v>
      </c>
      <c r="B418" s="84" t="s">
        <v>4688</v>
      </c>
      <c r="C418" s="84">
        <v>3</v>
      </c>
      <c r="D418" s="123">
        <v>0.0010140730174277252</v>
      </c>
      <c r="E418" s="123">
        <v>3.2750808984568587</v>
      </c>
      <c r="F418" s="84" t="s">
        <v>4933</v>
      </c>
      <c r="G418" s="84" t="b">
        <v>0</v>
      </c>
      <c r="H418" s="84" t="b">
        <v>0</v>
      </c>
      <c r="I418" s="84" t="b">
        <v>0</v>
      </c>
      <c r="J418" s="84" t="b">
        <v>0</v>
      </c>
      <c r="K418" s="84" t="b">
        <v>0</v>
      </c>
      <c r="L418" s="84" t="b">
        <v>0</v>
      </c>
    </row>
    <row r="419" spans="1:12" ht="15">
      <c r="A419" s="84" t="s">
        <v>4688</v>
      </c>
      <c r="B419" s="84" t="s">
        <v>4689</v>
      </c>
      <c r="C419" s="84">
        <v>3</v>
      </c>
      <c r="D419" s="123">
        <v>0.0010140730174277252</v>
      </c>
      <c r="E419" s="123">
        <v>3.2750808984568587</v>
      </c>
      <c r="F419" s="84" t="s">
        <v>4933</v>
      </c>
      <c r="G419" s="84" t="b">
        <v>0</v>
      </c>
      <c r="H419" s="84" t="b">
        <v>0</v>
      </c>
      <c r="I419" s="84" t="b">
        <v>0</v>
      </c>
      <c r="J419" s="84" t="b">
        <v>0</v>
      </c>
      <c r="K419" s="84" t="b">
        <v>0</v>
      </c>
      <c r="L419" s="84" t="b">
        <v>0</v>
      </c>
    </row>
    <row r="420" spans="1:12" ht="15">
      <c r="A420" s="84" t="s">
        <v>4689</v>
      </c>
      <c r="B420" s="84" t="s">
        <v>4690</v>
      </c>
      <c r="C420" s="84">
        <v>3</v>
      </c>
      <c r="D420" s="123">
        <v>0.0010140730174277252</v>
      </c>
      <c r="E420" s="123">
        <v>3.2750808984568587</v>
      </c>
      <c r="F420" s="84" t="s">
        <v>4933</v>
      </c>
      <c r="G420" s="84" t="b">
        <v>0</v>
      </c>
      <c r="H420" s="84" t="b">
        <v>0</v>
      </c>
      <c r="I420" s="84" t="b">
        <v>0</v>
      </c>
      <c r="J420" s="84" t="b">
        <v>0</v>
      </c>
      <c r="K420" s="84" t="b">
        <v>0</v>
      </c>
      <c r="L420" s="84" t="b">
        <v>0</v>
      </c>
    </row>
    <row r="421" spans="1:12" ht="15">
      <c r="A421" s="84" t="s">
        <v>4690</v>
      </c>
      <c r="B421" s="84" t="s">
        <v>4497</v>
      </c>
      <c r="C421" s="84">
        <v>3</v>
      </c>
      <c r="D421" s="123">
        <v>0.0010140730174277252</v>
      </c>
      <c r="E421" s="123">
        <v>3.053232148840502</v>
      </c>
      <c r="F421" s="84" t="s">
        <v>4933</v>
      </c>
      <c r="G421" s="84" t="b">
        <v>0</v>
      </c>
      <c r="H421" s="84" t="b">
        <v>0</v>
      </c>
      <c r="I421" s="84" t="b">
        <v>0</v>
      </c>
      <c r="J421" s="84" t="b">
        <v>0</v>
      </c>
      <c r="K421" s="84" t="b">
        <v>0</v>
      </c>
      <c r="L421" s="84" t="b">
        <v>0</v>
      </c>
    </row>
    <row r="422" spans="1:12" ht="15">
      <c r="A422" s="84" t="s">
        <v>4497</v>
      </c>
      <c r="B422" s="84" t="s">
        <v>4691</v>
      </c>
      <c r="C422" s="84">
        <v>3</v>
      </c>
      <c r="D422" s="123">
        <v>0.0010140730174277252</v>
      </c>
      <c r="E422" s="123">
        <v>3.053232148840502</v>
      </c>
      <c r="F422" s="84" t="s">
        <v>4933</v>
      </c>
      <c r="G422" s="84" t="b">
        <v>0</v>
      </c>
      <c r="H422" s="84" t="b">
        <v>0</v>
      </c>
      <c r="I422" s="84" t="b">
        <v>0</v>
      </c>
      <c r="J422" s="84" t="b">
        <v>0</v>
      </c>
      <c r="K422" s="84" t="b">
        <v>0</v>
      </c>
      <c r="L422" s="84" t="b">
        <v>0</v>
      </c>
    </row>
    <row r="423" spans="1:12" ht="15">
      <c r="A423" s="84" t="s">
        <v>4691</v>
      </c>
      <c r="B423" s="84" t="s">
        <v>3627</v>
      </c>
      <c r="C423" s="84">
        <v>3</v>
      </c>
      <c r="D423" s="123">
        <v>0.0010140730174277252</v>
      </c>
      <c r="E423" s="123">
        <v>1.9392887965336654</v>
      </c>
      <c r="F423" s="84" t="s">
        <v>4933</v>
      </c>
      <c r="G423" s="84" t="b">
        <v>0</v>
      </c>
      <c r="H423" s="84" t="b">
        <v>0</v>
      </c>
      <c r="I423" s="84" t="b">
        <v>0</v>
      </c>
      <c r="J423" s="84" t="b">
        <v>0</v>
      </c>
      <c r="K423" s="84" t="b">
        <v>0</v>
      </c>
      <c r="L423" s="84" t="b">
        <v>0</v>
      </c>
    </row>
    <row r="424" spans="1:12" ht="15">
      <c r="A424" s="84" t="s">
        <v>4390</v>
      </c>
      <c r="B424" s="84" t="s">
        <v>4692</v>
      </c>
      <c r="C424" s="84">
        <v>3</v>
      </c>
      <c r="D424" s="123">
        <v>0.0010140730174277252</v>
      </c>
      <c r="E424" s="123">
        <v>2.9071041131622644</v>
      </c>
      <c r="F424" s="84" t="s">
        <v>4933</v>
      </c>
      <c r="G424" s="84" t="b">
        <v>0</v>
      </c>
      <c r="H424" s="84" t="b">
        <v>0</v>
      </c>
      <c r="I424" s="84" t="b">
        <v>0</v>
      </c>
      <c r="J424" s="84" t="b">
        <v>0</v>
      </c>
      <c r="K424" s="84" t="b">
        <v>0</v>
      </c>
      <c r="L424" s="84" t="b">
        <v>0</v>
      </c>
    </row>
    <row r="425" spans="1:12" ht="15">
      <c r="A425" s="84" t="s">
        <v>4693</v>
      </c>
      <c r="B425" s="84" t="s">
        <v>3582</v>
      </c>
      <c r="C425" s="84">
        <v>3</v>
      </c>
      <c r="D425" s="123">
        <v>0.0011026649639591763</v>
      </c>
      <c r="E425" s="123">
        <v>1.2693285695677672</v>
      </c>
      <c r="F425" s="84" t="s">
        <v>4933</v>
      </c>
      <c r="G425" s="84" t="b">
        <v>0</v>
      </c>
      <c r="H425" s="84" t="b">
        <v>0</v>
      </c>
      <c r="I425" s="84" t="b">
        <v>0</v>
      </c>
      <c r="J425" s="84" t="b">
        <v>0</v>
      </c>
      <c r="K425" s="84" t="b">
        <v>0</v>
      </c>
      <c r="L425" s="84" t="b">
        <v>0</v>
      </c>
    </row>
    <row r="426" spans="1:12" ht="15">
      <c r="A426" s="84" t="s">
        <v>4392</v>
      </c>
      <c r="B426" s="84" t="s">
        <v>4551</v>
      </c>
      <c r="C426" s="84">
        <v>3</v>
      </c>
      <c r="D426" s="123">
        <v>0.0010140730174277252</v>
      </c>
      <c r="E426" s="123">
        <v>2.585870731409996</v>
      </c>
      <c r="F426" s="84" t="s">
        <v>4933</v>
      </c>
      <c r="G426" s="84" t="b">
        <v>0</v>
      </c>
      <c r="H426" s="84" t="b">
        <v>0</v>
      </c>
      <c r="I426" s="84" t="b">
        <v>0</v>
      </c>
      <c r="J426" s="84" t="b">
        <v>1</v>
      </c>
      <c r="K426" s="84" t="b">
        <v>0</v>
      </c>
      <c r="L426" s="84" t="b">
        <v>0</v>
      </c>
    </row>
    <row r="427" spans="1:12" ht="15">
      <c r="A427" s="84" t="s">
        <v>974</v>
      </c>
      <c r="B427" s="84" t="s">
        <v>4364</v>
      </c>
      <c r="C427" s="84">
        <v>3</v>
      </c>
      <c r="D427" s="123">
        <v>0.0010140730174277252</v>
      </c>
      <c r="E427" s="123">
        <v>1.1275763339498173</v>
      </c>
      <c r="F427" s="84" t="s">
        <v>4933</v>
      </c>
      <c r="G427" s="84" t="b">
        <v>0</v>
      </c>
      <c r="H427" s="84" t="b">
        <v>0</v>
      </c>
      <c r="I427" s="84" t="b">
        <v>0</v>
      </c>
      <c r="J427" s="84" t="b">
        <v>0</v>
      </c>
      <c r="K427" s="84" t="b">
        <v>0</v>
      </c>
      <c r="L427" s="84" t="b">
        <v>0</v>
      </c>
    </row>
    <row r="428" spans="1:12" ht="15">
      <c r="A428" s="84" t="s">
        <v>4360</v>
      </c>
      <c r="B428" s="84" t="s">
        <v>4695</v>
      </c>
      <c r="C428" s="84">
        <v>3</v>
      </c>
      <c r="D428" s="123">
        <v>0.0010140730174277252</v>
      </c>
      <c r="E428" s="123">
        <v>2.496929648073215</v>
      </c>
      <c r="F428" s="84" t="s">
        <v>4933</v>
      </c>
      <c r="G428" s="84" t="b">
        <v>0</v>
      </c>
      <c r="H428" s="84" t="b">
        <v>0</v>
      </c>
      <c r="I428" s="84" t="b">
        <v>0</v>
      </c>
      <c r="J428" s="84" t="b">
        <v>0</v>
      </c>
      <c r="K428" s="84" t="b">
        <v>0</v>
      </c>
      <c r="L428" s="84" t="b">
        <v>0</v>
      </c>
    </row>
    <row r="429" spans="1:12" ht="15">
      <c r="A429" s="84" t="s">
        <v>4696</v>
      </c>
      <c r="B429" s="84" t="s">
        <v>4553</v>
      </c>
      <c r="C429" s="84">
        <v>3</v>
      </c>
      <c r="D429" s="123">
        <v>0.0010140730174277252</v>
      </c>
      <c r="E429" s="123">
        <v>3.1501421618485588</v>
      </c>
      <c r="F429" s="84" t="s">
        <v>4933</v>
      </c>
      <c r="G429" s="84" t="b">
        <v>0</v>
      </c>
      <c r="H429" s="84" t="b">
        <v>0</v>
      </c>
      <c r="I429" s="84" t="b">
        <v>0</v>
      </c>
      <c r="J429" s="84" t="b">
        <v>0</v>
      </c>
      <c r="K429" s="84" t="b">
        <v>0</v>
      </c>
      <c r="L429" s="84" t="b">
        <v>0</v>
      </c>
    </row>
    <row r="430" spans="1:12" ht="15">
      <c r="A430" s="84" t="s">
        <v>4388</v>
      </c>
      <c r="B430" s="84" t="s">
        <v>4587</v>
      </c>
      <c r="C430" s="84">
        <v>3</v>
      </c>
      <c r="D430" s="123">
        <v>0.0010140730174277252</v>
      </c>
      <c r="E430" s="123">
        <v>2.627263416568221</v>
      </c>
      <c r="F430" s="84" t="s">
        <v>4933</v>
      </c>
      <c r="G430" s="84" t="b">
        <v>0</v>
      </c>
      <c r="H430" s="84" t="b">
        <v>0</v>
      </c>
      <c r="I430" s="84" t="b">
        <v>0</v>
      </c>
      <c r="J430" s="84" t="b">
        <v>0</v>
      </c>
      <c r="K430" s="84" t="b">
        <v>0</v>
      </c>
      <c r="L430" s="84" t="b">
        <v>0</v>
      </c>
    </row>
    <row r="431" spans="1:12" ht="15">
      <c r="A431" s="84" t="s">
        <v>4412</v>
      </c>
      <c r="B431" s="84" t="s">
        <v>4520</v>
      </c>
      <c r="C431" s="84">
        <v>3</v>
      </c>
      <c r="D431" s="123">
        <v>0.0010140730174277252</v>
      </c>
      <c r="E431" s="123">
        <v>2.5761108941208395</v>
      </c>
      <c r="F431" s="84" t="s">
        <v>4933</v>
      </c>
      <c r="G431" s="84" t="b">
        <v>0</v>
      </c>
      <c r="H431" s="84" t="b">
        <v>0</v>
      </c>
      <c r="I431" s="84" t="b">
        <v>0</v>
      </c>
      <c r="J431" s="84" t="b">
        <v>1</v>
      </c>
      <c r="K431" s="84" t="b">
        <v>0</v>
      </c>
      <c r="L431" s="84" t="b">
        <v>0</v>
      </c>
    </row>
    <row r="432" spans="1:12" ht="15">
      <c r="A432" s="84" t="s">
        <v>4392</v>
      </c>
      <c r="B432" s="84" t="s">
        <v>4364</v>
      </c>
      <c r="C432" s="84">
        <v>3</v>
      </c>
      <c r="D432" s="123">
        <v>0.0010140730174277252</v>
      </c>
      <c r="E432" s="123">
        <v>1.9838107400820335</v>
      </c>
      <c r="F432" s="84" t="s">
        <v>4933</v>
      </c>
      <c r="G432" s="84" t="b">
        <v>0</v>
      </c>
      <c r="H432" s="84" t="b">
        <v>0</v>
      </c>
      <c r="I432" s="84" t="b">
        <v>0</v>
      </c>
      <c r="J432" s="84" t="b">
        <v>0</v>
      </c>
      <c r="K432" s="84" t="b">
        <v>0</v>
      </c>
      <c r="L432" s="84" t="b">
        <v>0</v>
      </c>
    </row>
    <row r="433" spans="1:12" ht="15">
      <c r="A433" s="84" t="s">
        <v>3627</v>
      </c>
      <c r="B433" s="84" t="s">
        <v>4391</v>
      </c>
      <c r="C433" s="84">
        <v>3</v>
      </c>
      <c r="D433" s="123">
        <v>0.0010140730174277252</v>
      </c>
      <c r="E433" s="123">
        <v>1.3885901732843768</v>
      </c>
      <c r="F433" s="84" t="s">
        <v>4933</v>
      </c>
      <c r="G433" s="84" t="b">
        <v>0</v>
      </c>
      <c r="H433" s="84" t="b">
        <v>0</v>
      </c>
      <c r="I433" s="84" t="b">
        <v>0</v>
      </c>
      <c r="J433" s="84" t="b">
        <v>0</v>
      </c>
      <c r="K433" s="84" t="b">
        <v>0</v>
      </c>
      <c r="L433" s="84" t="b">
        <v>0</v>
      </c>
    </row>
    <row r="434" spans="1:12" ht="15">
      <c r="A434" s="84" t="s">
        <v>349</v>
      </c>
      <c r="B434" s="84" t="s">
        <v>3629</v>
      </c>
      <c r="C434" s="84">
        <v>3</v>
      </c>
      <c r="D434" s="123">
        <v>0.0010140730174277252</v>
      </c>
      <c r="E434" s="123">
        <v>2.0989896394011773</v>
      </c>
      <c r="F434" s="84" t="s">
        <v>4933</v>
      </c>
      <c r="G434" s="84" t="b">
        <v>0</v>
      </c>
      <c r="H434" s="84" t="b">
        <v>0</v>
      </c>
      <c r="I434" s="84" t="b">
        <v>0</v>
      </c>
      <c r="J434" s="84" t="b">
        <v>0</v>
      </c>
      <c r="K434" s="84" t="b">
        <v>0</v>
      </c>
      <c r="L434" s="84" t="b">
        <v>0</v>
      </c>
    </row>
    <row r="435" spans="1:12" ht="15">
      <c r="A435" s="84" t="s">
        <v>4354</v>
      </c>
      <c r="B435" s="84" t="s">
        <v>4705</v>
      </c>
      <c r="C435" s="84">
        <v>3</v>
      </c>
      <c r="D435" s="123">
        <v>0.0010140730174277252</v>
      </c>
      <c r="E435" s="123">
        <v>2.4097794723543147</v>
      </c>
      <c r="F435" s="84" t="s">
        <v>4933</v>
      </c>
      <c r="G435" s="84" t="b">
        <v>0</v>
      </c>
      <c r="H435" s="84" t="b">
        <v>0</v>
      </c>
      <c r="I435" s="84" t="b">
        <v>0</v>
      </c>
      <c r="J435" s="84" t="b">
        <v>0</v>
      </c>
      <c r="K435" s="84" t="b">
        <v>0</v>
      </c>
      <c r="L435" s="84" t="b">
        <v>0</v>
      </c>
    </row>
    <row r="436" spans="1:12" ht="15">
      <c r="A436" s="84" t="s">
        <v>4705</v>
      </c>
      <c r="B436" s="84" t="s">
        <v>4360</v>
      </c>
      <c r="C436" s="84">
        <v>3</v>
      </c>
      <c r="D436" s="123">
        <v>0.0010140730174277252</v>
      </c>
      <c r="E436" s="123">
        <v>2.496929648073215</v>
      </c>
      <c r="F436" s="84" t="s">
        <v>4933</v>
      </c>
      <c r="G436" s="84" t="b">
        <v>0</v>
      </c>
      <c r="H436" s="84" t="b">
        <v>0</v>
      </c>
      <c r="I436" s="84" t="b">
        <v>0</v>
      </c>
      <c r="J436" s="84" t="b">
        <v>0</v>
      </c>
      <c r="K436" s="84" t="b">
        <v>0</v>
      </c>
      <c r="L436" s="84" t="b">
        <v>0</v>
      </c>
    </row>
    <row r="437" spans="1:12" ht="15">
      <c r="A437" s="84" t="s">
        <v>4360</v>
      </c>
      <c r="B437" s="84" t="s">
        <v>4413</v>
      </c>
      <c r="C437" s="84">
        <v>3</v>
      </c>
      <c r="D437" s="123">
        <v>0.0010140730174277252</v>
      </c>
      <c r="E437" s="123">
        <v>2.0198083933535527</v>
      </c>
      <c r="F437" s="84" t="s">
        <v>4933</v>
      </c>
      <c r="G437" s="84" t="b">
        <v>0</v>
      </c>
      <c r="H437" s="84" t="b">
        <v>0</v>
      </c>
      <c r="I437" s="84" t="b">
        <v>0</v>
      </c>
      <c r="J437" s="84" t="b">
        <v>0</v>
      </c>
      <c r="K437" s="84" t="b">
        <v>0</v>
      </c>
      <c r="L437" s="84" t="b">
        <v>0</v>
      </c>
    </row>
    <row r="438" spans="1:12" ht="15">
      <c r="A438" s="84" t="s">
        <v>3632</v>
      </c>
      <c r="B438" s="84" t="s">
        <v>4706</v>
      </c>
      <c r="C438" s="84">
        <v>3</v>
      </c>
      <c r="D438" s="123">
        <v>0.0010140730174277252</v>
      </c>
      <c r="E438" s="123">
        <v>2.752202153176521</v>
      </c>
      <c r="F438" s="84" t="s">
        <v>4933</v>
      </c>
      <c r="G438" s="84" t="b">
        <v>0</v>
      </c>
      <c r="H438" s="84" t="b">
        <v>0</v>
      </c>
      <c r="I438" s="84" t="b">
        <v>0</v>
      </c>
      <c r="J438" s="84" t="b">
        <v>0</v>
      </c>
      <c r="K438" s="84" t="b">
        <v>0</v>
      </c>
      <c r="L438" s="84" t="b">
        <v>0</v>
      </c>
    </row>
    <row r="439" spans="1:12" ht="15">
      <c r="A439" s="84" t="s">
        <v>4706</v>
      </c>
      <c r="B439" s="84" t="s">
        <v>4404</v>
      </c>
      <c r="C439" s="84">
        <v>3</v>
      </c>
      <c r="D439" s="123">
        <v>0.0010140730174277252</v>
      </c>
      <c r="E439" s="123">
        <v>2.797959643737196</v>
      </c>
      <c r="F439" s="84" t="s">
        <v>4933</v>
      </c>
      <c r="G439" s="84" t="b">
        <v>0</v>
      </c>
      <c r="H439" s="84" t="b">
        <v>0</v>
      </c>
      <c r="I439" s="84" t="b">
        <v>0</v>
      </c>
      <c r="J439" s="84" t="b">
        <v>0</v>
      </c>
      <c r="K439" s="84" t="b">
        <v>0</v>
      </c>
      <c r="L439" s="84" t="b">
        <v>0</v>
      </c>
    </row>
    <row r="440" spans="1:12" ht="15">
      <c r="A440" s="84" t="s">
        <v>4527</v>
      </c>
      <c r="B440" s="84" t="s">
        <v>4459</v>
      </c>
      <c r="C440" s="84">
        <v>3</v>
      </c>
      <c r="D440" s="123">
        <v>0.0010140730174277252</v>
      </c>
      <c r="E440" s="123">
        <v>2.752202153176521</v>
      </c>
      <c r="F440" s="84" t="s">
        <v>4933</v>
      </c>
      <c r="G440" s="84" t="b">
        <v>0</v>
      </c>
      <c r="H440" s="84" t="b">
        <v>0</v>
      </c>
      <c r="I440" s="84" t="b">
        <v>0</v>
      </c>
      <c r="J440" s="84" t="b">
        <v>0</v>
      </c>
      <c r="K440" s="84" t="b">
        <v>0</v>
      </c>
      <c r="L440" s="84" t="b">
        <v>0</v>
      </c>
    </row>
    <row r="441" spans="1:12" ht="15">
      <c r="A441" s="84" t="s">
        <v>4459</v>
      </c>
      <c r="B441" s="84" t="s">
        <v>4528</v>
      </c>
      <c r="C441" s="84">
        <v>3</v>
      </c>
      <c r="D441" s="123">
        <v>0.0010140730174277252</v>
      </c>
      <c r="E441" s="123">
        <v>2.831383399224146</v>
      </c>
      <c r="F441" s="84" t="s">
        <v>4933</v>
      </c>
      <c r="G441" s="84" t="b">
        <v>0</v>
      </c>
      <c r="H441" s="84" t="b">
        <v>0</v>
      </c>
      <c r="I441" s="84" t="b">
        <v>0</v>
      </c>
      <c r="J441" s="84" t="b">
        <v>0</v>
      </c>
      <c r="K441" s="84" t="b">
        <v>0</v>
      </c>
      <c r="L441" s="84" t="b">
        <v>0</v>
      </c>
    </row>
    <row r="442" spans="1:12" ht="15">
      <c r="A442" s="84" t="s">
        <v>4428</v>
      </c>
      <c r="B442" s="84" t="s">
        <v>4413</v>
      </c>
      <c r="C442" s="84">
        <v>3</v>
      </c>
      <c r="D442" s="123">
        <v>0.0010140730174277252</v>
      </c>
      <c r="E442" s="123">
        <v>2.4299828584426018</v>
      </c>
      <c r="F442" s="84" t="s">
        <v>4933</v>
      </c>
      <c r="G442" s="84" t="b">
        <v>0</v>
      </c>
      <c r="H442" s="84" t="b">
        <v>0</v>
      </c>
      <c r="I442" s="84" t="b">
        <v>0</v>
      </c>
      <c r="J442" s="84" t="b">
        <v>0</v>
      </c>
      <c r="K442" s="84" t="b">
        <v>0</v>
      </c>
      <c r="L442" s="84" t="b">
        <v>0</v>
      </c>
    </row>
    <row r="443" spans="1:12" ht="15">
      <c r="A443" s="84" t="s">
        <v>3643</v>
      </c>
      <c r="B443" s="84" t="s">
        <v>4526</v>
      </c>
      <c r="C443" s="84">
        <v>3</v>
      </c>
      <c r="D443" s="123">
        <v>0.0010140730174277252</v>
      </c>
      <c r="E443" s="123">
        <v>2.45117215751254</v>
      </c>
      <c r="F443" s="84" t="s">
        <v>4933</v>
      </c>
      <c r="G443" s="84" t="b">
        <v>0</v>
      </c>
      <c r="H443" s="84" t="b">
        <v>0</v>
      </c>
      <c r="I443" s="84" t="b">
        <v>0</v>
      </c>
      <c r="J443" s="84" t="b">
        <v>0</v>
      </c>
      <c r="K443" s="84" t="b">
        <v>0</v>
      </c>
      <c r="L443" s="84" t="b">
        <v>0</v>
      </c>
    </row>
    <row r="444" spans="1:12" ht="15">
      <c r="A444" s="84" t="s">
        <v>267</v>
      </c>
      <c r="B444" s="84" t="s">
        <v>4593</v>
      </c>
      <c r="C444" s="84">
        <v>3</v>
      </c>
      <c r="D444" s="123">
        <v>0.0010140730174277252</v>
      </c>
      <c r="E444" s="123">
        <v>3.2750808984568587</v>
      </c>
      <c r="F444" s="84" t="s">
        <v>4933</v>
      </c>
      <c r="G444" s="84" t="b">
        <v>0</v>
      </c>
      <c r="H444" s="84" t="b">
        <v>0</v>
      </c>
      <c r="I444" s="84" t="b">
        <v>0</v>
      </c>
      <c r="J444" s="84" t="b">
        <v>0</v>
      </c>
      <c r="K444" s="84" t="b">
        <v>0</v>
      </c>
      <c r="L444" s="84" t="b">
        <v>0</v>
      </c>
    </row>
    <row r="445" spans="1:12" ht="15">
      <c r="A445" s="84" t="s">
        <v>3659</v>
      </c>
      <c r="B445" s="84" t="s">
        <v>4350</v>
      </c>
      <c r="C445" s="84">
        <v>3</v>
      </c>
      <c r="D445" s="123">
        <v>0.0010140730174277252</v>
      </c>
      <c r="E445" s="123">
        <v>1.8279228671146392</v>
      </c>
      <c r="F445" s="84" t="s">
        <v>4933</v>
      </c>
      <c r="G445" s="84" t="b">
        <v>0</v>
      </c>
      <c r="H445" s="84" t="b">
        <v>0</v>
      </c>
      <c r="I445" s="84" t="b">
        <v>0</v>
      </c>
      <c r="J445" s="84" t="b">
        <v>1</v>
      </c>
      <c r="K445" s="84" t="b">
        <v>0</v>
      </c>
      <c r="L445" s="84" t="b">
        <v>0</v>
      </c>
    </row>
    <row r="446" spans="1:12" ht="15">
      <c r="A446" s="84" t="s">
        <v>4350</v>
      </c>
      <c r="B446" s="84" t="s">
        <v>3629</v>
      </c>
      <c r="C446" s="84">
        <v>3</v>
      </c>
      <c r="D446" s="123">
        <v>0.0010140730174277252</v>
      </c>
      <c r="E446" s="123">
        <v>1.1289528627786205</v>
      </c>
      <c r="F446" s="84" t="s">
        <v>4933</v>
      </c>
      <c r="G446" s="84" t="b">
        <v>1</v>
      </c>
      <c r="H446" s="84" t="b">
        <v>0</v>
      </c>
      <c r="I446" s="84" t="b">
        <v>0</v>
      </c>
      <c r="J446" s="84" t="b">
        <v>0</v>
      </c>
      <c r="K446" s="84" t="b">
        <v>0</v>
      </c>
      <c r="L446" s="84" t="b">
        <v>0</v>
      </c>
    </row>
    <row r="447" spans="1:12" ht="15">
      <c r="A447" s="84" t="s">
        <v>3583</v>
      </c>
      <c r="B447" s="84" t="s">
        <v>4409</v>
      </c>
      <c r="C447" s="84">
        <v>3</v>
      </c>
      <c r="D447" s="123">
        <v>0.0010140730174277252</v>
      </c>
      <c r="E447" s="123">
        <v>0.976227822047152</v>
      </c>
      <c r="F447" s="84" t="s">
        <v>4933</v>
      </c>
      <c r="G447" s="84" t="b">
        <v>0</v>
      </c>
      <c r="H447" s="84" t="b">
        <v>0</v>
      </c>
      <c r="I447" s="84" t="b">
        <v>0</v>
      </c>
      <c r="J447" s="84" t="b">
        <v>0</v>
      </c>
      <c r="K447" s="84" t="b">
        <v>0</v>
      </c>
      <c r="L447" s="84" t="b">
        <v>0</v>
      </c>
    </row>
    <row r="448" spans="1:12" ht="15">
      <c r="A448" s="84" t="s">
        <v>3584</v>
      </c>
      <c r="B448" s="84" t="s">
        <v>4591</v>
      </c>
      <c r="C448" s="84">
        <v>3</v>
      </c>
      <c r="D448" s="123">
        <v>0.0010140730174277252</v>
      </c>
      <c r="E448" s="123">
        <v>1.8143500599253655</v>
      </c>
      <c r="F448" s="84" t="s">
        <v>4933</v>
      </c>
      <c r="G448" s="84" t="b">
        <v>0</v>
      </c>
      <c r="H448" s="84" t="b">
        <v>0</v>
      </c>
      <c r="I448" s="84" t="b">
        <v>0</v>
      </c>
      <c r="J448" s="84" t="b">
        <v>0</v>
      </c>
      <c r="K448" s="84" t="b">
        <v>0</v>
      </c>
      <c r="L448" s="84" t="b">
        <v>0</v>
      </c>
    </row>
    <row r="449" spans="1:12" ht="15">
      <c r="A449" s="84" t="s">
        <v>4591</v>
      </c>
      <c r="B449" s="84" t="s">
        <v>4409</v>
      </c>
      <c r="C449" s="84">
        <v>3</v>
      </c>
      <c r="D449" s="123">
        <v>0.0010140730174277252</v>
      </c>
      <c r="E449" s="123">
        <v>2.673020907128896</v>
      </c>
      <c r="F449" s="84" t="s">
        <v>4933</v>
      </c>
      <c r="G449" s="84" t="b">
        <v>0</v>
      </c>
      <c r="H449" s="84" t="b">
        <v>0</v>
      </c>
      <c r="I449" s="84" t="b">
        <v>0</v>
      </c>
      <c r="J449" s="84" t="b">
        <v>0</v>
      </c>
      <c r="K449" s="84" t="b">
        <v>0</v>
      </c>
      <c r="L449" s="84" t="b">
        <v>0</v>
      </c>
    </row>
    <row r="450" spans="1:12" ht="15">
      <c r="A450" s="84" t="s">
        <v>3584</v>
      </c>
      <c r="B450" s="84" t="s">
        <v>4711</v>
      </c>
      <c r="C450" s="84">
        <v>3</v>
      </c>
      <c r="D450" s="123">
        <v>0.0010140730174277252</v>
      </c>
      <c r="E450" s="123">
        <v>1.9392887965336654</v>
      </c>
      <c r="F450" s="84" t="s">
        <v>4933</v>
      </c>
      <c r="G450" s="84" t="b">
        <v>0</v>
      </c>
      <c r="H450" s="84" t="b">
        <v>0</v>
      </c>
      <c r="I450" s="84" t="b">
        <v>0</v>
      </c>
      <c r="J450" s="84" t="b">
        <v>0</v>
      </c>
      <c r="K450" s="84" t="b">
        <v>0</v>
      </c>
      <c r="L450" s="84" t="b">
        <v>0</v>
      </c>
    </row>
    <row r="451" spans="1:12" ht="15">
      <c r="A451" s="84" t="s">
        <v>3675</v>
      </c>
      <c r="B451" s="84" t="s">
        <v>4590</v>
      </c>
      <c r="C451" s="84">
        <v>3</v>
      </c>
      <c r="D451" s="123">
        <v>0.0010140730174277252</v>
      </c>
      <c r="E451" s="123">
        <v>2.348509815615392</v>
      </c>
      <c r="F451" s="84" t="s">
        <v>4933</v>
      </c>
      <c r="G451" s="84" t="b">
        <v>0</v>
      </c>
      <c r="H451" s="84" t="b">
        <v>0</v>
      </c>
      <c r="I451" s="84" t="b">
        <v>0</v>
      </c>
      <c r="J451" s="84" t="b">
        <v>0</v>
      </c>
      <c r="K451" s="84" t="b">
        <v>0</v>
      </c>
      <c r="L451" s="84" t="b">
        <v>0</v>
      </c>
    </row>
    <row r="452" spans="1:12" ht="15">
      <c r="A452" s="84" t="s">
        <v>4590</v>
      </c>
      <c r="B452" s="84" t="s">
        <v>944</v>
      </c>
      <c r="C452" s="84">
        <v>3</v>
      </c>
      <c r="D452" s="123">
        <v>0.0010140730174277252</v>
      </c>
      <c r="E452" s="123">
        <v>2.3262334209042397</v>
      </c>
      <c r="F452" s="84" t="s">
        <v>4933</v>
      </c>
      <c r="G452" s="84" t="b">
        <v>0</v>
      </c>
      <c r="H452" s="84" t="b">
        <v>0</v>
      </c>
      <c r="I452" s="84" t="b">
        <v>0</v>
      </c>
      <c r="J452" s="84" t="b">
        <v>0</v>
      </c>
      <c r="K452" s="84" t="b">
        <v>0</v>
      </c>
      <c r="L452" s="84" t="b">
        <v>0</v>
      </c>
    </row>
    <row r="453" spans="1:12" ht="15">
      <c r="A453" s="84" t="s">
        <v>3588</v>
      </c>
      <c r="B453" s="84" t="s">
        <v>4589</v>
      </c>
      <c r="C453" s="84">
        <v>3</v>
      </c>
      <c r="D453" s="123">
        <v>0.0010140730174277252</v>
      </c>
      <c r="E453" s="123">
        <v>2.1359017227339483</v>
      </c>
      <c r="F453" s="84" t="s">
        <v>4933</v>
      </c>
      <c r="G453" s="84" t="b">
        <v>0</v>
      </c>
      <c r="H453" s="84" t="b">
        <v>0</v>
      </c>
      <c r="I453" s="84" t="b">
        <v>0</v>
      </c>
      <c r="J453" s="84" t="b">
        <v>1</v>
      </c>
      <c r="K453" s="84" t="b">
        <v>0</v>
      </c>
      <c r="L453" s="84" t="b">
        <v>0</v>
      </c>
    </row>
    <row r="454" spans="1:12" ht="15">
      <c r="A454" s="84" t="s">
        <v>4589</v>
      </c>
      <c r="B454" s="84" t="s">
        <v>4712</v>
      </c>
      <c r="C454" s="84">
        <v>3</v>
      </c>
      <c r="D454" s="123">
        <v>0.0010140730174277252</v>
      </c>
      <c r="E454" s="123">
        <v>3.1501421618485588</v>
      </c>
      <c r="F454" s="84" t="s">
        <v>4933</v>
      </c>
      <c r="G454" s="84" t="b">
        <v>1</v>
      </c>
      <c r="H454" s="84" t="b">
        <v>0</v>
      </c>
      <c r="I454" s="84" t="b">
        <v>0</v>
      </c>
      <c r="J454" s="84" t="b">
        <v>0</v>
      </c>
      <c r="K454" s="84" t="b">
        <v>0</v>
      </c>
      <c r="L454" s="84" t="b">
        <v>0</v>
      </c>
    </row>
    <row r="455" spans="1:12" ht="15">
      <c r="A455" s="84" t="s">
        <v>4712</v>
      </c>
      <c r="B455" s="84" t="s">
        <v>4713</v>
      </c>
      <c r="C455" s="84">
        <v>3</v>
      </c>
      <c r="D455" s="123">
        <v>0.0010140730174277252</v>
      </c>
      <c r="E455" s="123">
        <v>3.2750808984568587</v>
      </c>
      <c r="F455" s="84" t="s">
        <v>4933</v>
      </c>
      <c r="G455" s="84" t="b">
        <v>0</v>
      </c>
      <c r="H455" s="84" t="b">
        <v>0</v>
      </c>
      <c r="I455" s="84" t="b">
        <v>0</v>
      </c>
      <c r="J455" s="84" t="b">
        <v>0</v>
      </c>
      <c r="K455" s="84" t="b">
        <v>0</v>
      </c>
      <c r="L455" s="84" t="b">
        <v>0</v>
      </c>
    </row>
    <row r="456" spans="1:12" ht="15">
      <c r="A456" s="84" t="s">
        <v>4713</v>
      </c>
      <c r="B456" s="84" t="s">
        <v>4523</v>
      </c>
      <c r="C456" s="84">
        <v>3</v>
      </c>
      <c r="D456" s="123">
        <v>0.0010140730174277252</v>
      </c>
      <c r="E456" s="123">
        <v>3.053232148840502</v>
      </c>
      <c r="F456" s="84" t="s">
        <v>4933</v>
      </c>
      <c r="G456" s="84" t="b">
        <v>0</v>
      </c>
      <c r="H456" s="84" t="b">
        <v>0</v>
      </c>
      <c r="I456" s="84" t="b">
        <v>0</v>
      </c>
      <c r="J456" s="84" t="b">
        <v>0</v>
      </c>
      <c r="K456" s="84" t="b">
        <v>0</v>
      </c>
      <c r="L456" s="84" t="b">
        <v>0</v>
      </c>
    </row>
    <row r="457" spans="1:12" ht="15">
      <c r="A457" s="84" t="s">
        <v>4523</v>
      </c>
      <c r="B457" s="84" t="s">
        <v>4460</v>
      </c>
      <c r="C457" s="84">
        <v>3</v>
      </c>
      <c r="D457" s="123">
        <v>0.0010140730174277252</v>
      </c>
      <c r="E457" s="123">
        <v>2.752202153176521</v>
      </c>
      <c r="F457" s="84" t="s">
        <v>4933</v>
      </c>
      <c r="G457" s="84" t="b">
        <v>0</v>
      </c>
      <c r="H457" s="84" t="b">
        <v>0</v>
      </c>
      <c r="I457" s="84" t="b">
        <v>0</v>
      </c>
      <c r="J457" s="84" t="b">
        <v>0</v>
      </c>
      <c r="K457" s="84" t="b">
        <v>0</v>
      </c>
      <c r="L457" s="84" t="b">
        <v>0</v>
      </c>
    </row>
    <row r="458" spans="1:12" ht="15">
      <c r="A458" s="84" t="s">
        <v>235</v>
      </c>
      <c r="B458" s="84" t="s">
        <v>4434</v>
      </c>
      <c r="C458" s="84">
        <v>3</v>
      </c>
      <c r="D458" s="123">
        <v>0.0010140730174277252</v>
      </c>
      <c r="E458" s="123">
        <v>2.9071041131622644</v>
      </c>
      <c r="F458" s="84" t="s">
        <v>4933</v>
      </c>
      <c r="G458" s="84" t="b">
        <v>0</v>
      </c>
      <c r="H458" s="84" t="b">
        <v>0</v>
      </c>
      <c r="I458" s="84" t="b">
        <v>0</v>
      </c>
      <c r="J458" s="84" t="b">
        <v>0</v>
      </c>
      <c r="K458" s="84" t="b">
        <v>0</v>
      </c>
      <c r="L458" s="84" t="b">
        <v>0</v>
      </c>
    </row>
    <row r="459" spans="1:12" ht="15">
      <c r="A459" s="84" t="s">
        <v>4375</v>
      </c>
      <c r="B459" s="84" t="s">
        <v>944</v>
      </c>
      <c r="C459" s="84">
        <v>3</v>
      </c>
      <c r="D459" s="123">
        <v>0.0010140730174277252</v>
      </c>
      <c r="E459" s="123">
        <v>1.7821653765539642</v>
      </c>
      <c r="F459" s="84" t="s">
        <v>4933</v>
      </c>
      <c r="G459" s="84" t="b">
        <v>0</v>
      </c>
      <c r="H459" s="84" t="b">
        <v>0</v>
      </c>
      <c r="I459" s="84" t="b">
        <v>0</v>
      </c>
      <c r="J459" s="84" t="b">
        <v>0</v>
      </c>
      <c r="K459" s="84" t="b">
        <v>0</v>
      </c>
      <c r="L459" s="84" t="b">
        <v>0</v>
      </c>
    </row>
    <row r="460" spans="1:12" ht="15">
      <c r="A460" s="84" t="s">
        <v>944</v>
      </c>
      <c r="B460" s="84" t="s">
        <v>944</v>
      </c>
      <c r="C460" s="84">
        <v>3</v>
      </c>
      <c r="D460" s="123">
        <v>0.0010140730174277252</v>
      </c>
      <c r="E460" s="123">
        <v>1.6272634165682212</v>
      </c>
      <c r="F460" s="84" t="s">
        <v>4933</v>
      </c>
      <c r="G460" s="84" t="b">
        <v>0</v>
      </c>
      <c r="H460" s="84" t="b">
        <v>0</v>
      </c>
      <c r="I460" s="84" t="b">
        <v>0</v>
      </c>
      <c r="J460" s="84" t="b">
        <v>0</v>
      </c>
      <c r="K460" s="84" t="b">
        <v>0</v>
      </c>
      <c r="L460" s="84" t="b">
        <v>0</v>
      </c>
    </row>
    <row r="461" spans="1:12" ht="15">
      <c r="A461" s="84" t="s">
        <v>944</v>
      </c>
      <c r="B461" s="84" t="s">
        <v>4375</v>
      </c>
      <c r="C461" s="84">
        <v>3</v>
      </c>
      <c r="D461" s="123">
        <v>0.0010140730174277252</v>
      </c>
      <c r="E461" s="123">
        <v>1.8491121661845775</v>
      </c>
      <c r="F461" s="84" t="s">
        <v>4933</v>
      </c>
      <c r="G461" s="84" t="b">
        <v>0</v>
      </c>
      <c r="H461" s="84" t="b">
        <v>0</v>
      </c>
      <c r="I461" s="84" t="b">
        <v>0</v>
      </c>
      <c r="J461" s="84" t="b">
        <v>0</v>
      </c>
      <c r="K461" s="84" t="b">
        <v>0</v>
      </c>
      <c r="L461" s="84" t="b">
        <v>0</v>
      </c>
    </row>
    <row r="462" spans="1:12" ht="15">
      <c r="A462" s="84" t="s">
        <v>4375</v>
      </c>
      <c r="B462" s="84" t="s">
        <v>4418</v>
      </c>
      <c r="C462" s="84">
        <v>3</v>
      </c>
      <c r="D462" s="123">
        <v>0.0010140730174277252</v>
      </c>
      <c r="E462" s="123">
        <v>2.180105385226002</v>
      </c>
      <c r="F462" s="84" t="s">
        <v>4933</v>
      </c>
      <c r="G462" s="84" t="b">
        <v>0</v>
      </c>
      <c r="H462" s="84" t="b">
        <v>0</v>
      </c>
      <c r="I462" s="84" t="b">
        <v>0</v>
      </c>
      <c r="J462" s="84" t="b">
        <v>0</v>
      </c>
      <c r="K462" s="84" t="b">
        <v>0</v>
      </c>
      <c r="L462" s="84" t="b">
        <v>0</v>
      </c>
    </row>
    <row r="463" spans="1:12" ht="15">
      <c r="A463" s="84" t="s">
        <v>4418</v>
      </c>
      <c r="B463" s="84" t="s">
        <v>4716</v>
      </c>
      <c r="C463" s="84">
        <v>3</v>
      </c>
      <c r="D463" s="123">
        <v>0.0010140730174277252</v>
      </c>
      <c r="E463" s="123">
        <v>2.8491121661845775</v>
      </c>
      <c r="F463" s="84" t="s">
        <v>4933</v>
      </c>
      <c r="G463" s="84" t="b">
        <v>0</v>
      </c>
      <c r="H463" s="84" t="b">
        <v>0</v>
      </c>
      <c r="I463" s="84" t="b">
        <v>0</v>
      </c>
      <c r="J463" s="84" t="b">
        <v>0</v>
      </c>
      <c r="K463" s="84" t="b">
        <v>0</v>
      </c>
      <c r="L463" s="84" t="b">
        <v>0</v>
      </c>
    </row>
    <row r="464" spans="1:12" ht="15">
      <c r="A464" s="84" t="s">
        <v>4716</v>
      </c>
      <c r="B464" s="84" t="s">
        <v>4369</v>
      </c>
      <c r="C464" s="84">
        <v>3</v>
      </c>
      <c r="D464" s="123">
        <v>0.0010140730174277252</v>
      </c>
      <c r="E464" s="123">
        <v>2.57611089412084</v>
      </c>
      <c r="F464" s="84" t="s">
        <v>4933</v>
      </c>
      <c r="G464" s="84" t="b">
        <v>0</v>
      </c>
      <c r="H464" s="84" t="b">
        <v>0</v>
      </c>
      <c r="I464" s="84" t="b">
        <v>0</v>
      </c>
      <c r="J464" s="84" t="b">
        <v>0</v>
      </c>
      <c r="K464" s="84" t="b">
        <v>0</v>
      </c>
      <c r="L464" s="84" t="b">
        <v>0</v>
      </c>
    </row>
    <row r="465" spans="1:12" ht="15">
      <c r="A465" s="84" t="s">
        <v>4369</v>
      </c>
      <c r="B465" s="84" t="s">
        <v>4504</v>
      </c>
      <c r="C465" s="84">
        <v>3</v>
      </c>
      <c r="D465" s="123">
        <v>0.0010140730174277252</v>
      </c>
      <c r="E465" s="123">
        <v>2.3262334209042397</v>
      </c>
      <c r="F465" s="84" t="s">
        <v>4933</v>
      </c>
      <c r="G465" s="84" t="b">
        <v>0</v>
      </c>
      <c r="H465" s="84" t="b">
        <v>0</v>
      </c>
      <c r="I465" s="84" t="b">
        <v>0</v>
      </c>
      <c r="J465" s="84" t="b">
        <v>0</v>
      </c>
      <c r="K465" s="84" t="b">
        <v>0</v>
      </c>
      <c r="L465" s="84" t="b">
        <v>0</v>
      </c>
    </row>
    <row r="466" spans="1:12" ht="15">
      <c r="A466" s="84" t="s">
        <v>4504</v>
      </c>
      <c r="B466" s="84" t="s">
        <v>3583</v>
      </c>
      <c r="C466" s="84">
        <v>3</v>
      </c>
      <c r="D466" s="123">
        <v>0.0010140730174277252</v>
      </c>
      <c r="E466" s="123">
        <v>1.2538915993869204</v>
      </c>
      <c r="F466" s="84" t="s">
        <v>4933</v>
      </c>
      <c r="G466" s="84" t="b">
        <v>0</v>
      </c>
      <c r="H466" s="84" t="b">
        <v>0</v>
      </c>
      <c r="I466" s="84" t="b">
        <v>0</v>
      </c>
      <c r="J466" s="84" t="b">
        <v>0</v>
      </c>
      <c r="K466" s="84" t="b">
        <v>0</v>
      </c>
      <c r="L466" s="84" t="b">
        <v>0</v>
      </c>
    </row>
    <row r="467" spans="1:12" ht="15">
      <c r="A467" s="84" t="s">
        <v>3583</v>
      </c>
      <c r="B467" s="84" t="s">
        <v>4375</v>
      </c>
      <c r="C467" s="84">
        <v>3</v>
      </c>
      <c r="D467" s="123">
        <v>0.0010140730174277252</v>
      </c>
      <c r="E467" s="123">
        <v>0.8512890854388521</v>
      </c>
      <c r="F467" s="84" t="s">
        <v>4933</v>
      </c>
      <c r="G467" s="84" t="b">
        <v>0</v>
      </c>
      <c r="H467" s="84" t="b">
        <v>0</v>
      </c>
      <c r="I467" s="84" t="b">
        <v>0</v>
      </c>
      <c r="J467" s="84" t="b">
        <v>0</v>
      </c>
      <c r="K467" s="84" t="b">
        <v>0</v>
      </c>
      <c r="L467" s="84" t="b">
        <v>0</v>
      </c>
    </row>
    <row r="468" spans="1:12" ht="15">
      <c r="A468" s="84" t="s">
        <v>3642</v>
      </c>
      <c r="B468" s="84" t="s">
        <v>4719</v>
      </c>
      <c r="C468" s="84">
        <v>2</v>
      </c>
      <c r="D468" s="123">
        <v>0.0007351099759727843</v>
      </c>
      <c r="E468" s="123">
        <v>2.5480821705205963</v>
      </c>
      <c r="F468" s="84" t="s">
        <v>4933</v>
      </c>
      <c r="G468" s="84" t="b">
        <v>0</v>
      </c>
      <c r="H468" s="84" t="b">
        <v>0</v>
      </c>
      <c r="I468" s="84" t="b">
        <v>0</v>
      </c>
      <c r="J468" s="84" t="b">
        <v>0</v>
      </c>
      <c r="K468" s="84" t="b">
        <v>0</v>
      </c>
      <c r="L468" s="84" t="b">
        <v>0</v>
      </c>
    </row>
    <row r="469" spans="1:12" ht="15">
      <c r="A469" s="84" t="s">
        <v>4719</v>
      </c>
      <c r="B469" s="84" t="s">
        <v>4720</v>
      </c>
      <c r="C469" s="84">
        <v>2</v>
      </c>
      <c r="D469" s="123">
        <v>0.0007351099759727843</v>
      </c>
      <c r="E469" s="123">
        <v>3.45117215751254</v>
      </c>
      <c r="F469" s="84" t="s">
        <v>4933</v>
      </c>
      <c r="G469" s="84" t="b">
        <v>0</v>
      </c>
      <c r="H469" s="84" t="b">
        <v>0</v>
      </c>
      <c r="I469" s="84" t="b">
        <v>0</v>
      </c>
      <c r="J469" s="84" t="b">
        <v>0</v>
      </c>
      <c r="K469" s="84" t="b">
        <v>0</v>
      </c>
      <c r="L469" s="84" t="b">
        <v>0</v>
      </c>
    </row>
    <row r="470" spans="1:12" ht="15">
      <c r="A470" s="84" t="s">
        <v>4720</v>
      </c>
      <c r="B470" s="84" t="s">
        <v>4480</v>
      </c>
      <c r="C470" s="84">
        <v>2</v>
      </c>
      <c r="D470" s="123">
        <v>0.0007351099759727843</v>
      </c>
      <c r="E470" s="123">
        <v>3.053232148840502</v>
      </c>
      <c r="F470" s="84" t="s">
        <v>4933</v>
      </c>
      <c r="G470" s="84" t="b">
        <v>0</v>
      </c>
      <c r="H470" s="84" t="b">
        <v>0</v>
      </c>
      <c r="I470" s="84" t="b">
        <v>0</v>
      </c>
      <c r="J470" s="84" t="b">
        <v>0</v>
      </c>
      <c r="K470" s="84" t="b">
        <v>0</v>
      </c>
      <c r="L470" s="84" t="b">
        <v>0</v>
      </c>
    </row>
    <row r="471" spans="1:12" ht="15">
      <c r="A471" s="84" t="s">
        <v>4480</v>
      </c>
      <c r="B471" s="84" t="s">
        <v>4721</v>
      </c>
      <c r="C471" s="84">
        <v>2</v>
      </c>
      <c r="D471" s="123">
        <v>0.0007351099759727843</v>
      </c>
      <c r="E471" s="123">
        <v>3.053232148840502</v>
      </c>
      <c r="F471" s="84" t="s">
        <v>4933</v>
      </c>
      <c r="G471" s="84" t="b">
        <v>0</v>
      </c>
      <c r="H471" s="84" t="b">
        <v>0</v>
      </c>
      <c r="I471" s="84" t="b">
        <v>0</v>
      </c>
      <c r="J471" s="84" t="b">
        <v>0</v>
      </c>
      <c r="K471" s="84" t="b">
        <v>0</v>
      </c>
      <c r="L471" s="84" t="b">
        <v>0</v>
      </c>
    </row>
    <row r="472" spans="1:12" ht="15">
      <c r="A472" s="84" t="s">
        <v>4721</v>
      </c>
      <c r="B472" s="84" t="s">
        <v>4534</v>
      </c>
      <c r="C472" s="84">
        <v>2</v>
      </c>
      <c r="D472" s="123">
        <v>0.0007351099759727843</v>
      </c>
      <c r="E472" s="123">
        <v>3.1501421618485588</v>
      </c>
      <c r="F472" s="84" t="s">
        <v>4933</v>
      </c>
      <c r="G472" s="84" t="b">
        <v>0</v>
      </c>
      <c r="H472" s="84" t="b">
        <v>0</v>
      </c>
      <c r="I472" s="84" t="b">
        <v>0</v>
      </c>
      <c r="J472" s="84" t="b">
        <v>0</v>
      </c>
      <c r="K472" s="84" t="b">
        <v>0</v>
      </c>
      <c r="L472" s="84" t="b">
        <v>0</v>
      </c>
    </row>
    <row r="473" spans="1:12" ht="15">
      <c r="A473" s="84" t="s">
        <v>4534</v>
      </c>
      <c r="B473" s="84" t="s">
        <v>4722</v>
      </c>
      <c r="C473" s="84">
        <v>2</v>
      </c>
      <c r="D473" s="123">
        <v>0.0007351099759727843</v>
      </c>
      <c r="E473" s="123">
        <v>3.1501421618485588</v>
      </c>
      <c r="F473" s="84" t="s">
        <v>4933</v>
      </c>
      <c r="G473" s="84" t="b">
        <v>0</v>
      </c>
      <c r="H473" s="84" t="b">
        <v>0</v>
      </c>
      <c r="I473" s="84" t="b">
        <v>0</v>
      </c>
      <c r="J473" s="84" t="b">
        <v>0</v>
      </c>
      <c r="K473" s="84" t="b">
        <v>0</v>
      </c>
      <c r="L473" s="84" t="b">
        <v>0</v>
      </c>
    </row>
    <row r="474" spans="1:12" ht="15">
      <c r="A474" s="84" t="s">
        <v>4722</v>
      </c>
      <c r="B474" s="84" t="s">
        <v>4481</v>
      </c>
      <c r="C474" s="84">
        <v>2</v>
      </c>
      <c r="D474" s="123">
        <v>0.0007351099759727843</v>
      </c>
      <c r="E474" s="123">
        <v>3.053232148840502</v>
      </c>
      <c r="F474" s="84" t="s">
        <v>4933</v>
      </c>
      <c r="G474" s="84" t="b">
        <v>0</v>
      </c>
      <c r="H474" s="84" t="b">
        <v>0</v>
      </c>
      <c r="I474" s="84" t="b">
        <v>0</v>
      </c>
      <c r="J474" s="84" t="b">
        <v>0</v>
      </c>
      <c r="K474" s="84" t="b">
        <v>0</v>
      </c>
      <c r="L474" s="84" t="b">
        <v>0</v>
      </c>
    </row>
    <row r="475" spans="1:12" ht="15">
      <c r="A475" s="84" t="s">
        <v>4481</v>
      </c>
      <c r="B475" s="84" t="s">
        <v>4723</v>
      </c>
      <c r="C475" s="84">
        <v>2</v>
      </c>
      <c r="D475" s="123">
        <v>0.0007351099759727843</v>
      </c>
      <c r="E475" s="123">
        <v>3.053232148840502</v>
      </c>
      <c r="F475" s="84" t="s">
        <v>4933</v>
      </c>
      <c r="G475" s="84" t="b">
        <v>0</v>
      </c>
      <c r="H475" s="84" t="b">
        <v>0</v>
      </c>
      <c r="I475" s="84" t="b">
        <v>0</v>
      </c>
      <c r="J475" s="84" t="b">
        <v>0</v>
      </c>
      <c r="K475" s="84" t="b">
        <v>0</v>
      </c>
      <c r="L475" s="84" t="b">
        <v>0</v>
      </c>
    </row>
    <row r="476" spans="1:12" ht="15">
      <c r="A476" s="84" t="s">
        <v>4723</v>
      </c>
      <c r="B476" s="84" t="s">
        <v>4724</v>
      </c>
      <c r="C476" s="84">
        <v>2</v>
      </c>
      <c r="D476" s="123">
        <v>0.0007351099759727843</v>
      </c>
      <c r="E476" s="123">
        <v>3.45117215751254</v>
      </c>
      <c r="F476" s="84" t="s">
        <v>4933</v>
      </c>
      <c r="G476" s="84" t="b">
        <v>0</v>
      </c>
      <c r="H476" s="84" t="b">
        <v>0</v>
      </c>
      <c r="I476" s="84" t="b">
        <v>0</v>
      </c>
      <c r="J476" s="84" t="b">
        <v>0</v>
      </c>
      <c r="K476" s="84" t="b">
        <v>0</v>
      </c>
      <c r="L476" s="84" t="b">
        <v>0</v>
      </c>
    </row>
    <row r="477" spans="1:12" ht="15">
      <c r="A477" s="84" t="s">
        <v>4724</v>
      </c>
      <c r="B477" s="84" t="s">
        <v>4535</v>
      </c>
      <c r="C477" s="84">
        <v>2</v>
      </c>
      <c r="D477" s="123">
        <v>0.0007351099759727843</v>
      </c>
      <c r="E477" s="123">
        <v>3.1501421618485588</v>
      </c>
      <c r="F477" s="84" t="s">
        <v>4933</v>
      </c>
      <c r="G477" s="84" t="b">
        <v>0</v>
      </c>
      <c r="H477" s="84" t="b">
        <v>0</v>
      </c>
      <c r="I477" s="84" t="b">
        <v>0</v>
      </c>
      <c r="J477" s="84" t="b">
        <v>0</v>
      </c>
      <c r="K477" s="84" t="b">
        <v>0</v>
      </c>
      <c r="L477" s="84" t="b">
        <v>0</v>
      </c>
    </row>
    <row r="478" spans="1:12" ht="15">
      <c r="A478" s="84" t="s">
        <v>4535</v>
      </c>
      <c r="B478" s="84" t="s">
        <v>4725</v>
      </c>
      <c r="C478" s="84">
        <v>2</v>
      </c>
      <c r="D478" s="123">
        <v>0.0007351099759727843</v>
      </c>
      <c r="E478" s="123">
        <v>3.1501421618485588</v>
      </c>
      <c r="F478" s="84" t="s">
        <v>4933</v>
      </c>
      <c r="G478" s="84" t="b">
        <v>0</v>
      </c>
      <c r="H478" s="84" t="b">
        <v>0</v>
      </c>
      <c r="I478" s="84" t="b">
        <v>0</v>
      </c>
      <c r="J478" s="84" t="b">
        <v>0</v>
      </c>
      <c r="K478" s="84" t="b">
        <v>0</v>
      </c>
      <c r="L478" s="84" t="b">
        <v>0</v>
      </c>
    </row>
    <row r="479" spans="1:12" ht="15">
      <c r="A479" s="84" t="s">
        <v>4725</v>
      </c>
      <c r="B479" s="84" t="s">
        <v>4726</v>
      </c>
      <c r="C479" s="84">
        <v>2</v>
      </c>
      <c r="D479" s="123">
        <v>0.0007351099759727843</v>
      </c>
      <c r="E479" s="123">
        <v>3.45117215751254</v>
      </c>
      <c r="F479" s="84" t="s">
        <v>4933</v>
      </c>
      <c r="G479" s="84" t="b">
        <v>0</v>
      </c>
      <c r="H479" s="84" t="b">
        <v>0</v>
      </c>
      <c r="I479" s="84" t="b">
        <v>0</v>
      </c>
      <c r="J479" s="84" t="b">
        <v>0</v>
      </c>
      <c r="K479" s="84" t="b">
        <v>0</v>
      </c>
      <c r="L479" s="84" t="b">
        <v>0</v>
      </c>
    </row>
    <row r="480" spans="1:12" ht="15">
      <c r="A480" s="84" t="s">
        <v>4726</v>
      </c>
      <c r="B480" s="84" t="s">
        <v>4727</v>
      </c>
      <c r="C480" s="84">
        <v>2</v>
      </c>
      <c r="D480" s="123">
        <v>0.0007351099759727843</v>
      </c>
      <c r="E480" s="123">
        <v>3.45117215751254</v>
      </c>
      <c r="F480" s="84" t="s">
        <v>4933</v>
      </c>
      <c r="G480" s="84" t="b">
        <v>0</v>
      </c>
      <c r="H480" s="84" t="b">
        <v>0</v>
      </c>
      <c r="I480" s="84" t="b">
        <v>0</v>
      </c>
      <c r="J480" s="84" t="b">
        <v>0</v>
      </c>
      <c r="K480" s="84" t="b">
        <v>0</v>
      </c>
      <c r="L480" s="84" t="b">
        <v>0</v>
      </c>
    </row>
    <row r="481" spans="1:12" ht="15">
      <c r="A481" s="84" t="s">
        <v>4727</v>
      </c>
      <c r="B481" s="84" t="s">
        <v>3648</v>
      </c>
      <c r="C481" s="84">
        <v>2</v>
      </c>
      <c r="D481" s="123">
        <v>0.0007351099759727843</v>
      </c>
      <c r="E481" s="123">
        <v>2.673020907128896</v>
      </c>
      <c r="F481" s="84" t="s">
        <v>4933</v>
      </c>
      <c r="G481" s="84" t="b">
        <v>0</v>
      </c>
      <c r="H481" s="84" t="b">
        <v>0</v>
      </c>
      <c r="I481" s="84" t="b">
        <v>0</v>
      </c>
      <c r="J481" s="84" t="b">
        <v>0</v>
      </c>
      <c r="K481" s="84" t="b">
        <v>0</v>
      </c>
      <c r="L481" s="84" t="b">
        <v>0</v>
      </c>
    </row>
    <row r="482" spans="1:12" ht="15">
      <c r="A482" s="84" t="s">
        <v>3648</v>
      </c>
      <c r="B482" s="84" t="s">
        <v>4535</v>
      </c>
      <c r="C482" s="84">
        <v>2</v>
      </c>
      <c r="D482" s="123">
        <v>0.0007351099759727843</v>
      </c>
      <c r="E482" s="123">
        <v>2.4097794723543147</v>
      </c>
      <c r="F482" s="84" t="s">
        <v>4933</v>
      </c>
      <c r="G482" s="84" t="b">
        <v>0</v>
      </c>
      <c r="H482" s="84" t="b">
        <v>0</v>
      </c>
      <c r="I482" s="84" t="b">
        <v>0</v>
      </c>
      <c r="J482" s="84" t="b">
        <v>0</v>
      </c>
      <c r="K482" s="84" t="b">
        <v>0</v>
      </c>
      <c r="L482" s="84" t="b">
        <v>0</v>
      </c>
    </row>
    <row r="483" spans="1:12" ht="15">
      <c r="A483" s="84" t="s">
        <v>4535</v>
      </c>
      <c r="B483" s="84" t="s">
        <v>402</v>
      </c>
      <c r="C483" s="84">
        <v>2</v>
      </c>
      <c r="D483" s="123">
        <v>0.0007351099759727843</v>
      </c>
      <c r="E483" s="123">
        <v>3.1501421618485588</v>
      </c>
      <c r="F483" s="84" t="s">
        <v>4933</v>
      </c>
      <c r="G483" s="84" t="b">
        <v>0</v>
      </c>
      <c r="H483" s="84" t="b">
        <v>0</v>
      </c>
      <c r="I483" s="84" t="b">
        <v>0</v>
      </c>
      <c r="J483" s="84" t="b">
        <v>0</v>
      </c>
      <c r="K483" s="84" t="b">
        <v>0</v>
      </c>
      <c r="L483" s="84" t="b">
        <v>0</v>
      </c>
    </row>
    <row r="484" spans="1:12" ht="15">
      <c r="A484" s="84" t="s">
        <v>402</v>
      </c>
      <c r="B484" s="84" t="s">
        <v>4402</v>
      </c>
      <c r="C484" s="84">
        <v>2</v>
      </c>
      <c r="D484" s="123">
        <v>0.0007351099759727843</v>
      </c>
      <c r="E484" s="123">
        <v>2.797959643737196</v>
      </c>
      <c r="F484" s="84" t="s">
        <v>4933</v>
      </c>
      <c r="G484" s="84" t="b">
        <v>0</v>
      </c>
      <c r="H484" s="84" t="b">
        <v>0</v>
      </c>
      <c r="I484" s="84" t="b">
        <v>0</v>
      </c>
      <c r="J484" s="84" t="b">
        <v>0</v>
      </c>
      <c r="K484" s="84" t="b">
        <v>0</v>
      </c>
      <c r="L484" s="84" t="b">
        <v>0</v>
      </c>
    </row>
    <row r="485" spans="1:12" ht="15">
      <c r="A485" s="84" t="s">
        <v>3583</v>
      </c>
      <c r="B485" s="84" t="s">
        <v>4728</v>
      </c>
      <c r="C485" s="84">
        <v>2</v>
      </c>
      <c r="D485" s="123">
        <v>0.0007351099759727843</v>
      </c>
      <c r="E485" s="123">
        <v>1.4533490767668145</v>
      </c>
      <c r="F485" s="84" t="s">
        <v>4933</v>
      </c>
      <c r="G485" s="84" t="b">
        <v>0</v>
      </c>
      <c r="H485" s="84" t="b">
        <v>0</v>
      </c>
      <c r="I485" s="84" t="b">
        <v>0</v>
      </c>
      <c r="J485" s="84" t="b">
        <v>0</v>
      </c>
      <c r="K485" s="84" t="b">
        <v>0</v>
      </c>
      <c r="L485" s="84" t="b">
        <v>0</v>
      </c>
    </row>
    <row r="486" spans="1:12" ht="15">
      <c r="A486" s="84" t="s">
        <v>4728</v>
      </c>
      <c r="B486" s="84" t="s">
        <v>3582</v>
      </c>
      <c r="C486" s="84">
        <v>2</v>
      </c>
      <c r="D486" s="123">
        <v>0.0007351099759727843</v>
      </c>
      <c r="E486" s="123">
        <v>1.2693285695677672</v>
      </c>
      <c r="F486" s="84" t="s">
        <v>4933</v>
      </c>
      <c r="G486" s="84" t="b">
        <v>0</v>
      </c>
      <c r="H486" s="84" t="b">
        <v>0</v>
      </c>
      <c r="I486" s="84" t="b">
        <v>0</v>
      </c>
      <c r="J486" s="84" t="b">
        <v>0</v>
      </c>
      <c r="K486" s="84" t="b">
        <v>0</v>
      </c>
      <c r="L486" s="84" t="b">
        <v>0</v>
      </c>
    </row>
    <row r="487" spans="1:12" ht="15">
      <c r="A487" s="84" t="s">
        <v>3641</v>
      </c>
      <c r="B487" s="84" t="s">
        <v>4729</v>
      </c>
      <c r="C487" s="84">
        <v>2</v>
      </c>
      <c r="D487" s="123">
        <v>0.0007351099759727843</v>
      </c>
      <c r="E487" s="123">
        <v>2.320838389017534</v>
      </c>
      <c r="F487" s="84" t="s">
        <v>4933</v>
      </c>
      <c r="G487" s="84" t="b">
        <v>0</v>
      </c>
      <c r="H487" s="84" t="b">
        <v>0</v>
      </c>
      <c r="I487" s="84" t="b">
        <v>0</v>
      </c>
      <c r="J487" s="84" t="b">
        <v>0</v>
      </c>
      <c r="K487" s="84" t="b">
        <v>0</v>
      </c>
      <c r="L487" s="84" t="b">
        <v>0</v>
      </c>
    </row>
    <row r="488" spans="1:12" ht="15">
      <c r="A488" s="84" t="s">
        <v>4729</v>
      </c>
      <c r="B488" s="84" t="s">
        <v>4730</v>
      </c>
      <c r="C488" s="84">
        <v>2</v>
      </c>
      <c r="D488" s="123">
        <v>0.0007351099759727843</v>
      </c>
      <c r="E488" s="123">
        <v>3.45117215751254</v>
      </c>
      <c r="F488" s="84" t="s">
        <v>4933</v>
      </c>
      <c r="G488" s="84" t="b">
        <v>0</v>
      </c>
      <c r="H488" s="84" t="b">
        <v>0</v>
      </c>
      <c r="I488" s="84" t="b">
        <v>0</v>
      </c>
      <c r="J488" s="84" t="b">
        <v>0</v>
      </c>
      <c r="K488" s="84" t="b">
        <v>0</v>
      </c>
      <c r="L488" s="84" t="b">
        <v>0</v>
      </c>
    </row>
    <row r="489" spans="1:12" ht="15">
      <c r="A489" s="84" t="s">
        <v>4730</v>
      </c>
      <c r="B489" s="84" t="s">
        <v>4482</v>
      </c>
      <c r="C489" s="84">
        <v>2</v>
      </c>
      <c r="D489" s="123">
        <v>0.0007351099759727843</v>
      </c>
      <c r="E489" s="123">
        <v>3.053232148840502</v>
      </c>
      <c r="F489" s="84" t="s">
        <v>4933</v>
      </c>
      <c r="G489" s="84" t="b">
        <v>0</v>
      </c>
      <c r="H489" s="84" t="b">
        <v>0</v>
      </c>
      <c r="I489" s="84" t="b">
        <v>0</v>
      </c>
      <c r="J489" s="84" t="b">
        <v>0</v>
      </c>
      <c r="K489" s="84" t="b">
        <v>0</v>
      </c>
      <c r="L489" s="84" t="b">
        <v>0</v>
      </c>
    </row>
    <row r="490" spans="1:12" ht="15">
      <c r="A490" s="84" t="s">
        <v>4482</v>
      </c>
      <c r="B490" s="84" t="s">
        <v>4602</v>
      </c>
      <c r="C490" s="84">
        <v>2</v>
      </c>
      <c r="D490" s="123">
        <v>0.0007351099759727843</v>
      </c>
      <c r="E490" s="123">
        <v>2.877140889784821</v>
      </c>
      <c r="F490" s="84" t="s">
        <v>4933</v>
      </c>
      <c r="G490" s="84" t="b">
        <v>0</v>
      </c>
      <c r="H490" s="84" t="b">
        <v>0</v>
      </c>
      <c r="I490" s="84" t="b">
        <v>0</v>
      </c>
      <c r="J490" s="84" t="b">
        <v>0</v>
      </c>
      <c r="K490" s="84" t="b">
        <v>0</v>
      </c>
      <c r="L490" s="84" t="b">
        <v>0</v>
      </c>
    </row>
    <row r="491" spans="1:12" ht="15">
      <c r="A491" s="84" t="s">
        <v>4602</v>
      </c>
      <c r="B491" s="84" t="s">
        <v>4731</v>
      </c>
      <c r="C491" s="84">
        <v>2</v>
      </c>
      <c r="D491" s="123">
        <v>0.0007351099759727843</v>
      </c>
      <c r="E491" s="123">
        <v>3.2750808984568587</v>
      </c>
      <c r="F491" s="84" t="s">
        <v>4933</v>
      </c>
      <c r="G491" s="84" t="b">
        <v>0</v>
      </c>
      <c r="H491" s="84" t="b">
        <v>0</v>
      </c>
      <c r="I491" s="84" t="b">
        <v>0</v>
      </c>
      <c r="J491" s="84" t="b">
        <v>0</v>
      </c>
      <c r="K491" s="84" t="b">
        <v>0</v>
      </c>
      <c r="L491" s="84" t="b">
        <v>0</v>
      </c>
    </row>
    <row r="492" spans="1:12" ht="15">
      <c r="A492" s="84" t="s">
        <v>4605</v>
      </c>
      <c r="B492" s="84" t="s">
        <v>3682</v>
      </c>
      <c r="C492" s="84">
        <v>2</v>
      </c>
      <c r="D492" s="123">
        <v>0.0007351099759727843</v>
      </c>
      <c r="E492" s="123">
        <v>2.1447471299618526</v>
      </c>
      <c r="F492" s="84" t="s">
        <v>4933</v>
      </c>
      <c r="G492" s="84" t="b">
        <v>0</v>
      </c>
      <c r="H492" s="84" t="b">
        <v>0</v>
      </c>
      <c r="I492" s="84" t="b">
        <v>0</v>
      </c>
      <c r="J492" s="84" t="b">
        <v>0</v>
      </c>
      <c r="K492" s="84" t="b">
        <v>0</v>
      </c>
      <c r="L492" s="84" t="b">
        <v>0</v>
      </c>
    </row>
    <row r="493" spans="1:12" ht="15">
      <c r="A493" s="84" t="s">
        <v>4375</v>
      </c>
      <c r="B493" s="84" t="s">
        <v>3582</v>
      </c>
      <c r="C493" s="84">
        <v>2</v>
      </c>
      <c r="D493" s="123">
        <v>0.0007351099759727843</v>
      </c>
      <c r="E493" s="123">
        <v>0.4242305295535104</v>
      </c>
      <c r="F493" s="84" t="s">
        <v>4933</v>
      </c>
      <c r="G493" s="84" t="b">
        <v>0</v>
      </c>
      <c r="H493" s="84" t="b">
        <v>0</v>
      </c>
      <c r="I493" s="84" t="b">
        <v>0</v>
      </c>
      <c r="J493" s="84" t="b">
        <v>0</v>
      </c>
      <c r="K493" s="84" t="b">
        <v>0</v>
      </c>
      <c r="L493" s="84" t="b">
        <v>0</v>
      </c>
    </row>
    <row r="494" spans="1:12" ht="15">
      <c r="A494" s="84" t="s">
        <v>393</v>
      </c>
      <c r="B494" s="84" t="s">
        <v>4485</v>
      </c>
      <c r="C494" s="84">
        <v>2</v>
      </c>
      <c r="D494" s="123">
        <v>0.0007351099759727843</v>
      </c>
      <c r="E494" s="123">
        <v>3.1501421618485588</v>
      </c>
      <c r="F494" s="84" t="s">
        <v>4933</v>
      </c>
      <c r="G494" s="84" t="b">
        <v>0</v>
      </c>
      <c r="H494" s="84" t="b">
        <v>0</v>
      </c>
      <c r="I494" s="84" t="b">
        <v>0</v>
      </c>
      <c r="J494" s="84" t="b">
        <v>0</v>
      </c>
      <c r="K494" s="84" t="b">
        <v>0</v>
      </c>
      <c r="L494" s="84" t="b">
        <v>0</v>
      </c>
    </row>
    <row r="495" spans="1:12" ht="15">
      <c r="A495" s="84" t="s">
        <v>4738</v>
      </c>
      <c r="B495" s="84" t="s">
        <v>4379</v>
      </c>
      <c r="C495" s="84">
        <v>2</v>
      </c>
      <c r="D495" s="123">
        <v>0.0008360759312516645</v>
      </c>
      <c r="E495" s="123">
        <v>2.673020907128896</v>
      </c>
      <c r="F495" s="84" t="s">
        <v>4933</v>
      </c>
      <c r="G495" s="84" t="b">
        <v>0</v>
      </c>
      <c r="H495" s="84" t="b">
        <v>0</v>
      </c>
      <c r="I495" s="84" t="b">
        <v>0</v>
      </c>
      <c r="J495" s="84" t="b">
        <v>0</v>
      </c>
      <c r="K495" s="84" t="b">
        <v>0</v>
      </c>
      <c r="L495" s="84" t="b">
        <v>0</v>
      </c>
    </row>
    <row r="496" spans="1:12" ht="15">
      <c r="A496" s="84" t="s">
        <v>974</v>
      </c>
      <c r="B496" s="84" t="s">
        <v>4368</v>
      </c>
      <c r="C496" s="84">
        <v>2</v>
      </c>
      <c r="D496" s="123">
        <v>0.0007351099759727843</v>
      </c>
      <c r="E496" s="123">
        <v>0.9795137984943796</v>
      </c>
      <c r="F496" s="84" t="s">
        <v>4933</v>
      </c>
      <c r="G496" s="84" t="b">
        <v>0</v>
      </c>
      <c r="H496" s="84" t="b">
        <v>0</v>
      </c>
      <c r="I496" s="84" t="b">
        <v>0</v>
      </c>
      <c r="J496" s="84" t="b">
        <v>0</v>
      </c>
      <c r="K496" s="84" t="b">
        <v>0</v>
      </c>
      <c r="L496" s="84" t="b">
        <v>0</v>
      </c>
    </row>
    <row r="497" spans="1:12" ht="15">
      <c r="A497" s="84" t="s">
        <v>3582</v>
      </c>
      <c r="B497" s="84" t="s">
        <v>4619</v>
      </c>
      <c r="C497" s="84">
        <v>2</v>
      </c>
      <c r="D497" s="123">
        <v>0.0007351099759727843</v>
      </c>
      <c r="E497" s="123">
        <v>1.0989896394011773</v>
      </c>
      <c r="F497" s="84" t="s">
        <v>4933</v>
      </c>
      <c r="G497" s="84" t="b">
        <v>0</v>
      </c>
      <c r="H497" s="84" t="b">
        <v>0</v>
      </c>
      <c r="I497" s="84" t="b">
        <v>0</v>
      </c>
      <c r="J497" s="84" t="b">
        <v>0</v>
      </c>
      <c r="K497" s="84" t="b">
        <v>0</v>
      </c>
      <c r="L497" s="84" t="b">
        <v>0</v>
      </c>
    </row>
    <row r="498" spans="1:12" ht="15">
      <c r="A498" s="84" t="s">
        <v>4376</v>
      </c>
      <c r="B498" s="84" t="s">
        <v>4368</v>
      </c>
      <c r="C498" s="84">
        <v>2</v>
      </c>
      <c r="D498" s="123">
        <v>0.0007351099759727843</v>
      </c>
      <c r="E498" s="123">
        <v>1.731012854106583</v>
      </c>
      <c r="F498" s="84" t="s">
        <v>4933</v>
      </c>
      <c r="G498" s="84" t="b">
        <v>0</v>
      </c>
      <c r="H498" s="84" t="b">
        <v>0</v>
      </c>
      <c r="I498" s="84" t="b">
        <v>0</v>
      </c>
      <c r="J498" s="84" t="b">
        <v>0</v>
      </c>
      <c r="K498" s="84" t="b">
        <v>0</v>
      </c>
      <c r="L498" s="84" t="b">
        <v>0</v>
      </c>
    </row>
    <row r="499" spans="1:12" ht="15">
      <c r="A499" s="84" t="s">
        <v>3596</v>
      </c>
      <c r="B499" s="84" t="s">
        <v>3582</v>
      </c>
      <c r="C499" s="84">
        <v>2</v>
      </c>
      <c r="D499" s="123">
        <v>0.0007351099759727843</v>
      </c>
      <c r="E499" s="123">
        <v>0.2916049642789195</v>
      </c>
      <c r="F499" s="84" t="s">
        <v>4933</v>
      </c>
      <c r="G499" s="84" t="b">
        <v>0</v>
      </c>
      <c r="H499" s="84" t="b">
        <v>0</v>
      </c>
      <c r="I499" s="84" t="b">
        <v>0</v>
      </c>
      <c r="J499" s="84" t="b">
        <v>0</v>
      </c>
      <c r="K499" s="84" t="b">
        <v>0</v>
      </c>
      <c r="L499" s="84" t="b">
        <v>0</v>
      </c>
    </row>
    <row r="500" spans="1:12" ht="15">
      <c r="A500" s="84" t="s">
        <v>3582</v>
      </c>
      <c r="B500" s="84" t="s">
        <v>4741</v>
      </c>
      <c r="C500" s="84">
        <v>2</v>
      </c>
      <c r="D500" s="123">
        <v>0.0007351099759727843</v>
      </c>
      <c r="E500" s="123">
        <v>1.2750808984568585</v>
      </c>
      <c r="F500" s="84" t="s">
        <v>4933</v>
      </c>
      <c r="G500" s="84" t="b">
        <v>0</v>
      </c>
      <c r="H500" s="84" t="b">
        <v>0</v>
      </c>
      <c r="I500" s="84" t="b">
        <v>0</v>
      </c>
      <c r="J500" s="84" t="b">
        <v>0</v>
      </c>
      <c r="K500" s="84" t="b">
        <v>0</v>
      </c>
      <c r="L500" s="84" t="b">
        <v>0</v>
      </c>
    </row>
    <row r="501" spans="1:12" ht="15">
      <c r="A501" s="84" t="s">
        <v>4741</v>
      </c>
      <c r="B501" s="84" t="s">
        <v>4621</v>
      </c>
      <c r="C501" s="84">
        <v>2</v>
      </c>
      <c r="D501" s="123">
        <v>0.0007351099759727843</v>
      </c>
      <c r="E501" s="123">
        <v>3.2750808984568587</v>
      </c>
      <c r="F501" s="84" t="s">
        <v>4933</v>
      </c>
      <c r="G501" s="84" t="b">
        <v>0</v>
      </c>
      <c r="H501" s="84" t="b">
        <v>0</v>
      </c>
      <c r="I501" s="84" t="b">
        <v>0</v>
      </c>
      <c r="J501" s="84" t="b">
        <v>0</v>
      </c>
      <c r="K501" s="84" t="b">
        <v>0</v>
      </c>
      <c r="L501" s="84" t="b">
        <v>0</v>
      </c>
    </row>
    <row r="502" spans="1:12" ht="15">
      <c r="A502" s="84" t="s">
        <v>4621</v>
      </c>
      <c r="B502" s="84" t="s">
        <v>4380</v>
      </c>
      <c r="C502" s="84">
        <v>2</v>
      </c>
      <c r="D502" s="123">
        <v>0.0007351099759727843</v>
      </c>
      <c r="E502" s="123">
        <v>2.496929648073215</v>
      </c>
      <c r="F502" s="84" t="s">
        <v>4933</v>
      </c>
      <c r="G502" s="84" t="b">
        <v>0</v>
      </c>
      <c r="H502" s="84" t="b">
        <v>0</v>
      </c>
      <c r="I502" s="84" t="b">
        <v>0</v>
      </c>
      <c r="J502" s="84" t="b">
        <v>0</v>
      </c>
      <c r="K502" s="84" t="b">
        <v>0</v>
      </c>
      <c r="L502" s="84" t="b">
        <v>0</v>
      </c>
    </row>
    <row r="503" spans="1:12" ht="15">
      <c r="A503" s="84" t="s">
        <v>4355</v>
      </c>
      <c r="B503" s="84" t="s">
        <v>4443</v>
      </c>
      <c r="C503" s="84">
        <v>2</v>
      </c>
      <c r="D503" s="123">
        <v>0.0007351099759727843</v>
      </c>
      <c r="E503" s="123">
        <v>1.9071041131622641</v>
      </c>
      <c r="F503" s="84" t="s">
        <v>4933</v>
      </c>
      <c r="G503" s="84" t="b">
        <v>0</v>
      </c>
      <c r="H503" s="84" t="b">
        <v>0</v>
      </c>
      <c r="I503" s="84" t="b">
        <v>0</v>
      </c>
      <c r="J503" s="84" t="b">
        <v>0</v>
      </c>
      <c r="K503" s="84" t="b">
        <v>0</v>
      </c>
      <c r="L503" s="84" t="b">
        <v>0</v>
      </c>
    </row>
    <row r="504" spans="1:12" ht="15">
      <c r="A504" s="84" t="s">
        <v>4426</v>
      </c>
      <c r="B504" s="84" t="s">
        <v>4742</v>
      </c>
      <c r="C504" s="84">
        <v>2</v>
      </c>
      <c r="D504" s="123">
        <v>0.0007351099759727843</v>
      </c>
      <c r="E504" s="123">
        <v>2.8491121661845775</v>
      </c>
      <c r="F504" s="84" t="s">
        <v>4933</v>
      </c>
      <c r="G504" s="84" t="b">
        <v>0</v>
      </c>
      <c r="H504" s="84" t="b">
        <v>0</v>
      </c>
      <c r="I504" s="84" t="b">
        <v>0</v>
      </c>
      <c r="J504" s="84" t="b">
        <v>0</v>
      </c>
      <c r="K504" s="84" t="b">
        <v>0</v>
      </c>
      <c r="L504" s="84" t="b">
        <v>0</v>
      </c>
    </row>
    <row r="505" spans="1:12" ht="15">
      <c r="A505" s="84" t="s">
        <v>4742</v>
      </c>
      <c r="B505" s="84" t="s">
        <v>4743</v>
      </c>
      <c r="C505" s="84">
        <v>2</v>
      </c>
      <c r="D505" s="123">
        <v>0.0007351099759727843</v>
      </c>
      <c r="E505" s="123">
        <v>3.45117215751254</v>
      </c>
      <c r="F505" s="84" t="s">
        <v>4933</v>
      </c>
      <c r="G505" s="84" t="b">
        <v>0</v>
      </c>
      <c r="H505" s="84" t="b">
        <v>0</v>
      </c>
      <c r="I505" s="84" t="b">
        <v>0</v>
      </c>
      <c r="J505" s="84" t="b">
        <v>0</v>
      </c>
      <c r="K505" s="84" t="b">
        <v>0</v>
      </c>
      <c r="L505" s="84" t="b">
        <v>0</v>
      </c>
    </row>
    <row r="506" spans="1:12" ht="15">
      <c r="A506" s="84" t="s">
        <v>4743</v>
      </c>
      <c r="B506" s="84" t="s">
        <v>4457</v>
      </c>
      <c r="C506" s="84">
        <v>2</v>
      </c>
      <c r="D506" s="123">
        <v>0.0007351099759727843</v>
      </c>
      <c r="E506" s="123">
        <v>2.9740509027928774</v>
      </c>
      <c r="F506" s="84" t="s">
        <v>4933</v>
      </c>
      <c r="G506" s="84" t="b">
        <v>0</v>
      </c>
      <c r="H506" s="84" t="b">
        <v>0</v>
      </c>
      <c r="I506" s="84" t="b">
        <v>0</v>
      </c>
      <c r="J506" s="84" t="b">
        <v>0</v>
      </c>
      <c r="K506" s="84" t="b">
        <v>0</v>
      </c>
      <c r="L506" s="84" t="b">
        <v>0</v>
      </c>
    </row>
    <row r="507" spans="1:12" ht="15">
      <c r="A507" s="84" t="s">
        <v>4457</v>
      </c>
      <c r="B507" s="84" t="s">
        <v>4744</v>
      </c>
      <c r="C507" s="84">
        <v>2</v>
      </c>
      <c r="D507" s="123">
        <v>0.0007351099759727843</v>
      </c>
      <c r="E507" s="123">
        <v>2.9740509027928774</v>
      </c>
      <c r="F507" s="84" t="s">
        <v>4933</v>
      </c>
      <c r="G507" s="84" t="b">
        <v>0</v>
      </c>
      <c r="H507" s="84" t="b">
        <v>0</v>
      </c>
      <c r="I507" s="84" t="b">
        <v>0</v>
      </c>
      <c r="J507" s="84" t="b">
        <v>0</v>
      </c>
      <c r="K507" s="84" t="b">
        <v>0</v>
      </c>
      <c r="L507" s="84" t="b">
        <v>0</v>
      </c>
    </row>
    <row r="508" spans="1:12" ht="15">
      <c r="A508" s="84" t="s">
        <v>4744</v>
      </c>
      <c r="B508" s="84" t="s">
        <v>4536</v>
      </c>
      <c r="C508" s="84">
        <v>2</v>
      </c>
      <c r="D508" s="123">
        <v>0.0007351099759727843</v>
      </c>
      <c r="E508" s="123">
        <v>3.1501421618485588</v>
      </c>
      <c r="F508" s="84" t="s">
        <v>4933</v>
      </c>
      <c r="G508" s="84" t="b">
        <v>0</v>
      </c>
      <c r="H508" s="84" t="b">
        <v>0</v>
      </c>
      <c r="I508" s="84" t="b">
        <v>0</v>
      </c>
      <c r="J508" s="84" t="b">
        <v>0</v>
      </c>
      <c r="K508" s="84" t="b">
        <v>0</v>
      </c>
      <c r="L508" s="84" t="b">
        <v>0</v>
      </c>
    </row>
    <row r="509" spans="1:12" ht="15">
      <c r="A509" s="84" t="s">
        <v>4536</v>
      </c>
      <c r="B509" s="84" t="s">
        <v>3677</v>
      </c>
      <c r="C509" s="84">
        <v>2</v>
      </c>
      <c r="D509" s="123">
        <v>0.0007351099759727843</v>
      </c>
      <c r="E509" s="123">
        <v>2.1501421618485588</v>
      </c>
      <c r="F509" s="84" t="s">
        <v>4933</v>
      </c>
      <c r="G509" s="84" t="b">
        <v>0</v>
      </c>
      <c r="H509" s="84" t="b">
        <v>0</v>
      </c>
      <c r="I509" s="84" t="b">
        <v>0</v>
      </c>
      <c r="J509" s="84" t="b">
        <v>0</v>
      </c>
      <c r="K509" s="84" t="b">
        <v>0</v>
      </c>
      <c r="L509" s="84" t="b">
        <v>0</v>
      </c>
    </row>
    <row r="510" spans="1:12" ht="15">
      <c r="A510" s="84" t="s">
        <v>3582</v>
      </c>
      <c r="B510" s="84" t="s">
        <v>4388</v>
      </c>
      <c r="C510" s="84">
        <v>2</v>
      </c>
      <c r="D510" s="123">
        <v>0.0007351099759727843</v>
      </c>
      <c r="E510" s="123">
        <v>0.5347182089626148</v>
      </c>
      <c r="F510" s="84" t="s">
        <v>4933</v>
      </c>
      <c r="G510" s="84" t="b">
        <v>0</v>
      </c>
      <c r="H510" s="84" t="b">
        <v>0</v>
      </c>
      <c r="I510" s="84" t="b">
        <v>0</v>
      </c>
      <c r="J510" s="84" t="b">
        <v>0</v>
      </c>
      <c r="K510" s="84" t="b">
        <v>0</v>
      </c>
      <c r="L510" s="84" t="b">
        <v>0</v>
      </c>
    </row>
    <row r="511" spans="1:12" ht="15">
      <c r="A511" s="84" t="s">
        <v>4393</v>
      </c>
      <c r="B511" s="84" t="s">
        <v>4538</v>
      </c>
      <c r="C511" s="84">
        <v>2</v>
      </c>
      <c r="D511" s="123">
        <v>0.0007351099759727843</v>
      </c>
      <c r="E511" s="123">
        <v>2.45117215751254</v>
      </c>
      <c r="F511" s="84" t="s">
        <v>4933</v>
      </c>
      <c r="G511" s="84" t="b">
        <v>0</v>
      </c>
      <c r="H511" s="84" t="b">
        <v>0</v>
      </c>
      <c r="I511" s="84" t="b">
        <v>0</v>
      </c>
      <c r="J511" s="84" t="b">
        <v>0</v>
      </c>
      <c r="K511" s="84" t="b">
        <v>0</v>
      </c>
      <c r="L511" s="84" t="b">
        <v>0</v>
      </c>
    </row>
    <row r="512" spans="1:12" ht="15">
      <c r="A512" s="84" t="s">
        <v>4538</v>
      </c>
      <c r="B512" s="84" t="s">
        <v>4745</v>
      </c>
      <c r="C512" s="84">
        <v>2</v>
      </c>
      <c r="D512" s="123">
        <v>0.0007351099759727843</v>
      </c>
      <c r="E512" s="123">
        <v>3.1501421618485588</v>
      </c>
      <c r="F512" s="84" t="s">
        <v>4933</v>
      </c>
      <c r="G512" s="84" t="b">
        <v>0</v>
      </c>
      <c r="H512" s="84" t="b">
        <v>0</v>
      </c>
      <c r="I512" s="84" t="b">
        <v>0</v>
      </c>
      <c r="J512" s="84" t="b">
        <v>0</v>
      </c>
      <c r="K512" s="84" t="b">
        <v>0</v>
      </c>
      <c r="L512" s="84" t="b">
        <v>0</v>
      </c>
    </row>
    <row r="513" spans="1:12" ht="15">
      <c r="A513" s="84" t="s">
        <v>4369</v>
      </c>
      <c r="B513" s="84" t="s">
        <v>4444</v>
      </c>
      <c r="C513" s="84">
        <v>2</v>
      </c>
      <c r="D513" s="123">
        <v>0.0007351099759727843</v>
      </c>
      <c r="E513" s="123">
        <v>2.0040141261703206</v>
      </c>
      <c r="F513" s="84" t="s">
        <v>4933</v>
      </c>
      <c r="G513" s="84" t="b">
        <v>0</v>
      </c>
      <c r="H513" s="84" t="b">
        <v>0</v>
      </c>
      <c r="I513" s="84" t="b">
        <v>0</v>
      </c>
      <c r="J513" s="84" t="b">
        <v>0</v>
      </c>
      <c r="K513" s="84" t="b">
        <v>0</v>
      </c>
      <c r="L513" s="84" t="b">
        <v>0</v>
      </c>
    </row>
    <row r="514" spans="1:12" ht="15">
      <c r="A514" s="84" t="s">
        <v>4444</v>
      </c>
      <c r="B514" s="84" t="s">
        <v>3583</v>
      </c>
      <c r="C514" s="84">
        <v>2</v>
      </c>
      <c r="D514" s="123">
        <v>0.0007351099759727843</v>
      </c>
      <c r="E514" s="123">
        <v>0.9316723046530012</v>
      </c>
      <c r="F514" s="84" t="s">
        <v>4933</v>
      </c>
      <c r="G514" s="84" t="b">
        <v>0</v>
      </c>
      <c r="H514" s="84" t="b">
        <v>0</v>
      </c>
      <c r="I514" s="84" t="b">
        <v>0</v>
      </c>
      <c r="J514" s="84" t="b">
        <v>0</v>
      </c>
      <c r="K514" s="84" t="b">
        <v>0</v>
      </c>
      <c r="L514" s="84" t="b">
        <v>0</v>
      </c>
    </row>
    <row r="515" spans="1:12" ht="15">
      <c r="A515" s="84" t="s">
        <v>3582</v>
      </c>
      <c r="B515" s="84" t="s">
        <v>4624</v>
      </c>
      <c r="C515" s="84">
        <v>2</v>
      </c>
      <c r="D515" s="123">
        <v>0.0007351099759727843</v>
      </c>
      <c r="E515" s="123">
        <v>1.0989896394011773</v>
      </c>
      <c r="F515" s="84" t="s">
        <v>4933</v>
      </c>
      <c r="G515" s="84" t="b">
        <v>0</v>
      </c>
      <c r="H515" s="84" t="b">
        <v>0</v>
      </c>
      <c r="I515" s="84" t="b">
        <v>0</v>
      </c>
      <c r="J515" s="84" t="b">
        <v>0</v>
      </c>
      <c r="K515" s="84" t="b">
        <v>0</v>
      </c>
      <c r="L515" s="84" t="b">
        <v>0</v>
      </c>
    </row>
    <row r="516" spans="1:12" ht="15">
      <c r="A516" s="84" t="s">
        <v>4624</v>
      </c>
      <c r="B516" s="84" t="s">
        <v>4544</v>
      </c>
      <c r="C516" s="84">
        <v>2</v>
      </c>
      <c r="D516" s="123">
        <v>0.0007351099759727843</v>
      </c>
      <c r="E516" s="123">
        <v>2.9740509027928774</v>
      </c>
      <c r="F516" s="84" t="s">
        <v>4933</v>
      </c>
      <c r="G516" s="84" t="b">
        <v>0</v>
      </c>
      <c r="H516" s="84" t="b">
        <v>0</v>
      </c>
      <c r="I516" s="84" t="b">
        <v>0</v>
      </c>
      <c r="J516" s="84" t="b">
        <v>0</v>
      </c>
      <c r="K516" s="84" t="b">
        <v>0</v>
      </c>
      <c r="L516" s="84" t="b">
        <v>0</v>
      </c>
    </row>
    <row r="517" spans="1:12" ht="15">
      <c r="A517" s="84" t="s">
        <v>4544</v>
      </c>
      <c r="B517" s="84" t="s">
        <v>4746</v>
      </c>
      <c r="C517" s="84">
        <v>2</v>
      </c>
      <c r="D517" s="123">
        <v>0.0007351099759727843</v>
      </c>
      <c r="E517" s="123">
        <v>3.1501421618485588</v>
      </c>
      <c r="F517" s="84" t="s">
        <v>4933</v>
      </c>
      <c r="G517" s="84" t="b">
        <v>0</v>
      </c>
      <c r="H517" s="84" t="b">
        <v>0</v>
      </c>
      <c r="I517" s="84" t="b">
        <v>0</v>
      </c>
      <c r="J517" s="84" t="b">
        <v>0</v>
      </c>
      <c r="K517" s="84" t="b">
        <v>0</v>
      </c>
      <c r="L517" s="84" t="b">
        <v>0</v>
      </c>
    </row>
    <row r="518" spans="1:12" ht="15">
      <c r="A518" s="84" t="s">
        <v>4746</v>
      </c>
      <c r="B518" s="84" t="s">
        <v>4407</v>
      </c>
      <c r="C518" s="84">
        <v>2</v>
      </c>
      <c r="D518" s="123">
        <v>0.0007351099759727843</v>
      </c>
      <c r="E518" s="123">
        <v>2.797959643737196</v>
      </c>
      <c r="F518" s="84" t="s">
        <v>4933</v>
      </c>
      <c r="G518" s="84" t="b">
        <v>0</v>
      </c>
      <c r="H518" s="84" t="b">
        <v>0</v>
      </c>
      <c r="I518" s="84" t="b">
        <v>0</v>
      </c>
      <c r="J518" s="84" t="b">
        <v>0</v>
      </c>
      <c r="K518" s="84" t="b">
        <v>0</v>
      </c>
      <c r="L518" s="84" t="b">
        <v>0</v>
      </c>
    </row>
    <row r="519" spans="1:12" ht="15">
      <c r="A519" s="84" t="s">
        <v>3627</v>
      </c>
      <c r="B519" s="84" t="s">
        <v>4338</v>
      </c>
      <c r="C519" s="84">
        <v>2</v>
      </c>
      <c r="D519" s="123">
        <v>0.0007351099759727843</v>
      </c>
      <c r="E519" s="123">
        <v>0.36179699669644017</v>
      </c>
      <c r="F519" s="84" t="s">
        <v>4933</v>
      </c>
      <c r="G519" s="84" t="b">
        <v>0</v>
      </c>
      <c r="H519" s="84" t="b">
        <v>0</v>
      </c>
      <c r="I519" s="84" t="b">
        <v>0</v>
      </c>
      <c r="J519" s="84" t="b">
        <v>0</v>
      </c>
      <c r="K519" s="84" t="b">
        <v>0</v>
      </c>
      <c r="L519" s="84" t="b">
        <v>0</v>
      </c>
    </row>
    <row r="520" spans="1:12" ht="15">
      <c r="A520" s="84" t="s">
        <v>4338</v>
      </c>
      <c r="B520" s="84" t="s">
        <v>4747</v>
      </c>
      <c r="C520" s="84">
        <v>2</v>
      </c>
      <c r="D520" s="123">
        <v>0.0007351099759727843</v>
      </c>
      <c r="E520" s="123">
        <v>1.8601075504860407</v>
      </c>
      <c r="F520" s="84" t="s">
        <v>4933</v>
      </c>
      <c r="G520" s="84" t="b">
        <v>0</v>
      </c>
      <c r="H520" s="84" t="b">
        <v>0</v>
      </c>
      <c r="I520" s="84" t="b">
        <v>0</v>
      </c>
      <c r="J520" s="84" t="b">
        <v>0</v>
      </c>
      <c r="K520" s="84" t="b">
        <v>0</v>
      </c>
      <c r="L520" s="84" t="b">
        <v>0</v>
      </c>
    </row>
    <row r="521" spans="1:12" ht="15">
      <c r="A521" s="84" t="s">
        <v>4747</v>
      </c>
      <c r="B521" s="84" t="s">
        <v>4625</v>
      </c>
      <c r="C521" s="84">
        <v>2</v>
      </c>
      <c r="D521" s="123">
        <v>0.0007351099759727843</v>
      </c>
      <c r="E521" s="123">
        <v>3.2750808984568587</v>
      </c>
      <c r="F521" s="84" t="s">
        <v>4933</v>
      </c>
      <c r="G521" s="84" t="b">
        <v>0</v>
      </c>
      <c r="H521" s="84" t="b">
        <v>0</v>
      </c>
      <c r="I521" s="84" t="b">
        <v>0</v>
      </c>
      <c r="J521" s="84" t="b">
        <v>0</v>
      </c>
      <c r="K521" s="84" t="b">
        <v>0</v>
      </c>
      <c r="L521" s="84" t="b">
        <v>0</v>
      </c>
    </row>
    <row r="522" spans="1:12" ht="15">
      <c r="A522" s="84" t="s">
        <v>4625</v>
      </c>
      <c r="B522" s="84" t="s">
        <v>4748</v>
      </c>
      <c r="C522" s="84">
        <v>2</v>
      </c>
      <c r="D522" s="123">
        <v>0.0007351099759727843</v>
      </c>
      <c r="E522" s="123">
        <v>3.2750808984568587</v>
      </c>
      <c r="F522" s="84" t="s">
        <v>4933</v>
      </c>
      <c r="G522" s="84" t="b">
        <v>0</v>
      </c>
      <c r="H522" s="84" t="b">
        <v>0</v>
      </c>
      <c r="I522" s="84" t="b">
        <v>0</v>
      </c>
      <c r="J522" s="84" t="b">
        <v>0</v>
      </c>
      <c r="K522" s="84" t="b">
        <v>0</v>
      </c>
      <c r="L522" s="84" t="b">
        <v>0</v>
      </c>
    </row>
    <row r="523" spans="1:12" ht="15">
      <c r="A523" s="84" t="s">
        <v>4748</v>
      </c>
      <c r="B523" s="84" t="s">
        <v>4626</v>
      </c>
      <c r="C523" s="84">
        <v>2</v>
      </c>
      <c r="D523" s="123">
        <v>0.0007351099759727843</v>
      </c>
      <c r="E523" s="123">
        <v>3.2750808984568587</v>
      </c>
      <c r="F523" s="84" t="s">
        <v>4933</v>
      </c>
      <c r="G523" s="84" t="b">
        <v>0</v>
      </c>
      <c r="H523" s="84" t="b">
        <v>0</v>
      </c>
      <c r="I523" s="84" t="b">
        <v>0</v>
      </c>
      <c r="J523" s="84" t="b">
        <v>0</v>
      </c>
      <c r="K523" s="84" t="b">
        <v>0</v>
      </c>
      <c r="L523" s="84" t="b">
        <v>0</v>
      </c>
    </row>
    <row r="524" spans="1:12" ht="15">
      <c r="A524" s="84" t="s">
        <v>4626</v>
      </c>
      <c r="B524" s="84" t="s">
        <v>4749</v>
      </c>
      <c r="C524" s="84">
        <v>2</v>
      </c>
      <c r="D524" s="123">
        <v>0.0007351099759727843</v>
      </c>
      <c r="E524" s="123">
        <v>3.2750808984568587</v>
      </c>
      <c r="F524" s="84" t="s">
        <v>4933</v>
      </c>
      <c r="G524" s="84" t="b">
        <v>0</v>
      </c>
      <c r="H524" s="84" t="b">
        <v>0</v>
      </c>
      <c r="I524" s="84" t="b">
        <v>0</v>
      </c>
      <c r="J524" s="84" t="b">
        <v>0</v>
      </c>
      <c r="K524" s="84" t="b">
        <v>0</v>
      </c>
      <c r="L524" s="84" t="b">
        <v>0</v>
      </c>
    </row>
    <row r="525" spans="1:12" ht="15">
      <c r="A525" s="84" t="s">
        <v>4749</v>
      </c>
      <c r="B525" s="84" t="s">
        <v>4357</v>
      </c>
      <c r="C525" s="84">
        <v>2</v>
      </c>
      <c r="D525" s="123">
        <v>0.0007351099759727843</v>
      </c>
      <c r="E525" s="123">
        <v>2.473448552223692</v>
      </c>
      <c r="F525" s="84" t="s">
        <v>4933</v>
      </c>
      <c r="G525" s="84" t="b">
        <v>0</v>
      </c>
      <c r="H525" s="84" t="b">
        <v>0</v>
      </c>
      <c r="I525" s="84" t="b">
        <v>0</v>
      </c>
      <c r="J525" s="84" t="b">
        <v>0</v>
      </c>
      <c r="K525" s="84" t="b">
        <v>0</v>
      </c>
      <c r="L525" s="84" t="b">
        <v>0</v>
      </c>
    </row>
    <row r="526" spans="1:12" ht="15">
      <c r="A526" s="84" t="s">
        <v>4357</v>
      </c>
      <c r="B526" s="84" t="s">
        <v>4750</v>
      </c>
      <c r="C526" s="84">
        <v>2</v>
      </c>
      <c r="D526" s="123">
        <v>0.0007351099759727843</v>
      </c>
      <c r="E526" s="123">
        <v>2.797959643737196</v>
      </c>
      <c r="F526" s="84" t="s">
        <v>4933</v>
      </c>
      <c r="G526" s="84" t="b">
        <v>0</v>
      </c>
      <c r="H526" s="84" t="b">
        <v>0</v>
      </c>
      <c r="I526" s="84" t="b">
        <v>0</v>
      </c>
      <c r="J526" s="84" t="b">
        <v>0</v>
      </c>
      <c r="K526" s="84" t="b">
        <v>0</v>
      </c>
      <c r="L526" s="84" t="b">
        <v>0</v>
      </c>
    </row>
    <row r="527" spans="1:12" ht="15">
      <c r="A527" s="84" t="s">
        <v>4751</v>
      </c>
      <c r="B527" s="84" t="s">
        <v>4545</v>
      </c>
      <c r="C527" s="84">
        <v>2</v>
      </c>
      <c r="D527" s="123">
        <v>0.0008360759312516645</v>
      </c>
      <c r="E527" s="123">
        <v>3.1501421618485588</v>
      </c>
      <c r="F527" s="84" t="s">
        <v>4933</v>
      </c>
      <c r="G527" s="84" t="b">
        <v>0</v>
      </c>
      <c r="H527" s="84" t="b">
        <v>0</v>
      </c>
      <c r="I527" s="84" t="b">
        <v>0</v>
      </c>
      <c r="J527" s="84" t="b">
        <v>0</v>
      </c>
      <c r="K527" s="84" t="b">
        <v>0</v>
      </c>
      <c r="L527" s="84" t="b">
        <v>0</v>
      </c>
    </row>
    <row r="528" spans="1:12" ht="15">
      <c r="A528" s="84" t="s">
        <v>3583</v>
      </c>
      <c r="B528" s="84" t="s">
        <v>4627</v>
      </c>
      <c r="C528" s="84">
        <v>2</v>
      </c>
      <c r="D528" s="123">
        <v>0.0007351099759727843</v>
      </c>
      <c r="E528" s="123">
        <v>1.2772578177111331</v>
      </c>
      <c r="F528" s="84" t="s">
        <v>4933</v>
      </c>
      <c r="G528" s="84" t="b">
        <v>0</v>
      </c>
      <c r="H528" s="84" t="b">
        <v>0</v>
      </c>
      <c r="I528" s="84" t="b">
        <v>0</v>
      </c>
      <c r="J528" s="84" t="b">
        <v>0</v>
      </c>
      <c r="K528" s="84" t="b">
        <v>0</v>
      </c>
      <c r="L528" s="84" t="b">
        <v>0</v>
      </c>
    </row>
    <row r="529" spans="1:12" ht="15">
      <c r="A529" s="84" t="s">
        <v>3582</v>
      </c>
      <c r="B529" s="84" t="s">
        <v>4753</v>
      </c>
      <c r="C529" s="84">
        <v>2</v>
      </c>
      <c r="D529" s="123">
        <v>0.0008360759312516645</v>
      </c>
      <c r="E529" s="123">
        <v>1.2750808984568585</v>
      </c>
      <c r="F529" s="84" t="s">
        <v>4933</v>
      </c>
      <c r="G529" s="84" t="b">
        <v>0</v>
      </c>
      <c r="H529" s="84" t="b">
        <v>0</v>
      </c>
      <c r="I529" s="84" t="b">
        <v>0</v>
      </c>
      <c r="J529" s="84" t="b">
        <v>0</v>
      </c>
      <c r="K529" s="84" t="b">
        <v>0</v>
      </c>
      <c r="L529" s="84" t="b">
        <v>0</v>
      </c>
    </row>
    <row r="530" spans="1:12" ht="15">
      <c r="A530" s="84" t="s">
        <v>4458</v>
      </c>
      <c r="B530" s="84" t="s">
        <v>4755</v>
      </c>
      <c r="C530" s="84">
        <v>2</v>
      </c>
      <c r="D530" s="123">
        <v>0.0007351099759727843</v>
      </c>
      <c r="E530" s="123">
        <v>2.9740509027928774</v>
      </c>
      <c r="F530" s="84" t="s">
        <v>4933</v>
      </c>
      <c r="G530" s="84" t="b">
        <v>0</v>
      </c>
      <c r="H530" s="84" t="b">
        <v>0</v>
      </c>
      <c r="I530" s="84" t="b">
        <v>0</v>
      </c>
      <c r="J530" s="84" t="b">
        <v>0</v>
      </c>
      <c r="K530" s="84" t="b">
        <v>0</v>
      </c>
      <c r="L530" s="84" t="b">
        <v>0</v>
      </c>
    </row>
    <row r="531" spans="1:12" ht="15">
      <c r="A531" s="84" t="s">
        <v>944</v>
      </c>
      <c r="B531" s="84" t="s">
        <v>4373</v>
      </c>
      <c r="C531" s="84">
        <v>2</v>
      </c>
      <c r="D531" s="123">
        <v>0.0007351099759727843</v>
      </c>
      <c r="E531" s="123">
        <v>1.606074117498283</v>
      </c>
      <c r="F531" s="84" t="s">
        <v>4933</v>
      </c>
      <c r="G531" s="84" t="b">
        <v>0</v>
      </c>
      <c r="H531" s="84" t="b">
        <v>0</v>
      </c>
      <c r="I531" s="84" t="b">
        <v>0</v>
      </c>
      <c r="J531" s="84" t="b">
        <v>0</v>
      </c>
      <c r="K531" s="84" t="b">
        <v>0</v>
      </c>
      <c r="L531" s="84" t="b">
        <v>0</v>
      </c>
    </row>
    <row r="532" spans="1:12" ht="15">
      <c r="A532" s="84" t="s">
        <v>4548</v>
      </c>
      <c r="B532" s="84" t="s">
        <v>4342</v>
      </c>
      <c r="C532" s="84">
        <v>2</v>
      </c>
      <c r="D532" s="123">
        <v>0.0007351099759727843</v>
      </c>
      <c r="E532" s="123">
        <v>1.7609760774840262</v>
      </c>
      <c r="F532" s="84" t="s">
        <v>4933</v>
      </c>
      <c r="G532" s="84" t="b">
        <v>0</v>
      </c>
      <c r="H532" s="84" t="b">
        <v>0</v>
      </c>
      <c r="I532" s="84" t="b">
        <v>0</v>
      </c>
      <c r="J532" s="84" t="b">
        <v>0</v>
      </c>
      <c r="K532" s="84" t="b">
        <v>0</v>
      </c>
      <c r="L532" s="84" t="b">
        <v>0</v>
      </c>
    </row>
    <row r="533" spans="1:12" ht="15">
      <c r="A533" s="84" t="s">
        <v>3582</v>
      </c>
      <c r="B533" s="84" t="s">
        <v>4548</v>
      </c>
      <c r="C533" s="84">
        <v>2</v>
      </c>
      <c r="D533" s="123">
        <v>0.0007351099759727843</v>
      </c>
      <c r="E533" s="123">
        <v>1.0989896394011773</v>
      </c>
      <c r="F533" s="84" t="s">
        <v>4933</v>
      </c>
      <c r="G533" s="84" t="b">
        <v>0</v>
      </c>
      <c r="H533" s="84" t="b">
        <v>0</v>
      </c>
      <c r="I533" s="84" t="b">
        <v>0</v>
      </c>
      <c r="J533" s="84" t="b">
        <v>0</v>
      </c>
      <c r="K533" s="84" t="b">
        <v>0</v>
      </c>
      <c r="L533" s="84" t="b">
        <v>0</v>
      </c>
    </row>
    <row r="534" spans="1:12" ht="15">
      <c r="A534" s="84" t="s">
        <v>4548</v>
      </c>
      <c r="B534" s="84" t="s">
        <v>4756</v>
      </c>
      <c r="C534" s="84">
        <v>2</v>
      </c>
      <c r="D534" s="123">
        <v>0.0007351099759727843</v>
      </c>
      <c r="E534" s="123">
        <v>3.1501421618485588</v>
      </c>
      <c r="F534" s="84" t="s">
        <v>4933</v>
      </c>
      <c r="G534" s="84" t="b">
        <v>0</v>
      </c>
      <c r="H534" s="84" t="b">
        <v>0</v>
      </c>
      <c r="I534" s="84" t="b">
        <v>0</v>
      </c>
      <c r="J534" s="84" t="b">
        <v>0</v>
      </c>
      <c r="K534" s="84" t="b">
        <v>0</v>
      </c>
      <c r="L534" s="84" t="b">
        <v>0</v>
      </c>
    </row>
    <row r="535" spans="1:12" ht="15">
      <c r="A535" s="84" t="s">
        <v>4756</v>
      </c>
      <c r="B535" s="84" t="s">
        <v>4342</v>
      </c>
      <c r="C535" s="84">
        <v>2</v>
      </c>
      <c r="D535" s="123">
        <v>0.0007351099759727843</v>
      </c>
      <c r="E535" s="123">
        <v>2.0620060731480074</v>
      </c>
      <c r="F535" s="84" t="s">
        <v>4933</v>
      </c>
      <c r="G535" s="84" t="b">
        <v>0</v>
      </c>
      <c r="H535" s="84" t="b">
        <v>0</v>
      </c>
      <c r="I535" s="84" t="b">
        <v>0</v>
      </c>
      <c r="J535" s="84" t="b">
        <v>0</v>
      </c>
      <c r="K535" s="84" t="b">
        <v>0</v>
      </c>
      <c r="L535" s="84" t="b">
        <v>0</v>
      </c>
    </row>
    <row r="536" spans="1:12" ht="15">
      <c r="A536" s="84" t="s">
        <v>4382</v>
      </c>
      <c r="B536" s="84" t="s">
        <v>4342</v>
      </c>
      <c r="C536" s="84">
        <v>2</v>
      </c>
      <c r="D536" s="123">
        <v>0.0007351099759727843</v>
      </c>
      <c r="E536" s="123">
        <v>1.2838548227643638</v>
      </c>
      <c r="F536" s="84" t="s">
        <v>4933</v>
      </c>
      <c r="G536" s="84" t="b">
        <v>0</v>
      </c>
      <c r="H536" s="84" t="b">
        <v>0</v>
      </c>
      <c r="I536" s="84" t="b">
        <v>0</v>
      </c>
      <c r="J536" s="84" t="b">
        <v>0</v>
      </c>
      <c r="K536" s="84" t="b">
        <v>0</v>
      </c>
      <c r="L536" s="84" t="b">
        <v>0</v>
      </c>
    </row>
    <row r="537" spans="1:12" ht="15">
      <c r="A537" s="84" t="s">
        <v>3584</v>
      </c>
      <c r="B537" s="84" t="s">
        <v>4757</v>
      </c>
      <c r="C537" s="84">
        <v>2</v>
      </c>
      <c r="D537" s="123">
        <v>0.0007351099759727843</v>
      </c>
      <c r="E537" s="123">
        <v>1.9392887965336654</v>
      </c>
      <c r="F537" s="84" t="s">
        <v>4933</v>
      </c>
      <c r="G537" s="84" t="b">
        <v>0</v>
      </c>
      <c r="H537" s="84" t="b">
        <v>0</v>
      </c>
      <c r="I537" s="84" t="b">
        <v>0</v>
      </c>
      <c r="J537" s="84" t="b">
        <v>0</v>
      </c>
      <c r="K537" s="84" t="b">
        <v>0</v>
      </c>
      <c r="L537" s="84" t="b">
        <v>0</v>
      </c>
    </row>
    <row r="538" spans="1:12" ht="15">
      <c r="A538" s="84" t="s">
        <v>4757</v>
      </c>
      <c r="B538" s="84" t="s">
        <v>4758</v>
      </c>
      <c r="C538" s="84">
        <v>2</v>
      </c>
      <c r="D538" s="123">
        <v>0.0007351099759727843</v>
      </c>
      <c r="E538" s="123">
        <v>3.45117215751254</v>
      </c>
      <c r="F538" s="84" t="s">
        <v>4933</v>
      </c>
      <c r="G538" s="84" t="b">
        <v>0</v>
      </c>
      <c r="H538" s="84" t="b">
        <v>0</v>
      </c>
      <c r="I538" s="84" t="b">
        <v>0</v>
      </c>
      <c r="J538" s="84" t="b">
        <v>0</v>
      </c>
      <c r="K538" s="84" t="b">
        <v>0</v>
      </c>
      <c r="L538" s="84" t="b">
        <v>0</v>
      </c>
    </row>
    <row r="539" spans="1:12" ht="15">
      <c r="A539" s="84" t="s">
        <v>4549</v>
      </c>
      <c r="B539" s="84" t="s">
        <v>4549</v>
      </c>
      <c r="C539" s="84">
        <v>2</v>
      </c>
      <c r="D539" s="123">
        <v>0.0008360759312516645</v>
      </c>
      <c r="E539" s="123">
        <v>2.8491121661845775</v>
      </c>
      <c r="F539" s="84" t="s">
        <v>4933</v>
      </c>
      <c r="G539" s="84" t="b">
        <v>0</v>
      </c>
      <c r="H539" s="84" t="b">
        <v>0</v>
      </c>
      <c r="I539" s="84" t="b">
        <v>0</v>
      </c>
      <c r="J539" s="84" t="b">
        <v>0</v>
      </c>
      <c r="K539" s="84" t="b">
        <v>0</v>
      </c>
      <c r="L539" s="84" t="b">
        <v>0</v>
      </c>
    </row>
    <row r="540" spans="1:12" ht="15">
      <c r="A540" s="84" t="s">
        <v>4632</v>
      </c>
      <c r="B540" s="84" t="s">
        <v>3629</v>
      </c>
      <c r="C540" s="84">
        <v>2</v>
      </c>
      <c r="D540" s="123">
        <v>0.0007351099759727843</v>
      </c>
      <c r="E540" s="123">
        <v>1.9228983803454962</v>
      </c>
      <c r="F540" s="84" t="s">
        <v>4933</v>
      </c>
      <c r="G540" s="84" t="b">
        <v>0</v>
      </c>
      <c r="H540" s="84" t="b">
        <v>0</v>
      </c>
      <c r="I540" s="84" t="b">
        <v>0</v>
      </c>
      <c r="J540" s="84" t="b">
        <v>0</v>
      </c>
      <c r="K540" s="84" t="b">
        <v>0</v>
      </c>
      <c r="L540" s="84" t="b">
        <v>0</v>
      </c>
    </row>
    <row r="541" spans="1:12" ht="15">
      <c r="A541" s="84" t="s">
        <v>4350</v>
      </c>
      <c r="B541" s="84" t="s">
        <v>4492</v>
      </c>
      <c r="C541" s="84">
        <v>2</v>
      </c>
      <c r="D541" s="123">
        <v>0.0007351099759727843</v>
      </c>
      <c r="E541" s="123">
        <v>1.9071041131622641</v>
      </c>
      <c r="F541" s="84" t="s">
        <v>4933</v>
      </c>
      <c r="G541" s="84" t="b">
        <v>1</v>
      </c>
      <c r="H541" s="84" t="b">
        <v>0</v>
      </c>
      <c r="I541" s="84" t="b">
        <v>0</v>
      </c>
      <c r="J541" s="84" t="b">
        <v>0</v>
      </c>
      <c r="K541" s="84" t="b">
        <v>0</v>
      </c>
      <c r="L541" s="84" t="b">
        <v>0</v>
      </c>
    </row>
    <row r="542" spans="1:12" ht="15">
      <c r="A542" s="84" t="s">
        <v>3639</v>
      </c>
      <c r="B542" s="84" t="s">
        <v>3627</v>
      </c>
      <c r="C542" s="84">
        <v>2</v>
      </c>
      <c r="D542" s="123">
        <v>0.0007351099759727843</v>
      </c>
      <c r="E542" s="123">
        <v>0.7218048523197592</v>
      </c>
      <c r="F542" s="84" t="s">
        <v>4933</v>
      </c>
      <c r="G542" s="84" t="b">
        <v>0</v>
      </c>
      <c r="H542" s="84" t="b">
        <v>0</v>
      </c>
      <c r="I542" s="84" t="b">
        <v>0</v>
      </c>
      <c r="J542" s="84" t="b">
        <v>0</v>
      </c>
      <c r="K542" s="84" t="b">
        <v>0</v>
      </c>
      <c r="L542" s="84" t="b">
        <v>0</v>
      </c>
    </row>
    <row r="543" spans="1:12" ht="15">
      <c r="A543" s="84" t="s">
        <v>3639</v>
      </c>
      <c r="B543" s="84" t="s">
        <v>4394</v>
      </c>
      <c r="C543" s="84">
        <v>2</v>
      </c>
      <c r="D543" s="123">
        <v>0.0007351099759727843</v>
      </c>
      <c r="E543" s="123">
        <v>1.5347182089626148</v>
      </c>
      <c r="F543" s="84" t="s">
        <v>4933</v>
      </c>
      <c r="G543" s="84" t="b">
        <v>0</v>
      </c>
      <c r="H543" s="84" t="b">
        <v>0</v>
      </c>
      <c r="I543" s="84" t="b">
        <v>0</v>
      </c>
      <c r="J543" s="84" t="b">
        <v>0</v>
      </c>
      <c r="K543" s="84" t="b">
        <v>0</v>
      </c>
      <c r="L543" s="84" t="b">
        <v>0</v>
      </c>
    </row>
    <row r="544" spans="1:12" ht="15">
      <c r="A544" s="84" t="s">
        <v>4763</v>
      </c>
      <c r="B544" s="84" t="s">
        <v>4764</v>
      </c>
      <c r="C544" s="84">
        <v>2</v>
      </c>
      <c r="D544" s="123">
        <v>0.0008360759312516645</v>
      </c>
      <c r="E544" s="123">
        <v>3.45117215751254</v>
      </c>
      <c r="F544" s="84" t="s">
        <v>4933</v>
      </c>
      <c r="G544" s="84" t="b">
        <v>0</v>
      </c>
      <c r="H544" s="84" t="b">
        <v>0</v>
      </c>
      <c r="I544" s="84" t="b">
        <v>0</v>
      </c>
      <c r="J544" s="84" t="b">
        <v>0</v>
      </c>
      <c r="K544" s="84" t="b">
        <v>0</v>
      </c>
      <c r="L544" s="84" t="b">
        <v>0</v>
      </c>
    </row>
    <row r="545" spans="1:12" ht="15">
      <c r="A545" s="84" t="s">
        <v>4479</v>
      </c>
      <c r="B545" s="84" t="s">
        <v>4385</v>
      </c>
      <c r="C545" s="84">
        <v>2</v>
      </c>
      <c r="D545" s="123">
        <v>0.0007351099759727843</v>
      </c>
      <c r="E545" s="123">
        <v>2.3128694593462584</v>
      </c>
      <c r="F545" s="84" t="s">
        <v>4933</v>
      </c>
      <c r="G545" s="84" t="b">
        <v>0</v>
      </c>
      <c r="H545" s="84" t="b">
        <v>0</v>
      </c>
      <c r="I545" s="84" t="b">
        <v>0</v>
      </c>
      <c r="J545" s="84" t="b">
        <v>0</v>
      </c>
      <c r="K545" s="84" t="b">
        <v>0</v>
      </c>
      <c r="L545" s="84" t="b">
        <v>0</v>
      </c>
    </row>
    <row r="546" spans="1:12" ht="15">
      <c r="A546" s="84" t="s">
        <v>3582</v>
      </c>
      <c r="B546" s="84" t="s">
        <v>4429</v>
      </c>
      <c r="C546" s="84">
        <v>2</v>
      </c>
      <c r="D546" s="123">
        <v>0.0007351099759727843</v>
      </c>
      <c r="E546" s="123">
        <v>0.6730209071288962</v>
      </c>
      <c r="F546" s="84" t="s">
        <v>4933</v>
      </c>
      <c r="G546" s="84" t="b">
        <v>0</v>
      </c>
      <c r="H546" s="84" t="b">
        <v>0</v>
      </c>
      <c r="I546" s="84" t="b">
        <v>0</v>
      </c>
      <c r="J546" s="84" t="b">
        <v>0</v>
      </c>
      <c r="K546" s="84" t="b">
        <v>0</v>
      </c>
      <c r="L546" s="84" t="b">
        <v>0</v>
      </c>
    </row>
    <row r="547" spans="1:12" ht="15">
      <c r="A547" s="84" t="s">
        <v>4429</v>
      </c>
      <c r="B547" s="84" t="s">
        <v>4636</v>
      </c>
      <c r="C547" s="84">
        <v>2</v>
      </c>
      <c r="D547" s="123">
        <v>0.0007351099759727843</v>
      </c>
      <c r="E547" s="123">
        <v>2.673020907128896</v>
      </c>
      <c r="F547" s="84" t="s">
        <v>4933</v>
      </c>
      <c r="G547" s="84" t="b">
        <v>0</v>
      </c>
      <c r="H547" s="84" t="b">
        <v>0</v>
      </c>
      <c r="I547" s="84" t="b">
        <v>0</v>
      </c>
      <c r="J547" s="84" t="b">
        <v>0</v>
      </c>
      <c r="K547" s="84" t="b">
        <v>0</v>
      </c>
      <c r="L547" s="84" t="b">
        <v>0</v>
      </c>
    </row>
    <row r="548" spans="1:12" ht="15">
      <c r="A548" s="84" t="s">
        <v>4636</v>
      </c>
      <c r="B548" s="84" t="s">
        <v>4766</v>
      </c>
      <c r="C548" s="84">
        <v>2</v>
      </c>
      <c r="D548" s="123">
        <v>0.0007351099759727843</v>
      </c>
      <c r="E548" s="123">
        <v>3.2750808984568587</v>
      </c>
      <c r="F548" s="84" t="s">
        <v>4933</v>
      </c>
      <c r="G548" s="84" t="b">
        <v>0</v>
      </c>
      <c r="H548" s="84" t="b">
        <v>0</v>
      </c>
      <c r="I548" s="84" t="b">
        <v>0</v>
      </c>
      <c r="J548" s="84" t="b">
        <v>0</v>
      </c>
      <c r="K548" s="84" t="b">
        <v>0</v>
      </c>
      <c r="L548" s="84" t="b">
        <v>0</v>
      </c>
    </row>
    <row r="549" spans="1:12" ht="15">
      <c r="A549" s="84" t="s">
        <v>4766</v>
      </c>
      <c r="B549" s="84" t="s">
        <v>4408</v>
      </c>
      <c r="C549" s="84">
        <v>2</v>
      </c>
      <c r="D549" s="123">
        <v>0.0007351099759727843</v>
      </c>
      <c r="E549" s="123">
        <v>2.797959643737196</v>
      </c>
      <c r="F549" s="84" t="s">
        <v>4933</v>
      </c>
      <c r="G549" s="84" t="b">
        <v>0</v>
      </c>
      <c r="H549" s="84" t="b">
        <v>0</v>
      </c>
      <c r="I549" s="84" t="b">
        <v>0</v>
      </c>
      <c r="J549" s="84" t="b">
        <v>0</v>
      </c>
      <c r="K549" s="84" t="b">
        <v>0</v>
      </c>
      <c r="L549" s="84" t="b">
        <v>0</v>
      </c>
    </row>
    <row r="550" spans="1:12" ht="15">
      <c r="A550" s="84" t="s">
        <v>4408</v>
      </c>
      <c r="B550" s="84" t="s">
        <v>4767</v>
      </c>
      <c r="C550" s="84">
        <v>2</v>
      </c>
      <c r="D550" s="123">
        <v>0.0007351099759727843</v>
      </c>
      <c r="E550" s="123">
        <v>2.797959643737196</v>
      </c>
      <c r="F550" s="84" t="s">
        <v>4933</v>
      </c>
      <c r="G550" s="84" t="b">
        <v>0</v>
      </c>
      <c r="H550" s="84" t="b">
        <v>0</v>
      </c>
      <c r="I550" s="84" t="b">
        <v>0</v>
      </c>
      <c r="J550" s="84" t="b">
        <v>0</v>
      </c>
      <c r="K550" s="84" t="b">
        <v>0</v>
      </c>
      <c r="L550" s="84" t="b">
        <v>0</v>
      </c>
    </row>
    <row r="551" spans="1:12" ht="15">
      <c r="A551" s="84" t="s">
        <v>4767</v>
      </c>
      <c r="B551" s="84" t="s">
        <v>4768</v>
      </c>
      <c r="C551" s="84">
        <v>2</v>
      </c>
      <c r="D551" s="123">
        <v>0.0007351099759727843</v>
      </c>
      <c r="E551" s="123">
        <v>3.45117215751254</v>
      </c>
      <c r="F551" s="84" t="s">
        <v>4933</v>
      </c>
      <c r="G551" s="84" t="b">
        <v>0</v>
      </c>
      <c r="H551" s="84" t="b">
        <v>0</v>
      </c>
      <c r="I551" s="84" t="b">
        <v>0</v>
      </c>
      <c r="J551" s="84" t="b">
        <v>0</v>
      </c>
      <c r="K551" s="84" t="b">
        <v>0</v>
      </c>
      <c r="L551" s="84" t="b">
        <v>0</v>
      </c>
    </row>
    <row r="552" spans="1:12" ht="15">
      <c r="A552" s="84" t="s">
        <v>4768</v>
      </c>
      <c r="B552" s="84" t="s">
        <v>4637</v>
      </c>
      <c r="C552" s="84">
        <v>2</v>
      </c>
      <c r="D552" s="123">
        <v>0.0007351099759727843</v>
      </c>
      <c r="E552" s="123">
        <v>3.2750808984568587</v>
      </c>
      <c r="F552" s="84" t="s">
        <v>4933</v>
      </c>
      <c r="G552" s="84" t="b">
        <v>0</v>
      </c>
      <c r="H552" s="84" t="b">
        <v>0</v>
      </c>
      <c r="I552" s="84" t="b">
        <v>0</v>
      </c>
      <c r="J552" s="84" t="b">
        <v>0</v>
      </c>
      <c r="K552" s="84" t="b">
        <v>0</v>
      </c>
      <c r="L552" s="84" t="b">
        <v>0</v>
      </c>
    </row>
    <row r="553" spans="1:12" ht="15">
      <c r="A553" s="84" t="s">
        <v>4388</v>
      </c>
      <c r="B553" s="84" t="s">
        <v>4638</v>
      </c>
      <c r="C553" s="84">
        <v>2</v>
      </c>
      <c r="D553" s="123">
        <v>0.0007351099759727843</v>
      </c>
      <c r="E553" s="123">
        <v>2.57611089412084</v>
      </c>
      <c r="F553" s="84" t="s">
        <v>4933</v>
      </c>
      <c r="G553" s="84" t="b">
        <v>0</v>
      </c>
      <c r="H553" s="84" t="b">
        <v>0</v>
      </c>
      <c r="I553" s="84" t="b">
        <v>0</v>
      </c>
      <c r="J553" s="84" t="b">
        <v>0</v>
      </c>
      <c r="K553" s="84" t="b">
        <v>0</v>
      </c>
      <c r="L553" s="84" t="b">
        <v>0</v>
      </c>
    </row>
    <row r="554" spans="1:12" ht="15">
      <c r="A554" s="84" t="s">
        <v>966</v>
      </c>
      <c r="B554" s="84" t="s">
        <v>3584</v>
      </c>
      <c r="C554" s="84">
        <v>2</v>
      </c>
      <c r="D554" s="123">
        <v>0.0007351099759727843</v>
      </c>
      <c r="E554" s="123">
        <v>0.8668409331450091</v>
      </c>
      <c r="F554" s="84" t="s">
        <v>4933</v>
      </c>
      <c r="G554" s="84" t="b">
        <v>0</v>
      </c>
      <c r="H554" s="84" t="b">
        <v>0</v>
      </c>
      <c r="I554" s="84" t="b">
        <v>0</v>
      </c>
      <c r="J554" s="84" t="b">
        <v>0</v>
      </c>
      <c r="K554" s="84" t="b">
        <v>0</v>
      </c>
      <c r="L554" s="84" t="b">
        <v>0</v>
      </c>
    </row>
    <row r="555" spans="1:12" ht="15">
      <c r="A555" s="84" t="s">
        <v>4428</v>
      </c>
      <c r="B555" s="84" t="s">
        <v>944</v>
      </c>
      <c r="C555" s="84">
        <v>2</v>
      </c>
      <c r="D555" s="123">
        <v>0.0007351099759727843</v>
      </c>
      <c r="E555" s="123">
        <v>1.9071041131622641</v>
      </c>
      <c r="F555" s="84" t="s">
        <v>4933</v>
      </c>
      <c r="G555" s="84" t="b">
        <v>0</v>
      </c>
      <c r="H555" s="84" t="b">
        <v>0</v>
      </c>
      <c r="I555" s="84" t="b">
        <v>0</v>
      </c>
      <c r="J555" s="84" t="b">
        <v>0</v>
      </c>
      <c r="K555" s="84" t="b">
        <v>0</v>
      </c>
      <c r="L555" s="84" t="b">
        <v>0</v>
      </c>
    </row>
    <row r="556" spans="1:12" ht="15">
      <c r="A556" s="84" t="s">
        <v>3687</v>
      </c>
      <c r="B556" s="84" t="s">
        <v>4498</v>
      </c>
      <c r="C556" s="84">
        <v>2</v>
      </c>
      <c r="D556" s="123">
        <v>0.0007351099759727843</v>
      </c>
      <c r="E556" s="123">
        <v>1.9071041131622641</v>
      </c>
      <c r="F556" s="84" t="s">
        <v>4933</v>
      </c>
      <c r="G556" s="84" t="b">
        <v>0</v>
      </c>
      <c r="H556" s="84" t="b">
        <v>0</v>
      </c>
      <c r="I556" s="84" t="b">
        <v>0</v>
      </c>
      <c r="J556" s="84" t="b">
        <v>0</v>
      </c>
      <c r="K556" s="84" t="b">
        <v>0</v>
      </c>
      <c r="L556" s="84" t="b">
        <v>0</v>
      </c>
    </row>
    <row r="557" spans="1:12" ht="15">
      <c r="A557" s="84" t="s">
        <v>4349</v>
      </c>
      <c r="B557" s="84" t="s">
        <v>4773</v>
      </c>
      <c r="C557" s="84">
        <v>2</v>
      </c>
      <c r="D557" s="123">
        <v>0.0007351099759727843</v>
      </c>
      <c r="E557" s="123">
        <v>2.2898041552775648</v>
      </c>
      <c r="F557" s="84" t="s">
        <v>4933</v>
      </c>
      <c r="G557" s="84" t="b">
        <v>0</v>
      </c>
      <c r="H557" s="84" t="b">
        <v>0</v>
      </c>
      <c r="I557" s="84" t="b">
        <v>0</v>
      </c>
      <c r="J557" s="84" t="b">
        <v>0</v>
      </c>
      <c r="K557" s="84" t="b">
        <v>0</v>
      </c>
      <c r="L557" s="84" t="b">
        <v>0</v>
      </c>
    </row>
    <row r="558" spans="1:12" ht="15">
      <c r="A558" s="84" t="s">
        <v>4773</v>
      </c>
      <c r="B558" s="84" t="s">
        <v>4363</v>
      </c>
      <c r="C558" s="84">
        <v>2</v>
      </c>
      <c r="D558" s="123">
        <v>0.0007351099759727843</v>
      </c>
      <c r="E558" s="123">
        <v>2.521753231798247</v>
      </c>
      <c r="F558" s="84" t="s">
        <v>4933</v>
      </c>
      <c r="G558" s="84" t="b">
        <v>0</v>
      </c>
      <c r="H558" s="84" t="b">
        <v>0</v>
      </c>
      <c r="I558" s="84" t="b">
        <v>0</v>
      </c>
      <c r="J558" s="84" t="b">
        <v>1</v>
      </c>
      <c r="K558" s="84" t="b">
        <v>0</v>
      </c>
      <c r="L558" s="84" t="b">
        <v>0</v>
      </c>
    </row>
    <row r="559" spans="1:12" ht="15">
      <c r="A559" s="84" t="s">
        <v>4363</v>
      </c>
      <c r="B559" s="84" t="s">
        <v>4338</v>
      </c>
      <c r="C559" s="84">
        <v>2</v>
      </c>
      <c r="D559" s="123">
        <v>0.0007351099759727843</v>
      </c>
      <c r="E559" s="123">
        <v>0.9306886247717479</v>
      </c>
      <c r="F559" s="84" t="s">
        <v>4933</v>
      </c>
      <c r="G559" s="84" t="b">
        <v>1</v>
      </c>
      <c r="H559" s="84" t="b">
        <v>0</v>
      </c>
      <c r="I559" s="84" t="b">
        <v>0</v>
      </c>
      <c r="J559" s="84" t="b">
        <v>0</v>
      </c>
      <c r="K559" s="84" t="b">
        <v>0</v>
      </c>
      <c r="L559" s="84" t="b">
        <v>0</v>
      </c>
    </row>
    <row r="560" spans="1:12" ht="15">
      <c r="A560" s="84" t="s">
        <v>4396</v>
      </c>
      <c r="B560" s="84" t="s">
        <v>4338</v>
      </c>
      <c r="C560" s="84">
        <v>2</v>
      </c>
      <c r="D560" s="123">
        <v>0.0007351099759727843</v>
      </c>
      <c r="E560" s="123">
        <v>1.1611375461500217</v>
      </c>
      <c r="F560" s="84" t="s">
        <v>4933</v>
      </c>
      <c r="G560" s="84" t="b">
        <v>1</v>
      </c>
      <c r="H560" s="84" t="b">
        <v>0</v>
      </c>
      <c r="I560" s="84" t="b">
        <v>0</v>
      </c>
      <c r="J560" s="84" t="b">
        <v>0</v>
      </c>
      <c r="K560" s="84" t="b">
        <v>0</v>
      </c>
      <c r="L560" s="84" t="b">
        <v>0</v>
      </c>
    </row>
    <row r="561" spans="1:12" ht="15">
      <c r="A561" s="84" t="s">
        <v>4338</v>
      </c>
      <c r="B561" s="84" t="s">
        <v>4774</v>
      </c>
      <c r="C561" s="84">
        <v>2</v>
      </c>
      <c r="D561" s="123">
        <v>0.0007351099759727843</v>
      </c>
      <c r="E561" s="123">
        <v>1.8601075504860407</v>
      </c>
      <c r="F561" s="84" t="s">
        <v>4933</v>
      </c>
      <c r="G561" s="84" t="b">
        <v>0</v>
      </c>
      <c r="H561" s="84" t="b">
        <v>0</v>
      </c>
      <c r="I561" s="84" t="b">
        <v>0</v>
      </c>
      <c r="J561" s="84" t="b">
        <v>0</v>
      </c>
      <c r="K561" s="84" t="b">
        <v>0</v>
      </c>
      <c r="L561" s="84" t="b">
        <v>0</v>
      </c>
    </row>
    <row r="562" spans="1:12" ht="15">
      <c r="A562" s="84" t="s">
        <v>3624</v>
      </c>
      <c r="B562" s="84" t="s">
        <v>4485</v>
      </c>
      <c r="C562" s="84">
        <v>2</v>
      </c>
      <c r="D562" s="123">
        <v>0.0007351099759727843</v>
      </c>
      <c r="E562" s="123">
        <v>1.347368436556583</v>
      </c>
      <c r="F562" s="84" t="s">
        <v>4933</v>
      </c>
      <c r="G562" s="84" t="b">
        <v>0</v>
      </c>
      <c r="H562" s="84" t="b">
        <v>0</v>
      </c>
      <c r="I562" s="84" t="b">
        <v>0</v>
      </c>
      <c r="J562" s="84" t="b">
        <v>0</v>
      </c>
      <c r="K562" s="84" t="b">
        <v>0</v>
      </c>
      <c r="L562" s="84" t="b">
        <v>0</v>
      </c>
    </row>
    <row r="563" spans="1:12" ht="15">
      <c r="A563" s="84" t="s">
        <v>4485</v>
      </c>
      <c r="B563" s="84" t="s">
        <v>4342</v>
      </c>
      <c r="C563" s="84">
        <v>2</v>
      </c>
      <c r="D563" s="123">
        <v>0.0007351099759727843</v>
      </c>
      <c r="E563" s="123">
        <v>1.6640660644759697</v>
      </c>
      <c r="F563" s="84" t="s">
        <v>4933</v>
      </c>
      <c r="G563" s="84" t="b">
        <v>0</v>
      </c>
      <c r="H563" s="84" t="b">
        <v>0</v>
      </c>
      <c r="I563" s="84" t="b">
        <v>0</v>
      </c>
      <c r="J563" s="84" t="b">
        <v>0</v>
      </c>
      <c r="K563" s="84" t="b">
        <v>0</v>
      </c>
      <c r="L563" s="84" t="b">
        <v>0</v>
      </c>
    </row>
    <row r="564" spans="1:12" ht="15">
      <c r="A564" s="84" t="s">
        <v>4372</v>
      </c>
      <c r="B564" s="84" t="s">
        <v>4555</v>
      </c>
      <c r="C564" s="84">
        <v>2</v>
      </c>
      <c r="D564" s="123">
        <v>0.0007351099759727843</v>
      </c>
      <c r="E564" s="123">
        <v>2.2750808984568587</v>
      </c>
      <c r="F564" s="84" t="s">
        <v>4933</v>
      </c>
      <c r="G564" s="84" t="b">
        <v>0</v>
      </c>
      <c r="H564" s="84" t="b">
        <v>0</v>
      </c>
      <c r="I564" s="84" t="b">
        <v>0</v>
      </c>
      <c r="J564" s="84" t="b">
        <v>0</v>
      </c>
      <c r="K564" s="84" t="b">
        <v>0</v>
      </c>
      <c r="L564" s="84" t="b">
        <v>0</v>
      </c>
    </row>
    <row r="565" spans="1:12" ht="15">
      <c r="A565" s="84" t="s">
        <v>4371</v>
      </c>
      <c r="B565" s="84" t="s">
        <v>3627</v>
      </c>
      <c r="C565" s="84">
        <v>2</v>
      </c>
      <c r="D565" s="123">
        <v>0.0007351099759727843</v>
      </c>
      <c r="E565" s="123">
        <v>1.0642275331419655</v>
      </c>
      <c r="F565" s="84" t="s">
        <v>4933</v>
      </c>
      <c r="G565" s="84" t="b">
        <v>0</v>
      </c>
      <c r="H565" s="84" t="b">
        <v>0</v>
      </c>
      <c r="I565" s="84" t="b">
        <v>0</v>
      </c>
      <c r="J565" s="84" t="b">
        <v>0</v>
      </c>
      <c r="K565" s="84" t="b">
        <v>0</v>
      </c>
      <c r="L565" s="84" t="b">
        <v>0</v>
      </c>
    </row>
    <row r="566" spans="1:12" ht="15">
      <c r="A566" s="84" t="s">
        <v>351</v>
      </c>
      <c r="B566" s="84" t="s">
        <v>3675</v>
      </c>
      <c r="C566" s="84">
        <v>2</v>
      </c>
      <c r="D566" s="123">
        <v>0.0007351099759727843</v>
      </c>
      <c r="E566" s="123">
        <v>2.6382588008696843</v>
      </c>
      <c r="F566" s="84" t="s">
        <v>4933</v>
      </c>
      <c r="G566" s="84" t="b">
        <v>0</v>
      </c>
      <c r="H566" s="84" t="b">
        <v>0</v>
      </c>
      <c r="I566" s="84" t="b">
        <v>0</v>
      </c>
      <c r="J566" s="84" t="b">
        <v>0</v>
      </c>
      <c r="K566" s="84" t="b">
        <v>0</v>
      </c>
      <c r="L566" s="84" t="b">
        <v>0</v>
      </c>
    </row>
    <row r="567" spans="1:12" ht="15">
      <c r="A567" s="84" t="s">
        <v>4408</v>
      </c>
      <c r="B567" s="84" t="s">
        <v>4642</v>
      </c>
      <c r="C567" s="84">
        <v>2</v>
      </c>
      <c r="D567" s="123">
        <v>0.0007351099759727843</v>
      </c>
      <c r="E567" s="123">
        <v>2.6218683846815147</v>
      </c>
      <c r="F567" s="84" t="s">
        <v>4933</v>
      </c>
      <c r="G567" s="84" t="b">
        <v>0</v>
      </c>
      <c r="H567" s="84" t="b">
        <v>0</v>
      </c>
      <c r="I567" s="84" t="b">
        <v>0</v>
      </c>
      <c r="J567" s="84" t="b">
        <v>0</v>
      </c>
      <c r="K567" s="84" t="b">
        <v>0</v>
      </c>
      <c r="L567" s="84" t="b">
        <v>0</v>
      </c>
    </row>
    <row r="568" spans="1:12" ht="15">
      <c r="A568" s="84" t="s">
        <v>4643</v>
      </c>
      <c r="B568" s="84" t="s">
        <v>3583</v>
      </c>
      <c r="C568" s="84">
        <v>2</v>
      </c>
      <c r="D568" s="123">
        <v>0.0007351099759727843</v>
      </c>
      <c r="E568" s="123">
        <v>1.2996490899475956</v>
      </c>
      <c r="F568" s="84" t="s">
        <v>4933</v>
      </c>
      <c r="G568" s="84" t="b">
        <v>0</v>
      </c>
      <c r="H568" s="84" t="b">
        <v>0</v>
      </c>
      <c r="I568" s="84" t="b">
        <v>0</v>
      </c>
      <c r="J568" s="84" t="b">
        <v>0</v>
      </c>
      <c r="K568" s="84" t="b">
        <v>0</v>
      </c>
      <c r="L568" s="84" t="b">
        <v>0</v>
      </c>
    </row>
    <row r="569" spans="1:12" ht="15">
      <c r="A569" s="84" t="s">
        <v>4778</v>
      </c>
      <c r="B569" s="84" t="s">
        <v>4462</v>
      </c>
      <c r="C569" s="84">
        <v>2</v>
      </c>
      <c r="D569" s="123">
        <v>0.0007351099759727843</v>
      </c>
      <c r="E569" s="123">
        <v>3.053232148840502</v>
      </c>
      <c r="F569" s="84" t="s">
        <v>4933</v>
      </c>
      <c r="G569" s="84" t="b">
        <v>0</v>
      </c>
      <c r="H569" s="84" t="b">
        <v>0</v>
      </c>
      <c r="I569" s="84" t="b">
        <v>0</v>
      </c>
      <c r="J569" s="84" t="b">
        <v>0</v>
      </c>
      <c r="K569" s="84" t="b">
        <v>0</v>
      </c>
      <c r="L569" s="84" t="b">
        <v>0</v>
      </c>
    </row>
    <row r="570" spans="1:12" ht="15">
      <c r="A570" s="84" t="s">
        <v>4462</v>
      </c>
      <c r="B570" s="84" t="s">
        <v>4779</v>
      </c>
      <c r="C570" s="84">
        <v>2</v>
      </c>
      <c r="D570" s="123">
        <v>0.0007351099759727843</v>
      </c>
      <c r="E570" s="123">
        <v>2.9740509027928774</v>
      </c>
      <c r="F570" s="84" t="s">
        <v>4933</v>
      </c>
      <c r="G570" s="84" t="b">
        <v>0</v>
      </c>
      <c r="H570" s="84" t="b">
        <v>0</v>
      </c>
      <c r="I570" s="84" t="b">
        <v>0</v>
      </c>
      <c r="J570" s="84" t="b">
        <v>0</v>
      </c>
      <c r="K570" s="84" t="b">
        <v>0</v>
      </c>
      <c r="L570" s="84" t="b">
        <v>0</v>
      </c>
    </row>
    <row r="571" spans="1:12" ht="15">
      <c r="A571" s="84" t="s">
        <v>4779</v>
      </c>
      <c r="B571" s="84" t="s">
        <v>974</v>
      </c>
      <c r="C571" s="84">
        <v>2</v>
      </c>
      <c r="D571" s="123">
        <v>0.0007351099759727843</v>
      </c>
      <c r="E571" s="123">
        <v>1.8491121661845775</v>
      </c>
      <c r="F571" s="84" t="s">
        <v>4933</v>
      </c>
      <c r="G571" s="84" t="b">
        <v>0</v>
      </c>
      <c r="H571" s="84" t="b">
        <v>0</v>
      </c>
      <c r="I571" s="84" t="b">
        <v>0</v>
      </c>
      <c r="J571" s="84" t="b">
        <v>0</v>
      </c>
      <c r="K571" s="84" t="b">
        <v>0</v>
      </c>
      <c r="L571" s="84" t="b">
        <v>0</v>
      </c>
    </row>
    <row r="572" spans="1:12" ht="15">
      <c r="A572" s="84" t="s">
        <v>4644</v>
      </c>
      <c r="B572" s="84" t="s">
        <v>4558</v>
      </c>
      <c r="C572" s="84">
        <v>2</v>
      </c>
      <c r="D572" s="123">
        <v>0.0008360759312516645</v>
      </c>
      <c r="E572" s="123">
        <v>2.9740509027928774</v>
      </c>
      <c r="F572" s="84" t="s">
        <v>4933</v>
      </c>
      <c r="G572" s="84" t="b">
        <v>0</v>
      </c>
      <c r="H572" s="84" t="b">
        <v>0</v>
      </c>
      <c r="I572" s="84" t="b">
        <v>0</v>
      </c>
      <c r="J572" s="84" t="b">
        <v>0</v>
      </c>
      <c r="K572" s="84" t="b">
        <v>0</v>
      </c>
      <c r="L572" s="84" t="b">
        <v>0</v>
      </c>
    </row>
    <row r="573" spans="1:12" ht="15">
      <c r="A573" s="84" t="s">
        <v>4645</v>
      </c>
      <c r="B573" s="84" t="s">
        <v>4505</v>
      </c>
      <c r="C573" s="84">
        <v>2</v>
      </c>
      <c r="D573" s="123">
        <v>0.0008360759312516645</v>
      </c>
      <c r="E573" s="123">
        <v>2.877140889784821</v>
      </c>
      <c r="F573" s="84" t="s">
        <v>4933</v>
      </c>
      <c r="G573" s="84" t="b">
        <v>0</v>
      </c>
      <c r="H573" s="84" t="b">
        <v>0</v>
      </c>
      <c r="I573" s="84" t="b">
        <v>0</v>
      </c>
      <c r="J573" s="84" t="b">
        <v>0</v>
      </c>
      <c r="K573" s="84" t="b">
        <v>0</v>
      </c>
      <c r="L573" s="84" t="b">
        <v>0</v>
      </c>
    </row>
    <row r="574" spans="1:12" ht="15">
      <c r="A574" s="84" t="s">
        <v>4346</v>
      </c>
      <c r="B574" s="84" t="s">
        <v>4506</v>
      </c>
      <c r="C574" s="84">
        <v>2</v>
      </c>
      <c r="D574" s="123">
        <v>0.0007351099759727843</v>
      </c>
      <c r="E574" s="123">
        <v>1.7631975374779842</v>
      </c>
      <c r="F574" s="84" t="s">
        <v>4933</v>
      </c>
      <c r="G574" s="84" t="b">
        <v>0</v>
      </c>
      <c r="H574" s="84" t="b">
        <v>0</v>
      </c>
      <c r="I574" s="84" t="b">
        <v>0</v>
      </c>
      <c r="J574" s="84" t="b">
        <v>0</v>
      </c>
      <c r="K574" s="84" t="b">
        <v>0</v>
      </c>
      <c r="L574" s="84" t="b">
        <v>0</v>
      </c>
    </row>
    <row r="575" spans="1:12" ht="15">
      <c r="A575" s="84" t="s">
        <v>4780</v>
      </c>
      <c r="B575" s="84" t="s">
        <v>3629</v>
      </c>
      <c r="C575" s="84">
        <v>2</v>
      </c>
      <c r="D575" s="123">
        <v>0.0007351099759727843</v>
      </c>
      <c r="E575" s="123">
        <v>2.0989896394011773</v>
      </c>
      <c r="F575" s="84" t="s">
        <v>4933</v>
      </c>
      <c r="G575" s="84" t="b">
        <v>0</v>
      </c>
      <c r="H575" s="84" t="b">
        <v>0</v>
      </c>
      <c r="I575" s="84" t="b">
        <v>0</v>
      </c>
      <c r="J575" s="84" t="b">
        <v>0</v>
      </c>
      <c r="K575" s="84" t="b">
        <v>0</v>
      </c>
      <c r="L575" s="84" t="b">
        <v>0</v>
      </c>
    </row>
    <row r="576" spans="1:12" ht="15">
      <c r="A576" s="84" t="s">
        <v>974</v>
      </c>
      <c r="B576" s="84" t="s">
        <v>4463</v>
      </c>
      <c r="C576" s="84">
        <v>2</v>
      </c>
      <c r="D576" s="123">
        <v>0.0007351099759727843</v>
      </c>
      <c r="E576" s="123">
        <v>1.377453807166417</v>
      </c>
      <c r="F576" s="84" t="s">
        <v>4933</v>
      </c>
      <c r="G576" s="84" t="b">
        <v>0</v>
      </c>
      <c r="H576" s="84" t="b">
        <v>0</v>
      </c>
      <c r="I576" s="84" t="b">
        <v>0</v>
      </c>
      <c r="J576" s="84" t="b">
        <v>0</v>
      </c>
      <c r="K576" s="84" t="b">
        <v>0</v>
      </c>
      <c r="L576" s="84" t="b">
        <v>0</v>
      </c>
    </row>
    <row r="577" spans="1:12" ht="15">
      <c r="A577" s="84" t="s">
        <v>4370</v>
      </c>
      <c r="B577" s="84" t="s">
        <v>4781</v>
      </c>
      <c r="C577" s="84">
        <v>2</v>
      </c>
      <c r="D577" s="123">
        <v>0.0008360759312516645</v>
      </c>
      <c r="E577" s="123">
        <v>2.57611089412084</v>
      </c>
      <c r="F577" s="84" t="s">
        <v>4933</v>
      </c>
      <c r="G577" s="84" t="b">
        <v>0</v>
      </c>
      <c r="H577" s="84" t="b">
        <v>0</v>
      </c>
      <c r="I577" s="84" t="b">
        <v>0</v>
      </c>
      <c r="J577" s="84" t="b">
        <v>0</v>
      </c>
      <c r="K577" s="84" t="b">
        <v>0</v>
      </c>
      <c r="L577" s="84" t="b">
        <v>0</v>
      </c>
    </row>
    <row r="578" spans="1:12" ht="15">
      <c r="A578" s="84" t="s">
        <v>4781</v>
      </c>
      <c r="B578" s="84" t="s">
        <v>4560</v>
      </c>
      <c r="C578" s="84">
        <v>2</v>
      </c>
      <c r="D578" s="123">
        <v>0.0008360759312516645</v>
      </c>
      <c r="E578" s="123">
        <v>3.2750808984568587</v>
      </c>
      <c r="F578" s="84" t="s">
        <v>4933</v>
      </c>
      <c r="G578" s="84" t="b">
        <v>0</v>
      </c>
      <c r="H578" s="84" t="b">
        <v>0</v>
      </c>
      <c r="I578" s="84" t="b">
        <v>0</v>
      </c>
      <c r="J578" s="84" t="b">
        <v>0</v>
      </c>
      <c r="K578" s="84" t="b">
        <v>0</v>
      </c>
      <c r="L578" s="84" t="b">
        <v>0</v>
      </c>
    </row>
    <row r="579" spans="1:12" ht="15">
      <c r="A579" s="84" t="s">
        <v>3583</v>
      </c>
      <c r="B579" s="84" t="s">
        <v>4492</v>
      </c>
      <c r="C579" s="84">
        <v>2</v>
      </c>
      <c r="D579" s="123">
        <v>0.0007351099759727843</v>
      </c>
      <c r="E579" s="123">
        <v>1.0554090680947767</v>
      </c>
      <c r="F579" s="84" t="s">
        <v>4933</v>
      </c>
      <c r="G579" s="84" t="b">
        <v>0</v>
      </c>
      <c r="H579" s="84" t="b">
        <v>0</v>
      </c>
      <c r="I579" s="84" t="b">
        <v>0</v>
      </c>
      <c r="J579" s="84" t="b">
        <v>0</v>
      </c>
      <c r="K579" s="84" t="b">
        <v>0</v>
      </c>
      <c r="L579" s="84" t="b">
        <v>0</v>
      </c>
    </row>
    <row r="580" spans="1:12" ht="15">
      <c r="A580" s="84" t="s">
        <v>4464</v>
      </c>
      <c r="B580" s="84" t="s">
        <v>4345</v>
      </c>
      <c r="C580" s="84">
        <v>2</v>
      </c>
      <c r="D580" s="123">
        <v>0.0007351099759727843</v>
      </c>
      <c r="E580" s="123">
        <v>1.6730209071288962</v>
      </c>
      <c r="F580" s="84" t="s">
        <v>4933</v>
      </c>
      <c r="G580" s="84" t="b">
        <v>0</v>
      </c>
      <c r="H580" s="84" t="b">
        <v>0</v>
      </c>
      <c r="I580" s="84" t="b">
        <v>0</v>
      </c>
      <c r="J580" s="84" t="b">
        <v>0</v>
      </c>
      <c r="K580" s="84" t="b">
        <v>0</v>
      </c>
      <c r="L580" s="84" t="b">
        <v>0</v>
      </c>
    </row>
    <row r="581" spans="1:12" ht="15">
      <c r="A581" s="84" t="s">
        <v>4431</v>
      </c>
      <c r="B581" s="84" t="s">
        <v>3627</v>
      </c>
      <c r="C581" s="84">
        <v>2</v>
      </c>
      <c r="D581" s="123">
        <v>0.0007351099759727843</v>
      </c>
      <c r="E581" s="123">
        <v>1.337228805205703</v>
      </c>
      <c r="F581" s="84" t="s">
        <v>4933</v>
      </c>
      <c r="G581" s="84" t="b">
        <v>0</v>
      </c>
      <c r="H581" s="84" t="b">
        <v>0</v>
      </c>
      <c r="I581" s="84" t="b">
        <v>0</v>
      </c>
      <c r="J581" s="84" t="b">
        <v>0</v>
      </c>
      <c r="K581" s="84" t="b">
        <v>0</v>
      </c>
      <c r="L581" s="84" t="b">
        <v>0</v>
      </c>
    </row>
    <row r="582" spans="1:12" ht="15">
      <c r="A582" s="84" t="s">
        <v>4652</v>
      </c>
      <c r="B582" s="84" t="s">
        <v>3627</v>
      </c>
      <c r="C582" s="84">
        <v>2</v>
      </c>
      <c r="D582" s="123">
        <v>0.0007351099759727843</v>
      </c>
      <c r="E582" s="123">
        <v>1.7631975374779842</v>
      </c>
      <c r="F582" s="84" t="s">
        <v>4933</v>
      </c>
      <c r="G582" s="84" t="b">
        <v>0</v>
      </c>
      <c r="H582" s="84" t="b">
        <v>0</v>
      </c>
      <c r="I582" s="84" t="b">
        <v>0</v>
      </c>
      <c r="J582" s="84" t="b">
        <v>0</v>
      </c>
      <c r="K582" s="84" t="b">
        <v>0</v>
      </c>
      <c r="L582" s="84" t="b">
        <v>0</v>
      </c>
    </row>
    <row r="583" spans="1:12" ht="15">
      <c r="A583" s="84" t="s">
        <v>4785</v>
      </c>
      <c r="B583" s="84" t="s">
        <v>4786</v>
      </c>
      <c r="C583" s="84">
        <v>2</v>
      </c>
      <c r="D583" s="123">
        <v>0.0007351099759727843</v>
      </c>
      <c r="E583" s="123">
        <v>3.45117215751254</v>
      </c>
      <c r="F583" s="84" t="s">
        <v>4933</v>
      </c>
      <c r="G583" s="84" t="b">
        <v>1</v>
      </c>
      <c r="H583" s="84" t="b">
        <v>0</v>
      </c>
      <c r="I583" s="84" t="b">
        <v>0</v>
      </c>
      <c r="J583" s="84" t="b">
        <v>0</v>
      </c>
      <c r="K583" s="84" t="b">
        <v>0</v>
      </c>
      <c r="L583" s="84" t="b">
        <v>0</v>
      </c>
    </row>
    <row r="584" spans="1:12" ht="15">
      <c r="A584" s="84" t="s">
        <v>4786</v>
      </c>
      <c r="B584" s="84" t="s">
        <v>4620</v>
      </c>
      <c r="C584" s="84">
        <v>2</v>
      </c>
      <c r="D584" s="123">
        <v>0.0007351099759727843</v>
      </c>
      <c r="E584" s="123">
        <v>3.2750808984568587</v>
      </c>
      <c r="F584" s="84" t="s">
        <v>4933</v>
      </c>
      <c r="G584" s="84" t="b">
        <v>0</v>
      </c>
      <c r="H584" s="84" t="b">
        <v>0</v>
      </c>
      <c r="I584" s="84" t="b">
        <v>0</v>
      </c>
      <c r="J584" s="84" t="b">
        <v>1</v>
      </c>
      <c r="K584" s="84" t="b">
        <v>0</v>
      </c>
      <c r="L584" s="84" t="b">
        <v>0</v>
      </c>
    </row>
    <row r="585" spans="1:12" ht="15">
      <c r="A585" s="84" t="s">
        <v>4620</v>
      </c>
      <c r="B585" s="84" t="s">
        <v>4787</v>
      </c>
      <c r="C585" s="84">
        <v>2</v>
      </c>
      <c r="D585" s="123">
        <v>0.0007351099759727843</v>
      </c>
      <c r="E585" s="123">
        <v>3.2750808984568587</v>
      </c>
      <c r="F585" s="84" t="s">
        <v>4933</v>
      </c>
      <c r="G585" s="84" t="b">
        <v>1</v>
      </c>
      <c r="H585" s="84" t="b">
        <v>0</v>
      </c>
      <c r="I585" s="84" t="b">
        <v>0</v>
      </c>
      <c r="J585" s="84" t="b">
        <v>0</v>
      </c>
      <c r="K585" s="84" t="b">
        <v>1</v>
      </c>
      <c r="L585" s="84" t="b">
        <v>0</v>
      </c>
    </row>
    <row r="586" spans="1:12" ht="15">
      <c r="A586" s="84" t="s">
        <v>4787</v>
      </c>
      <c r="B586" s="84" t="s">
        <v>4483</v>
      </c>
      <c r="C586" s="84">
        <v>2</v>
      </c>
      <c r="D586" s="123">
        <v>0.0007351099759727843</v>
      </c>
      <c r="E586" s="123">
        <v>3.053232148840502</v>
      </c>
      <c r="F586" s="84" t="s">
        <v>4933</v>
      </c>
      <c r="G586" s="84" t="b">
        <v>0</v>
      </c>
      <c r="H586" s="84" t="b">
        <v>1</v>
      </c>
      <c r="I586" s="84" t="b">
        <v>0</v>
      </c>
      <c r="J586" s="84" t="b">
        <v>0</v>
      </c>
      <c r="K586" s="84" t="b">
        <v>0</v>
      </c>
      <c r="L586" s="84" t="b">
        <v>0</v>
      </c>
    </row>
    <row r="587" spans="1:12" ht="15">
      <c r="A587" s="84" t="s">
        <v>4483</v>
      </c>
      <c r="B587" s="84" t="s">
        <v>4561</v>
      </c>
      <c r="C587" s="84">
        <v>2</v>
      </c>
      <c r="D587" s="123">
        <v>0.0007351099759727843</v>
      </c>
      <c r="E587" s="123">
        <v>2.752202153176521</v>
      </c>
      <c r="F587" s="84" t="s">
        <v>4933</v>
      </c>
      <c r="G587" s="84" t="b">
        <v>0</v>
      </c>
      <c r="H587" s="84" t="b">
        <v>0</v>
      </c>
      <c r="I587" s="84" t="b">
        <v>0</v>
      </c>
      <c r="J587" s="84" t="b">
        <v>0</v>
      </c>
      <c r="K587" s="84" t="b">
        <v>0</v>
      </c>
      <c r="L587" s="84" t="b">
        <v>0</v>
      </c>
    </row>
    <row r="588" spans="1:12" ht="15">
      <c r="A588" s="84" t="s">
        <v>4561</v>
      </c>
      <c r="B588" s="84" t="s">
        <v>4562</v>
      </c>
      <c r="C588" s="84">
        <v>2</v>
      </c>
      <c r="D588" s="123">
        <v>0.0007351099759727843</v>
      </c>
      <c r="E588" s="123">
        <v>2.8491121661845775</v>
      </c>
      <c r="F588" s="84" t="s">
        <v>4933</v>
      </c>
      <c r="G588" s="84" t="b">
        <v>0</v>
      </c>
      <c r="H588" s="84" t="b">
        <v>0</v>
      </c>
      <c r="I588" s="84" t="b">
        <v>0</v>
      </c>
      <c r="J588" s="84" t="b">
        <v>0</v>
      </c>
      <c r="K588" s="84" t="b">
        <v>0</v>
      </c>
      <c r="L588" s="84" t="b">
        <v>0</v>
      </c>
    </row>
    <row r="589" spans="1:12" ht="15">
      <c r="A589" s="84" t="s">
        <v>4562</v>
      </c>
      <c r="B589" s="84" t="s">
        <v>4653</v>
      </c>
      <c r="C589" s="84">
        <v>2</v>
      </c>
      <c r="D589" s="123">
        <v>0.0007351099759727843</v>
      </c>
      <c r="E589" s="123">
        <v>2.9740509027928774</v>
      </c>
      <c r="F589" s="84" t="s">
        <v>4933</v>
      </c>
      <c r="G589" s="84" t="b">
        <v>0</v>
      </c>
      <c r="H589" s="84" t="b">
        <v>0</v>
      </c>
      <c r="I589" s="84" t="b">
        <v>0</v>
      </c>
      <c r="J589" s="84" t="b">
        <v>0</v>
      </c>
      <c r="K589" s="84" t="b">
        <v>0</v>
      </c>
      <c r="L589" s="84" t="b">
        <v>0</v>
      </c>
    </row>
    <row r="590" spans="1:12" ht="15">
      <c r="A590" s="84" t="s">
        <v>4653</v>
      </c>
      <c r="B590" s="84" t="s">
        <v>426</v>
      </c>
      <c r="C590" s="84">
        <v>2</v>
      </c>
      <c r="D590" s="123">
        <v>0.0007351099759727843</v>
      </c>
      <c r="E590" s="123">
        <v>3.2750808984568587</v>
      </c>
      <c r="F590" s="84" t="s">
        <v>4933</v>
      </c>
      <c r="G590" s="84" t="b">
        <v>0</v>
      </c>
      <c r="H590" s="84" t="b">
        <v>0</v>
      </c>
      <c r="I590" s="84" t="b">
        <v>0</v>
      </c>
      <c r="J590" s="84" t="b">
        <v>0</v>
      </c>
      <c r="K590" s="84" t="b">
        <v>0</v>
      </c>
      <c r="L590" s="84" t="b">
        <v>0</v>
      </c>
    </row>
    <row r="591" spans="1:12" ht="15">
      <c r="A591" s="84" t="s">
        <v>426</v>
      </c>
      <c r="B591" s="84" t="s">
        <v>4788</v>
      </c>
      <c r="C591" s="84">
        <v>2</v>
      </c>
      <c r="D591" s="123">
        <v>0.0007351099759727843</v>
      </c>
      <c r="E591" s="123">
        <v>3.45117215751254</v>
      </c>
      <c r="F591" s="84" t="s">
        <v>4933</v>
      </c>
      <c r="G591" s="84" t="b">
        <v>0</v>
      </c>
      <c r="H591" s="84" t="b">
        <v>0</v>
      </c>
      <c r="I591" s="84" t="b">
        <v>0</v>
      </c>
      <c r="J591" s="84" t="b">
        <v>0</v>
      </c>
      <c r="K591" s="84" t="b">
        <v>0</v>
      </c>
      <c r="L591" s="84" t="b">
        <v>0</v>
      </c>
    </row>
    <row r="592" spans="1:12" ht="15">
      <c r="A592" s="84" t="s">
        <v>4788</v>
      </c>
      <c r="B592" s="84" t="s">
        <v>3579</v>
      </c>
      <c r="C592" s="84">
        <v>2</v>
      </c>
      <c r="D592" s="123">
        <v>0.0007351099759727843</v>
      </c>
      <c r="E592" s="123">
        <v>2.6382588008696843</v>
      </c>
      <c r="F592" s="84" t="s">
        <v>4933</v>
      </c>
      <c r="G592" s="84" t="b">
        <v>0</v>
      </c>
      <c r="H592" s="84" t="b">
        <v>0</v>
      </c>
      <c r="I592" s="84" t="b">
        <v>0</v>
      </c>
      <c r="J592" s="84" t="b">
        <v>0</v>
      </c>
      <c r="K592" s="84" t="b">
        <v>0</v>
      </c>
      <c r="L592" s="84" t="b">
        <v>0</v>
      </c>
    </row>
    <row r="593" spans="1:12" ht="15">
      <c r="A593" s="84" t="s">
        <v>3579</v>
      </c>
      <c r="B593" s="84" t="s">
        <v>4789</v>
      </c>
      <c r="C593" s="84">
        <v>2</v>
      </c>
      <c r="D593" s="123">
        <v>0.0007351099759727843</v>
      </c>
      <c r="E593" s="123">
        <v>2.752202153176521</v>
      </c>
      <c r="F593" s="84" t="s">
        <v>4933</v>
      </c>
      <c r="G593" s="84" t="b">
        <v>0</v>
      </c>
      <c r="H593" s="84" t="b">
        <v>0</v>
      </c>
      <c r="I593" s="84" t="b">
        <v>0</v>
      </c>
      <c r="J593" s="84" t="b">
        <v>0</v>
      </c>
      <c r="K593" s="84" t="b">
        <v>0</v>
      </c>
      <c r="L593" s="84" t="b">
        <v>0</v>
      </c>
    </row>
    <row r="594" spans="1:12" ht="15">
      <c r="A594" s="84" t="s">
        <v>4789</v>
      </c>
      <c r="B594" s="84" t="s">
        <v>4654</v>
      </c>
      <c r="C594" s="84">
        <v>2</v>
      </c>
      <c r="D594" s="123">
        <v>0.0007351099759727843</v>
      </c>
      <c r="E594" s="123">
        <v>3.2750808984568587</v>
      </c>
      <c r="F594" s="84" t="s">
        <v>4933</v>
      </c>
      <c r="G594" s="84" t="b">
        <v>0</v>
      </c>
      <c r="H594" s="84" t="b">
        <v>0</v>
      </c>
      <c r="I594" s="84" t="b">
        <v>0</v>
      </c>
      <c r="J594" s="84" t="b">
        <v>1</v>
      </c>
      <c r="K594" s="84" t="b">
        <v>0</v>
      </c>
      <c r="L594" s="84" t="b">
        <v>0</v>
      </c>
    </row>
    <row r="595" spans="1:12" ht="15">
      <c r="A595" s="84" t="s">
        <v>4654</v>
      </c>
      <c r="B595" s="84" t="s">
        <v>4790</v>
      </c>
      <c r="C595" s="84">
        <v>2</v>
      </c>
      <c r="D595" s="123">
        <v>0.0007351099759727843</v>
      </c>
      <c r="E595" s="123">
        <v>3.2750808984568587</v>
      </c>
      <c r="F595" s="84" t="s">
        <v>4933</v>
      </c>
      <c r="G595" s="84" t="b">
        <v>1</v>
      </c>
      <c r="H595" s="84" t="b">
        <v>0</v>
      </c>
      <c r="I595" s="84" t="b">
        <v>0</v>
      </c>
      <c r="J595" s="84" t="b">
        <v>0</v>
      </c>
      <c r="K595" s="84" t="b">
        <v>0</v>
      </c>
      <c r="L595" s="84" t="b">
        <v>0</v>
      </c>
    </row>
    <row r="596" spans="1:12" ht="15">
      <c r="A596" s="84" t="s">
        <v>4790</v>
      </c>
      <c r="B596" s="84" t="s">
        <v>3582</v>
      </c>
      <c r="C596" s="84">
        <v>2</v>
      </c>
      <c r="D596" s="123">
        <v>0.0007351099759727843</v>
      </c>
      <c r="E596" s="123">
        <v>1.2693285695677672</v>
      </c>
      <c r="F596" s="84" t="s">
        <v>4933</v>
      </c>
      <c r="G596" s="84" t="b">
        <v>0</v>
      </c>
      <c r="H596" s="84" t="b">
        <v>0</v>
      </c>
      <c r="I596" s="84" t="b">
        <v>0</v>
      </c>
      <c r="J596" s="84" t="b">
        <v>0</v>
      </c>
      <c r="K596" s="84" t="b">
        <v>0</v>
      </c>
      <c r="L596" s="84" t="b">
        <v>0</v>
      </c>
    </row>
    <row r="597" spans="1:12" ht="15">
      <c r="A597" s="84" t="s">
        <v>3582</v>
      </c>
      <c r="B597" s="84" t="s">
        <v>4561</v>
      </c>
      <c r="C597" s="84">
        <v>2</v>
      </c>
      <c r="D597" s="123">
        <v>0.0007351099759727843</v>
      </c>
      <c r="E597" s="123">
        <v>0.9740509027928773</v>
      </c>
      <c r="F597" s="84" t="s">
        <v>4933</v>
      </c>
      <c r="G597" s="84" t="b">
        <v>0</v>
      </c>
      <c r="H597" s="84" t="b">
        <v>0</v>
      </c>
      <c r="I597" s="84" t="b">
        <v>0</v>
      </c>
      <c r="J597" s="84" t="b">
        <v>0</v>
      </c>
      <c r="K597" s="84" t="b">
        <v>0</v>
      </c>
      <c r="L597" s="84" t="b">
        <v>0</v>
      </c>
    </row>
    <row r="598" spans="1:12" ht="15">
      <c r="A598" s="84" t="s">
        <v>4561</v>
      </c>
      <c r="B598" s="84" t="s">
        <v>4655</v>
      </c>
      <c r="C598" s="84">
        <v>2</v>
      </c>
      <c r="D598" s="123">
        <v>0.0007351099759727843</v>
      </c>
      <c r="E598" s="123">
        <v>2.9740509027928774</v>
      </c>
      <c r="F598" s="84" t="s">
        <v>4933</v>
      </c>
      <c r="G598" s="84" t="b">
        <v>0</v>
      </c>
      <c r="H598" s="84" t="b">
        <v>0</v>
      </c>
      <c r="I598" s="84" t="b">
        <v>0</v>
      </c>
      <c r="J598" s="84" t="b">
        <v>0</v>
      </c>
      <c r="K598" s="84" t="b">
        <v>0</v>
      </c>
      <c r="L598" s="84" t="b">
        <v>0</v>
      </c>
    </row>
    <row r="599" spans="1:12" ht="15">
      <c r="A599" s="84" t="s">
        <v>4655</v>
      </c>
      <c r="B599" s="84" t="s">
        <v>4791</v>
      </c>
      <c r="C599" s="84">
        <v>2</v>
      </c>
      <c r="D599" s="123">
        <v>0.0007351099759727843</v>
      </c>
      <c r="E599" s="123">
        <v>3.2750808984568587</v>
      </c>
      <c r="F599" s="84" t="s">
        <v>4933</v>
      </c>
      <c r="G599" s="84" t="b">
        <v>0</v>
      </c>
      <c r="H599" s="84" t="b">
        <v>0</v>
      </c>
      <c r="I599" s="84" t="b">
        <v>0</v>
      </c>
      <c r="J599" s="84" t="b">
        <v>0</v>
      </c>
      <c r="K599" s="84" t="b">
        <v>0</v>
      </c>
      <c r="L599" s="84" t="b">
        <v>0</v>
      </c>
    </row>
    <row r="600" spans="1:12" ht="15">
      <c r="A600" s="84" t="s">
        <v>4791</v>
      </c>
      <c r="B600" s="84" t="s">
        <v>4792</v>
      </c>
      <c r="C600" s="84">
        <v>2</v>
      </c>
      <c r="D600" s="123">
        <v>0.0007351099759727843</v>
      </c>
      <c r="E600" s="123">
        <v>3.45117215751254</v>
      </c>
      <c r="F600" s="84" t="s">
        <v>4933</v>
      </c>
      <c r="G600" s="84" t="b">
        <v>0</v>
      </c>
      <c r="H600" s="84" t="b">
        <v>0</v>
      </c>
      <c r="I600" s="84" t="b">
        <v>0</v>
      </c>
      <c r="J600" s="84" t="b">
        <v>0</v>
      </c>
      <c r="K600" s="84" t="b">
        <v>0</v>
      </c>
      <c r="L600" s="84" t="b">
        <v>0</v>
      </c>
    </row>
    <row r="601" spans="1:12" ht="15">
      <c r="A601" s="84" t="s">
        <v>4792</v>
      </c>
      <c r="B601" s="84" t="s">
        <v>4557</v>
      </c>
      <c r="C601" s="84">
        <v>2</v>
      </c>
      <c r="D601" s="123">
        <v>0.0007351099759727843</v>
      </c>
      <c r="E601" s="123">
        <v>3.1501421618485588</v>
      </c>
      <c r="F601" s="84" t="s">
        <v>4933</v>
      </c>
      <c r="G601" s="84" t="b">
        <v>0</v>
      </c>
      <c r="H601" s="84" t="b">
        <v>0</v>
      </c>
      <c r="I601" s="84" t="b">
        <v>0</v>
      </c>
      <c r="J601" s="84" t="b">
        <v>0</v>
      </c>
      <c r="K601" s="84" t="b">
        <v>0</v>
      </c>
      <c r="L601" s="84" t="b">
        <v>0</v>
      </c>
    </row>
    <row r="602" spans="1:12" ht="15">
      <c r="A602" s="84" t="s">
        <v>4557</v>
      </c>
      <c r="B602" s="84" t="s">
        <v>4793</v>
      </c>
      <c r="C602" s="84">
        <v>2</v>
      </c>
      <c r="D602" s="123">
        <v>0.0007351099759727843</v>
      </c>
      <c r="E602" s="123">
        <v>3.1501421618485588</v>
      </c>
      <c r="F602" s="84" t="s">
        <v>4933</v>
      </c>
      <c r="G602" s="84" t="b">
        <v>0</v>
      </c>
      <c r="H602" s="84" t="b">
        <v>0</v>
      </c>
      <c r="I602" s="84" t="b">
        <v>0</v>
      </c>
      <c r="J602" s="84" t="b">
        <v>0</v>
      </c>
      <c r="K602" s="84" t="b">
        <v>0</v>
      </c>
      <c r="L602" s="84" t="b">
        <v>0</v>
      </c>
    </row>
    <row r="603" spans="1:12" ht="15">
      <c r="A603" s="84" t="s">
        <v>4793</v>
      </c>
      <c r="B603" s="84" t="s">
        <v>4794</v>
      </c>
      <c r="C603" s="84">
        <v>2</v>
      </c>
      <c r="D603" s="123">
        <v>0.0007351099759727843</v>
      </c>
      <c r="E603" s="123">
        <v>3.45117215751254</v>
      </c>
      <c r="F603" s="84" t="s">
        <v>4933</v>
      </c>
      <c r="G603" s="84" t="b">
        <v>0</v>
      </c>
      <c r="H603" s="84" t="b">
        <v>0</v>
      </c>
      <c r="I603" s="84" t="b">
        <v>0</v>
      </c>
      <c r="J603" s="84" t="b">
        <v>0</v>
      </c>
      <c r="K603" s="84" t="b">
        <v>0</v>
      </c>
      <c r="L603" s="84" t="b">
        <v>0</v>
      </c>
    </row>
    <row r="604" spans="1:12" ht="15">
      <c r="A604" s="84" t="s">
        <v>4794</v>
      </c>
      <c r="B604" s="84" t="s">
        <v>4483</v>
      </c>
      <c r="C604" s="84">
        <v>2</v>
      </c>
      <c r="D604" s="123">
        <v>0.0007351099759727843</v>
      </c>
      <c r="E604" s="123">
        <v>3.053232148840502</v>
      </c>
      <c r="F604" s="84" t="s">
        <v>4933</v>
      </c>
      <c r="G604" s="84" t="b">
        <v>0</v>
      </c>
      <c r="H604" s="84" t="b">
        <v>0</v>
      </c>
      <c r="I604" s="84" t="b">
        <v>0</v>
      </c>
      <c r="J604" s="84" t="b">
        <v>0</v>
      </c>
      <c r="K604" s="84" t="b">
        <v>0</v>
      </c>
      <c r="L604" s="84" t="b">
        <v>0</v>
      </c>
    </row>
    <row r="605" spans="1:12" ht="15">
      <c r="A605" s="84" t="s">
        <v>4483</v>
      </c>
      <c r="B605" s="84" t="s">
        <v>4562</v>
      </c>
      <c r="C605" s="84">
        <v>2</v>
      </c>
      <c r="D605" s="123">
        <v>0.0007351099759727843</v>
      </c>
      <c r="E605" s="123">
        <v>2.752202153176521</v>
      </c>
      <c r="F605" s="84" t="s">
        <v>4933</v>
      </c>
      <c r="G605" s="84" t="b">
        <v>0</v>
      </c>
      <c r="H605" s="84" t="b">
        <v>0</v>
      </c>
      <c r="I605" s="84" t="b">
        <v>0</v>
      </c>
      <c r="J605" s="84" t="b">
        <v>0</v>
      </c>
      <c r="K605" s="84" t="b">
        <v>0</v>
      </c>
      <c r="L605" s="84" t="b">
        <v>0</v>
      </c>
    </row>
    <row r="606" spans="1:12" ht="15">
      <c r="A606" s="84" t="s">
        <v>4795</v>
      </c>
      <c r="B606" s="84" t="s">
        <v>3579</v>
      </c>
      <c r="C606" s="84">
        <v>2</v>
      </c>
      <c r="D606" s="123">
        <v>0.0007351099759727843</v>
      </c>
      <c r="E606" s="123">
        <v>2.6382588008696843</v>
      </c>
      <c r="F606" s="84" t="s">
        <v>4933</v>
      </c>
      <c r="G606" s="84" t="b">
        <v>0</v>
      </c>
      <c r="H606" s="84" t="b">
        <v>0</v>
      </c>
      <c r="I606" s="84" t="b">
        <v>0</v>
      </c>
      <c r="J606" s="84" t="b">
        <v>0</v>
      </c>
      <c r="K606" s="84" t="b">
        <v>0</v>
      </c>
      <c r="L606" s="84" t="b">
        <v>0</v>
      </c>
    </row>
    <row r="607" spans="1:12" ht="15">
      <c r="A607" s="84" t="s">
        <v>4370</v>
      </c>
      <c r="B607" s="84" t="s">
        <v>3584</v>
      </c>
      <c r="C607" s="84">
        <v>2</v>
      </c>
      <c r="D607" s="123">
        <v>0.0008360759312516645</v>
      </c>
      <c r="E607" s="123">
        <v>1.0709609158009339</v>
      </c>
      <c r="F607" s="84" t="s">
        <v>4933</v>
      </c>
      <c r="G607" s="84" t="b">
        <v>0</v>
      </c>
      <c r="H607" s="84" t="b">
        <v>0</v>
      </c>
      <c r="I607" s="84" t="b">
        <v>0</v>
      </c>
      <c r="J607" s="84" t="b">
        <v>0</v>
      </c>
      <c r="K607" s="84" t="b">
        <v>0</v>
      </c>
      <c r="L607" s="84" t="b">
        <v>0</v>
      </c>
    </row>
    <row r="608" spans="1:12" ht="15">
      <c r="A608" s="84" t="s">
        <v>4345</v>
      </c>
      <c r="B608" s="84" t="s">
        <v>4432</v>
      </c>
      <c r="C608" s="84">
        <v>2</v>
      </c>
      <c r="D608" s="123">
        <v>0.0007351099759727843</v>
      </c>
      <c r="E608" s="123">
        <v>1.5480821705205963</v>
      </c>
      <c r="F608" s="84" t="s">
        <v>4933</v>
      </c>
      <c r="G608" s="84" t="b">
        <v>0</v>
      </c>
      <c r="H608" s="84" t="b">
        <v>0</v>
      </c>
      <c r="I608" s="84" t="b">
        <v>0</v>
      </c>
      <c r="J608" s="84" t="b">
        <v>0</v>
      </c>
      <c r="K608" s="84" t="b">
        <v>0</v>
      </c>
      <c r="L608" s="84" t="b">
        <v>0</v>
      </c>
    </row>
    <row r="609" spans="1:12" ht="15">
      <c r="A609" s="84" t="s">
        <v>4657</v>
      </c>
      <c r="B609" s="84" t="s">
        <v>4432</v>
      </c>
      <c r="C609" s="84">
        <v>2</v>
      </c>
      <c r="D609" s="123">
        <v>0.0007351099759727843</v>
      </c>
      <c r="E609" s="123">
        <v>2.673020907128896</v>
      </c>
      <c r="F609" s="84" t="s">
        <v>4933</v>
      </c>
      <c r="G609" s="84" t="b">
        <v>0</v>
      </c>
      <c r="H609" s="84" t="b">
        <v>0</v>
      </c>
      <c r="I609" s="84" t="b">
        <v>0</v>
      </c>
      <c r="J609" s="84" t="b">
        <v>0</v>
      </c>
      <c r="K609" s="84" t="b">
        <v>0</v>
      </c>
      <c r="L609" s="84" t="b">
        <v>0</v>
      </c>
    </row>
    <row r="610" spans="1:12" ht="15">
      <c r="A610" s="84" t="s">
        <v>4432</v>
      </c>
      <c r="B610" s="84" t="s">
        <v>974</v>
      </c>
      <c r="C610" s="84">
        <v>2</v>
      </c>
      <c r="D610" s="123">
        <v>0.0007351099759727843</v>
      </c>
      <c r="E610" s="123">
        <v>1.247052174856615</v>
      </c>
      <c r="F610" s="84" t="s">
        <v>4933</v>
      </c>
      <c r="G610" s="84" t="b">
        <v>0</v>
      </c>
      <c r="H610" s="84" t="b">
        <v>0</v>
      </c>
      <c r="I610" s="84" t="b">
        <v>0</v>
      </c>
      <c r="J610" s="84" t="b">
        <v>0</v>
      </c>
      <c r="K610" s="84" t="b">
        <v>0</v>
      </c>
      <c r="L610" s="84" t="b">
        <v>0</v>
      </c>
    </row>
    <row r="611" spans="1:12" ht="15">
      <c r="A611" s="84" t="s">
        <v>4346</v>
      </c>
      <c r="B611" s="84" t="s">
        <v>3677</v>
      </c>
      <c r="C611" s="84">
        <v>2</v>
      </c>
      <c r="D611" s="123">
        <v>0.0007351099759727843</v>
      </c>
      <c r="E611" s="123">
        <v>1.1611375461500217</v>
      </c>
      <c r="F611" s="84" t="s">
        <v>4933</v>
      </c>
      <c r="G611" s="84" t="b">
        <v>0</v>
      </c>
      <c r="H611" s="84" t="b">
        <v>0</v>
      </c>
      <c r="I611" s="84" t="b">
        <v>0</v>
      </c>
      <c r="J611" s="84" t="b">
        <v>0</v>
      </c>
      <c r="K611" s="84" t="b">
        <v>0</v>
      </c>
      <c r="L611" s="84" t="b">
        <v>0</v>
      </c>
    </row>
    <row r="612" spans="1:12" ht="15">
      <c r="A612" s="84" t="s">
        <v>344</v>
      </c>
      <c r="B612" s="84" t="s">
        <v>4510</v>
      </c>
      <c r="C612" s="84">
        <v>2</v>
      </c>
      <c r="D612" s="123">
        <v>0.0007351099759727843</v>
      </c>
      <c r="E612" s="123">
        <v>3.2750808984568587</v>
      </c>
      <c r="F612" s="84" t="s">
        <v>4933</v>
      </c>
      <c r="G612" s="84" t="b">
        <v>0</v>
      </c>
      <c r="H612" s="84" t="b">
        <v>0</v>
      </c>
      <c r="I612" s="84" t="b">
        <v>0</v>
      </c>
      <c r="J612" s="84" t="b">
        <v>0</v>
      </c>
      <c r="K612" s="84" t="b">
        <v>0</v>
      </c>
      <c r="L612" s="84" t="b">
        <v>0</v>
      </c>
    </row>
    <row r="613" spans="1:12" ht="15">
      <c r="A613" s="84" t="s">
        <v>4664</v>
      </c>
      <c r="B613" s="84" t="s">
        <v>4805</v>
      </c>
      <c r="C613" s="84">
        <v>2</v>
      </c>
      <c r="D613" s="123">
        <v>0.0007351099759727843</v>
      </c>
      <c r="E613" s="123">
        <v>3.2750808984568587</v>
      </c>
      <c r="F613" s="84" t="s">
        <v>4933</v>
      </c>
      <c r="G613" s="84" t="b">
        <v>0</v>
      </c>
      <c r="H613" s="84" t="b">
        <v>0</v>
      </c>
      <c r="I613" s="84" t="b">
        <v>0</v>
      </c>
      <c r="J613" s="84" t="b">
        <v>0</v>
      </c>
      <c r="K613" s="84" t="b">
        <v>0</v>
      </c>
      <c r="L613" s="84" t="b">
        <v>0</v>
      </c>
    </row>
    <row r="614" spans="1:12" ht="15">
      <c r="A614" s="84" t="s">
        <v>4806</v>
      </c>
      <c r="B614" s="84" t="s">
        <v>4453</v>
      </c>
      <c r="C614" s="84">
        <v>2</v>
      </c>
      <c r="D614" s="123">
        <v>0.0007351099759727843</v>
      </c>
      <c r="E614" s="123">
        <v>2.9740509027928774</v>
      </c>
      <c r="F614" s="84" t="s">
        <v>4933</v>
      </c>
      <c r="G614" s="84" t="b">
        <v>0</v>
      </c>
      <c r="H614" s="84" t="b">
        <v>0</v>
      </c>
      <c r="I614" s="84" t="b">
        <v>0</v>
      </c>
      <c r="J614" s="84" t="b">
        <v>0</v>
      </c>
      <c r="K614" s="84" t="b">
        <v>0</v>
      </c>
      <c r="L614" s="84" t="b">
        <v>0</v>
      </c>
    </row>
    <row r="615" spans="1:12" ht="15">
      <c r="A615" s="84" t="s">
        <v>4516</v>
      </c>
      <c r="B615" s="84" t="s">
        <v>4388</v>
      </c>
      <c r="C615" s="84">
        <v>2</v>
      </c>
      <c r="D615" s="123">
        <v>0.0007351099759727843</v>
      </c>
      <c r="E615" s="123">
        <v>2.3128694593462584</v>
      </c>
      <c r="F615" s="84" t="s">
        <v>4933</v>
      </c>
      <c r="G615" s="84" t="b">
        <v>0</v>
      </c>
      <c r="H615" s="84" t="b">
        <v>0</v>
      </c>
      <c r="I615" s="84" t="b">
        <v>0</v>
      </c>
      <c r="J615" s="84" t="b">
        <v>0</v>
      </c>
      <c r="K615" s="84" t="b">
        <v>0</v>
      </c>
      <c r="L615" s="84" t="b">
        <v>0</v>
      </c>
    </row>
    <row r="616" spans="1:12" ht="15">
      <c r="A616" s="84" t="s">
        <v>4388</v>
      </c>
      <c r="B616" s="84" t="s">
        <v>3583</v>
      </c>
      <c r="C616" s="84">
        <v>2</v>
      </c>
      <c r="D616" s="123">
        <v>0.0007351099759727843</v>
      </c>
      <c r="E616" s="123">
        <v>0.776770344667258</v>
      </c>
      <c r="F616" s="84" t="s">
        <v>4933</v>
      </c>
      <c r="G616" s="84" t="b">
        <v>0</v>
      </c>
      <c r="H616" s="84" t="b">
        <v>0</v>
      </c>
      <c r="I616" s="84" t="b">
        <v>0</v>
      </c>
      <c r="J616" s="84" t="b">
        <v>0</v>
      </c>
      <c r="K616" s="84" t="b">
        <v>0</v>
      </c>
      <c r="L616" s="84" t="b">
        <v>0</v>
      </c>
    </row>
    <row r="617" spans="1:12" ht="15">
      <c r="A617" s="84" t="s">
        <v>3583</v>
      </c>
      <c r="B617" s="84" t="s">
        <v>4572</v>
      </c>
      <c r="C617" s="84">
        <v>2</v>
      </c>
      <c r="D617" s="123">
        <v>0.0007351099759727843</v>
      </c>
      <c r="E617" s="123">
        <v>1.1523190811028332</v>
      </c>
      <c r="F617" s="84" t="s">
        <v>4933</v>
      </c>
      <c r="G617" s="84" t="b">
        <v>0</v>
      </c>
      <c r="H617" s="84" t="b">
        <v>0</v>
      </c>
      <c r="I617" s="84" t="b">
        <v>0</v>
      </c>
      <c r="J617" s="84" t="b">
        <v>0</v>
      </c>
      <c r="K617" s="84" t="b">
        <v>0</v>
      </c>
      <c r="L617" s="84" t="b">
        <v>0</v>
      </c>
    </row>
    <row r="618" spans="1:12" ht="15">
      <c r="A618" s="84" t="s">
        <v>4572</v>
      </c>
      <c r="B618" s="84" t="s">
        <v>3683</v>
      </c>
      <c r="C618" s="84">
        <v>2</v>
      </c>
      <c r="D618" s="123">
        <v>0.0007351099759727843</v>
      </c>
      <c r="E618" s="123">
        <v>2.1724185565597107</v>
      </c>
      <c r="F618" s="84" t="s">
        <v>4933</v>
      </c>
      <c r="G618" s="84" t="b">
        <v>0</v>
      </c>
      <c r="H618" s="84" t="b">
        <v>0</v>
      </c>
      <c r="I618" s="84" t="b">
        <v>0</v>
      </c>
      <c r="J618" s="84" t="b">
        <v>0</v>
      </c>
      <c r="K618" s="84" t="b">
        <v>0</v>
      </c>
      <c r="L618" s="84" t="b">
        <v>0</v>
      </c>
    </row>
    <row r="619" spans="1:12" ht="15">
      <c r="A619" s="84" t="s">
        <v>3683</v>
      </c>
      <c r="B619" s="84" t="s">
        <v>4339</v>
      </c>
      <c r="C619" s="84">
        <v>2</v>
      </c>
      <c r="D619" s="123">
        <v>0.0007351099759727843</v>
      </c>
      <c r="E619" s="123">
        <v>0.941969635181437</v>
      </c>
      <c r="F619" s="84" t="s">
        <v>4933</v>
      </c>
      <c r="G619" s="84" t="b">
        <v>0</v>
      </c>
      <c r="H619" s="84" t="b">
        <v>0</v>
      </c>
      <c r="I619" s="84" t="b">
        <v>0</v>
      </c>
      <c r="J619" s="84" t="b">
        <v>0</v>
      </c>
      <c r="K619" s="84" t="b">
        <v>0</v>
      </c>
      <c r="L619" s="84" t="b">
        <v>0</v>
      </c>
    </row>
    <row r="620" spans="1:12" ht="15">
      <c r="A620" s="84" t="s">
        <v>3582</v>
      </c>
      <c r="B620" s="84" t="s">
        <v>4573</v>
      </c>
      <c r="C620" s="84">
        <v>2</v>
      </c>
      <c r="D620" s="123">
        <v>0.0007351099759727843</v>
      </c>
      <c r="E620" s="123">
        <v>0.9740509027928773</v>
      </c>
      <c r="F620" s="84" t="s">
        <v>4933</v>
      </c>
      <c r="G620" s="84" t="b">
        <v>0</v>
      </c>
      <c r="H620" s="84" t="b">
        <v>0</v>
      </c>
      <c r="I620" s="84" t="b">
        <v>0</v>
      </c>
      <c r="J620" s="84" t="b">
        <v>0</v>
      </c>
      <c r="K620" s="84" t="b">
        <v>0</v>
      </c>
      <c r="L620" s="84" t="b">
        <v>0</v>
      </c>
    </row>
    <row r="621" spans="1:12" ht="15">
      <c r="A621" s="84" t="s">
        <v>4573</v>
      </c>
      <c r="B621" s="84" t="s">
        <v>4665</v>
      </c>
      <c r="C621" s="84">
        <v>2</v>
      </c>
      <c r="D621" s="123">
        <v>0.0007351099759727843</v>
      </c>
      <c r="E621" s="123">
        <v>2.9740509027928774</v>
      </c>
      <c r="F621" s="84" t="s">
        <v>4933</v>
      </c>
      <c r="G621" s="84" t="b">
        <v>0</v>
      </c>
      <c r="H621" s="84" t="b">
        <v>0</v>
      </c>
      <c r="I621" s="84" t="b">
        <v>0</v>
      </c>
      <c r="J621" s="84" t="b">
        <v>0</v>
      </c>
      <c r="K621" s="84" t="b">
        <v>0</v>
      </c>
      <c r="L621" s="84" t="b">
        <v>0</v>
      </c>
    </row>
    <row r="622" spans="1:12" ht="15">
      <c r="A622" s="84" t="s">
        <v>4665</v>
      </c>
      <c r="B622" s="84" t="s">
        <v>4807</v>
      </c>
      <c r="C622" s="84">
        <v>2</v>
      </c>
      <c r="D622" s="123">
        <v>0.0007351099759727843</v>
      </c>
      <c r="E622" s="123">
        <v>3.2750808984568587</v>
      </c>
      <c r="F622" s="84" t="s">
        <v>4933</v>
      </c>
      <c r="G622" s="84" t="b">
        <v>0</v>
      </c>
      <c r="H622" s="84" t="b">
        <v>0</v>
      </c>
      <c r="I622" s="84" t="b">
        <v>0</v>
      </c>
      <c r="J622" s="84" t="b">
        <v>0</v>
      </c>
      <c r="K622" s="84" t="b">
        <v>0</v>
      </c>
      <c r="L622" s="84" t="b">
        <v>0</v>
      </c>
    </row>
    <row r="623" spans="1:12" ht="15">
      <c r="A623" s="84" t="s">
        <v>4807</v>
      </c>
      <c r="B623" s="84" t="s">
        <v>4808</v>
      </c>
      <c r="C623" s="84">
        <v>2</v>
      </c>
      <c r="D623" s="123">
        <v>0.0007351099759727843</v>
      </c>
      <c r="E623" s="123">
        <v>3.45117215751254</v>
      </c>
      <c r="F623" s="84" t="s">
        <v>4933</v>
      </c>
      <c r="G623" s="84" t="b">
        <v>0</v>
      </c>
      <c r="H623" s="84" t="b">
        <v>0</v>
      </c>
      <c r="I623" s="84" t="b">
        <v>0</v>
      </c>
      <c r="J623" s="84" t="b">
        <v>0</v>
      </c>
      <c r="K623" s="84" t="b">
        <v>0</v>
      </c>
      <c r="L623" s="84" t="b">
        <v>0</v>
      </c>
    </row>
    <row r="624" spans="1:12" ht="15">
      <c r="A624" s="84" t="s">
        <v>4808</v>
      </c>
      <c r="B624" s="84" t="s">
        <v>4809</v>
      </c>
      <c r="C624" s="84">
        <v>2</v>
      </c>
      <c r="D624" s="123">
        <v>0.0007351099759727843</v>
      </c>
      <c r="E624" s="123">
        <v>3.45117215751254</v>
      </c>
      <c r="F624" s="84" t="s">
        <v>4933</v>
      </c>
      <c r="G624" s="84" t="b">
        <v>0</v>
      </c>
      <c r="H624" s="84" t="b">
        <v>0</v>
      </c>
      <c r="I624" s="84" t="b">
        <v>0</v>
      </c>
      <c r="J624" s="84" t="b">
        <v>0</v>
      </c>
      <c r="K624" s="84" t="b">
        <v>0</v>
      </c>
      <c r="L624" s="84" t="b">
        <v>0</v>
      </c>
    </row>
    <row r="625" spans="1:12" ht="15">
      <c r="A625" s="84" t="s">
        <v>3582</v>
      </c>
      <c r="B625" s="84" t="s">
        <v>4812</v>
      </c>
      <c r="C625" s="84">
        <v>2</v>
      </c>
      <c r="D625" s="123">
        <v>0.0007351099759727843</v>
      </c>
      <c r="E625" s="123">
        <v>1.2750808984568585</v>
      </c>
      <c r="F625" s="84" t="s">
        <v>4933</v>
      </c>
      <c r="G625" s="84" t="b">
        <v>0</v>
      </c>
      <c r="H625" s="84" t="b">
        <v>0</v>
      </c>
      <c r="I625" s="84" t="b">
        <v>0</v>
      </c>
      <c r="J625" s="84" t="b">
        <v>0</v>
      </c>
      <c r="K625" s="84" t="b">
        <v>0</v>
      </c>
      <c r="L625" s="84" t="b">
        <v>0</v>
      </c>
    </row>
    <row r="626" spans="1:12" ht="15">
      <c r="A626" s="84" t="s">
        <v>4812</v>
      </c>
      <c r="B626" s="84" t="s">
        <v>3636</v>
      </c>
      <c r="C626" s="84">
        <v>2</v>
      </c>
      <c r="D626" s="123">
        <v>0.0007351099759727843</v>
      </c>
      <c r="E626" s="123">
        <v>2.473448552223692</v>
      </c>
      <c r="F626" s="84" t="s">
        <v>4933</v>
      </c>
      <c r="G626" s="84" t="b">
        <v>0</v>
      </c>
      <c r="H626" s="84" t="b">
        <v>0</v>
      </c>
      <c r="I626" s="84" t="b">
        <v>0</v>
      </c>
      <c r="J626" s="84" t="b">
        <v>0</v>
      </c>
      <c r="K626" s="84" t="b">
        <v>0</v>
      </c>
      <c r="L626" s="84" t="b">
        <v>0</v>
      </c>
    </row>
    <row r="627" spans="1:12" ht="15">
      <c r="A627" s="84" t="s">
        <v>3636</v>
      </c>
      <c r="B627" s="84" t="s">
        <v>4813</v>
      </c>
      <c r="C627" s="84">
        <v>2</v>
      </c>
      <c r="D627" s="123">
        <v>0.0007351099759727843</v>
      </c>
      <c r="E627" s="123">
        <v>2.473448552223692</v>
      </c>
      <c r="F627" s="84" t="s">
        <v>4933</v>
      </c>
      <c r="G627" s="84" t="b">
        <v>0</v>
      </c>
      <c r="H627" s="84" t="b">
        <v>0</v>
      </c>
      <c r="I627" s="84" t="b">
        <v>0</v>
      </c>
      <c r="J627" s="84" t="b">
        <v>0</v>
      </c>
      <c r="K627" s="84" t="b">
        <v>0</v>
      </c>
      <c r="L627" s="84" t="b">
        <v>0</v>
      </c>
    </row>
    <row r="628" spans="1:12" ht="15">
      <c r="A628" s="84" t="s">
        <v>4813</v>
      </c>
      <c r="B628" s="84" t="s">
        <v>423</v>
      </c>
      <c r="C628" s="84">
        <v>2</v>
      </c>
      <c r="D628" s="123">
        <v>0.0007351099759727843</v>
      </c>
      <c r="E628" s="123">
        <v>3.45117215751254</v>
      </c>
      <c r="F628" s="84" t="s">
        <v>4933</v>
      </c>
      <c r="G628" s="84" t="b">
        <v>0</v>
      </c>
      <c r="H628" s="84" t="b">
        <v>0</v>
      </c>
      <c r="I628" s="84" t="b">
        <v>0</v>
      </c>
      <c r="J628" s="84" t="b">
        <v>0</v>
      </c>
      <c r="K628" s="84" t="b">
        <v>0</v>
      </c>
      <c r="L628" s="84" t="b">
        <v>0</v>
      </c>
    </row>
    <row r="629" spans="1:12" ht="15">
      <c r="A629" s="84" t="s">
        <v>423</v>
      </c>
      <c r="B629" s="84" t="s">
        <v>4814</v>
      </c>
      <c r="C629" s="84">
        <v>2</v>
      </c>
      <c r="D629" s="123">
        <v>0.0007351099759727843</v>
      </c>
      <c r="E629" s="123">
        <v>3.45117215751254</v>
      </c>
      <c r="F629" s="84" t="s">
        <v>4933</v>
      </c>
      <c r="G629" s="84" t="b">
        <v>0</v>
      </c>
      <c r="H629" s="84" t="b">
        <v>0</v>
      </c>
      <c r="I629" s="84" t="b">
        <v>0</v>
      </c>
      <c r="J629" s="84" t="b">
        <v>0</v>
      </c>
      <c r="K629" s="84" t="b">
        <v>0</v>
      </c>
      <c r="L629" s="84" t="b">
        <v>0</v>
      </c>
    </row>
    <row r="630" spans="1:12" ht="15">
      <c r="A630" s="84" t="s">
        <v>4814</v>
      </c>
      <c r="B630" s="84" t="s">
        <v>4461</v>
      </c>
      <c r="C630" s="84">
        <v>2</v>
      </c>
      <c r="D630" s="123">
        <v>0.0007351099759727843</v>
      </c>
      <c r="E630" s="123">
        <v>2.9740509027928774</v>
      </c>
      <c r="F630" s="84" t="s">
        <v>4933</v>
      </c>
      <c r="G630" s="84" t="b">
        <v>0</v>
      </c>
      <c r="H630" s="84" t="b">
        <v>0</v>
      </c>
      <c r="I630" s="84" t="b">
        <v>0</v>
      </c>
      <c r="J630" s="84" t="b">
        <v>0</v>
      </c>
      <c r="K630" s="84" t="b">
        <v>0</v>
      </c>
      <c r="L630" s="84" t="b">
        <v>0</v>
      </c>
    </row>
    <row r="631" spans="1:12" ht="15">
      <c r="A631" s="84" t="s">
        <v>3682</v>
      </c>
      <c r="B631" s="84" t="s">
        <v>4574</v>
      </c>
      <c r="C631" s="84">
        <v>2</v>
      </c>
      <c r="D631" s="123">
        <v>0.0008360759312516645</v>
      </c>
      <c r="E631" s="123">
        <v>2.0198083933535527</v>
      </c>
      <c r="F631" s="84" t="s">
        <v>4933</v>
      </c>
      <c r="G631" s="84" t="b">
        <v>0</v>
      </c>
      <c r="H631" s="84" t="b">
        <v>0</v>
      </c>
      <c r="I631" s="84" t="b">
        <v>0</v>
      </c>
      <c r="J631" s="84" t="b">
        <v>0</v>
      </c>
      <c r="K631" s="84" t="b">
        <v>0</v>
      </c>
      <c r="L631" s="84" t="b">
        <v>0</v>
      </c>
    </row>
    <row r="632" spans="1:12" ht="15">
      <c r="A632" s="84" t="s">
        <v>4574</v>
      </c>
      <c r="B632" s="84" t="s">
        <v>4351</v>
      </c>
      <c r="C632" s="84">
        <v>2</v>
      </c>
      <c r="D632" s="123">
        <v>0.0008360759312516645</v>
      </c>
      <c r="E632" s="123">
        <v>2.0198083933535527</v>
      </c>
      <c r="F632" s="84" t="s">
        <v>4933</v>
      </c>
      <c r="G632" s="84" t="b">
        <v>0</v>
      </c>
      <c r="H632" s="84" t="b">
        <v>0</v>
      </c>
      <c r="I632" s="84" t="b">
        <v>0</v>
      </c>
      <c r="J632" s="84" t="b">
        <v>0</v>
      </c>
      <c r="K632" s="84" t="b">
        <v>0</v>
      </c>
      <c r="L632" s="84" t="b">
        <v>0</v>
      </c>
    </row>
    <row r="633" spans="1:12" ht="15">
      <c r="A633" s="84" t="s">
        <v>4351</v>
      </c>
      <c r="B633" s="84" t="s">
        <v>4815</v>
      </c>
      <c r="C633" s="84">
        <v>2</v>
      </c>
      <c r="D633" s="123">
        <v>0.0008360759312516645</v>
      </c>
      <c r="E633" s="123">
        <v>2.320838389017534</v>
      </c>
      <c r="F633" s="84" t="s">
        <v>4933</v>
      </c>
      <c r="G633" s="84" t="b">
        <v>0</v>
      </c>
      <c r="H633" s="84" t="b">
        <v>0</v>
      </c>
      <c r="I633" s="84" t="b">
        <v>0</v>
      </c>
      <c r="J633" s="84" t="b">
        <v>0</v>
      </c>
      <c r="K633" s="84" t="b">
        <v>0</v>
      </c>
      <c r="L633" s="84" t="b">
        <v>0</v>
      </c>
    </row>
    <row r="634" spans="1:12" ht="15">
      <c r="A634" s="84" t="s">
        <v>4815</v>
      </c>
      <c r="B634" s="84" t="s">
        <v>4666</v>
      </c>
      <c r="C634" s="84">
        <v>2</v>
      </c>
      <c r="D634" s="123">
        <v>0.0008360759312516645</v>
      </c>
      <c r="E634" s="123">
        <v>3.2750808984568587</v>
      </c>
      <c r="F634" s="84" t="s">
        <v>4933</v>
      </c>
      <c r="G634" s="84" t="b">
        <v>0</v>
      </c>
      <c r="H634" s="84" t="b">
        <v>0</v>
      </c>
      <c r="I634" s="84" t="b">
        <v>0</v>
      </c>
      <c r="J634" s="84" t="b">
        <v>0</v>
      </c>
      <c r="K634" s="84" t="b">
        <v>0</v>
      </c>
      <c r="L634" s="84" t="b">
        <v>0</v>
      </c>
    </row>
    <row r="635" spans="1:12" ht="15">
      <c r="A635" s="84" t="s">
        <v>4368</v>
      </c>
      <c r="B635" s="84" t="s">
        <v>4438</v>
      </c>
      <c r="C635" s="84">
        <v>2</v>
      </c>
      <c r="D635" s="123">
        <v>0.0007351099759727843</v>
      </c>
      <c r="E635" s="123">
        <v>2.0040141261703206</v>
      </c>
      <c r="F635" s="84" t="s">
        <v>4933</v>
      </c>
      <c r="G635" s="84" t="b">
        <v>0</v>
      </c>
      <c r="H635" s="84" t="b">
        <v>0</v>
      </c>
      <c r="I635" s="84" t="b">
        <v>0</v>
      </c>
      <c r="J635" s="84" t="b">
        <v>0</v>
      </c>
      <c r="K635" s="84" t="b">
        <v>0</v>
      </c>
      <c r="L635" s="84" t="b">
        <v>0</v>
      </c>
    </row>
    <row r="636" spans="1:12" ht="15">
      <c r="A636" s="84" t="s">
        <v>4438</v>
      </c>
      <c r="B636" s="84" t="s">
        <v>4399</v>
      </c>
      <c r="C636" s="84">
        <v>2</v>
      </c>
      <c r="D636" s="123">
        <v>0.0008360759312516645</v>
      </c>
      <c r="E636" s="123">
        <v>2.2538915993869204</v>
      </c>
      <c r="F636" s="84" t="s">
        <v>4933</v>
      </c>
      <c r="G636" s="84" t="b">
        <v>0</v>
      </c>
      <c r="H636" s="84" t="b">
        <v>0</v>
      </c>
      <c r="I636" s="84" t="b">
        <v>0</v>
      </c>
      <c r="J636" s="84" t="b">
        <v>0</v>
      </c>
      <c r="K636" s="84" t="b">
        <v>0</v>
      </c>
      <c r="L636" s="84" t="b">
        <v>0</v>
      </c>
    </row>
    <row r="637" spans="1:12" ht="15">
      <c r="A637" s="84" t="s">
        <v>3583</v>
      </c>
      <c r="B637" s="84" t="s">
        <v>4438</v>
      </c>
      <c r="C637" s="84">
        <v>2</v>
      </c>
      <c r="D637" s="123">
        <v>0.0007351099759727843</v>
      </c>
      <c r="E637" s="123">
        <v>0.9092810324165387</v>
      </c>
      <c r="F637" s="84" t="s">
        <v>4933</v>
      </c>
      <c r="G637" s="84" t="b">
        <v>0</v>
      </c>
      <c r="H637" s="84" t="b">
        <v>0</v>
      </c>
      <c r="I637" s="84" t="b">
        <v>0</v>
      </c>
      <c r="J637" s="84" t="b">
        <v>0</v>
      </c>
      <c r="K637" s="84" t="b">
        <v>0</v>
      </c>
      <c r="L637" s="84" t="b">
        <v>0</v>
      </c>
    </row>
    <row r="638" spans="1:12" ht="15">
      <c r="A638" s="84" t="s">
        <v>4819</v>
      </c>
      <c r="B638" s="84" t="s">
        <v>4467</v>
      </c>
      <c r="C638" s="84">
        <v>2</v>
      </c>
      <c r="D638" s="123">
        <v>0.0007351099759727843</v>
      </c>
      <c r="E638" s="123">
        <v>2.9740509027928774</v>
      </c>
      <c r="F638" s="84" t="s">
        <v>4933</v>
      </c>
      <c r="G638" s="84" t="b">
        <v>0</v>
      </c>
      <c r="H638" s="84" t="b">
        <v>0</v>
      </c>
      <c r="I638" s="84" t="b">
        <v>0</v>
      </c>
      <c r="J638" s="84" t="b">
        <v>0</v>
      </c>
      <c r="K638" s="84" t="b">
        <v>0</v>
      </c>
      <c r="L638" s="84" t="b">
        <v>0</v>
      </c>
    </row>
    <row r="639" spans="1:12" ht="15">
      <c r="A639" s="84" t="s">
        <v>3582</v>
      </c>
      <c r="B639" s="84" t="s">
        <v>4820</v>
      </c>
      <c r="C639" s="84">
        <v>2</v>
      </c>
      <c r="D639" s="123">
        <v>0.0007351099759727843</v>
      </c>
      <c r="E639" s="123">
        <v>1.2750808984568585</v>
      </c>
      <c r="F639" s="84" t="s">
        <v>4933</v>
      </c>
      <c r="G639" s="84" t="b">
        <v>0</v>
      </c>
      <c r="H639" s="84" t="b">
        <v>0</v>
      </c>
      <c r="I639" s="84" t="b">
        <v>0</v>
      </c>
      <c r="J639" s="84" t="b">
        <v>0</v>
      </c>
      <c r="K639" s="84" t="b">
        <v>0</v>
      </c>
      <c r="L639" s="84" t="b">
        <v>0</v>
      </c>
    </row>
    <row r="640" spans="1:12" ht="15">
      <c r="A640" s="84" t="s">
        <v>4820</v>
      </c>
      <c r="B640" s="84" t="s">
        <v>4367</v>
      </c>
      <c r="C640" s="84">
        <v>2</v>
      </c>
      <c r="D640" s="123">
        <v>0.0007351099759727843</v>
      </c>
      <c r="E640" s="123">
        <v>2.606074117498283</v>
      </c>
      <c r="F640" s="84" t="s">
        <v>4933</v>
      </c>
      <c r="G640" s="84" t="b">
        <v>0</v>
      </c>
      <c r="H640" s="84" t="b">
        <v>0</v>
      </c>
      <c r="I640" s="84" t="b">
        <v>0</v>
      </c>
      <c r="J640" s="84" t="b">
        <v>0</v>
      </c>
      <c r="K640" s="84" t="b">
        <v>0</v>
      </c>
      <c r="L640" s="84" t="b">
        <v>0</v>
      </c>
    </row>
    <row r="641" spans="1:12" ht="15">
      <c r="A641" s="84" t="s">
        <v>4356</v>
      </c>
      <c r="B641" s="84" t="s">
        <v>4821</v>
      </c>
      <c r="C641" s="84">
        <v>2</v>
      </c>
      <c r="D641" s="123">
        <v>0.0007351099759727843</v>
      </c>
      <c r="E641" s="123">
        <v>2.473448552223692</v>
      </c>
      <c r="F641" s="84" t="s">
        <v>4933</v>
      </c>
      <c r="G641" s="84" t="b">
        <v>0</v>
      </c>
      <c r="H641" s="84" t="b">
        <v>0</v>
      </c>
      <c r="I641" s="84" t="b">
        <v>0</v>
      </c>
      <c r="J641" s="84" t="b">
        <v>0</v>
      </c>
      <c r="K641" s="84" t="b">
        <v>0</v>
      </c>
      <c r="L641" s="84" t="b">
        <v>0</v>
      </c>
    </row>
    <row r="642" spans="1:12" ht="15">
      <c r="A642" s="84" t="s">
        <v>4821</v>
      </c>
      <c r="B642" s="84" t="s">
        <v>4822</v>
      </c>
      <c r="C642" s="84">
        <v>2</v>
      </c>
      <c r="D642" s="123">
        <v>0.0007351099759727843</v>
      </c>
      <c r="E642" s="123">
        <v>3.45117215751254</v>
      </c>
      <c r="F642" s="84" t="s">
        <v>4933</v>
      </c>
      <c r="G642" s="84" t="b">
        <v>0</v>
      </c>
      <c r="H642" s="84" t="b">
        <v>0</v>
      </c>
      <c r="I642" s="84" t="b">
        <v>0</v>
      </c>
      <c r="J642" s="84" t="b">
        <v>0</v>
      </c>
      <c r="K642" s="84" t="b">
        <v>0</v>
      </c>
      <c r="L642" s="84" t="b">
        <v>0</v>
      </c>
    </row>
    <row r="643" spans="1:12" ht="15">
      <c r="A643" s="84" t="s">
        <v>4822</v>
      </c>
      <c r="B643" s="84" t="s">
        <v>4823</v>
      </c>
      <c r="C643" s="84">
        <v>2</v>
      </c>
      <c r="D643" s="123">
        <v>0.0007351099759727843</v>
      </c>
      <c r="E643" s="123">
        <v>3.45117215751254</v>
      </c>
      <c r="F643" s="84" t="s">
        <v>4933</v>
      </c>
      <c r="G643" s="84" t="b">
        <v>0</v>
      </c>
      <c r="H643" s="84" t="b">
        <v>0</v>
      </c>
      <c r="I643" s="84" t="b">
        <v>0</v>
      </c>
      <c r="J643" s="84" t="b">
        <v>0</v>
      </c>
      <c r="K643" s="84" t="b">
        <v>0</v>
      </c>
      <c r="L643" s="84" t="b">
        <v>0</v>
      </c>
    </row>
    <row r="644" spans="1:12" ht="15">
      <c r="A644" s="84" t="s">
        <v>4823</v>
      </c>
      <c r="B644" s="84" t="s">
        <v>4499</v>
      </c>
      <c r="C644" s="84">
        <v>2</v>
      </c>
      <c r="D644" s="123">
        <v>0.0007351099759727843</v>
      </c>
      <c r="E644" s="123">
        <v>3.053232148840502</v>
      </c>
      <c r="F644" s="84" t="s">
        <v>4933</v>
      </c>
      <c r="G644" s="84" t="b">
        <v>0</v>
      </c>
      <c r="H644" s="84" t="b">
        <v>0</v>
      </c>
      <c r="I644" s="84" t="b">
        <v>0</v>
      </c>
      <c r="J644" s="84" t="b">
        <v>0</v>
      </c>
      <c r="K644" s="84" t="b">
        <v>0</v>
      </c>
      <c r="L644" s="84" t="b">
        <v>0</v>
      </c>
    </row>
    <row r="645" spans="1:12" ht="15">
      <c r="A645" s="84" t="s">
        <v>4499</v>
      </c>
      <c r="B645" s="84" t="s">
        <v>4427</v>
      </c>
      <c r="C645" s="84">
        <v>2</v>
      </c>
      <c r="D645" s="123">
        <v>0.0007351099759727843</v>
      </c>
      <c r="E645" s="123">
        <v>2.45117215751254</v>
      </c>
      <c r="F645" s="84" t="s">
        <v>4933</v>
      </c>
      <c r="G645" s="84" t="b">
        <v>0</v>
      </c>
      <c r="H645" s="84" t="b">
        <v>0</v>
      </c>
      <c r="I645" s="84" t="b">
        <v>0</v>
      </c>
      <c r="J645" s="84" t="b">
        <v>0</v>
      </c>
      <c r="K645" s="84" t="b">
        <v>0</v>
      </c>
      <c r="L645" s="84" t="b">
        <v>0</v>
      </c>
    </row>
    <row r="646" spans="1:12" ht="15">
      <c r="A646" s="84" t="s">
        <v>4427</v>
      </c>
      <c r="B646" s="84" t="s">
        <v>4824</v>
      </c>
      <c r="C646" s="84">
        <v>2</v>
      </c>
      <c r="D646" s="123">
        <v>0.0007351099759727843</v>
      </c>
      <c r="E646" s="123">
        <v>2.8491121661845775</v>
      </c>
      <c r="F646" s="84" t="s">
        <v>4933</v>
      </c>
      <c r="G646" s="84" t="b">
        <v>0</v>
      </c>
      <c r="H646" s="84" t="b">
        <v>0</v>
      </c>
      <c r="I646" s="84" t="b">
        <v>0</v>
      </c>
      <c r="J646" s="84" t="b">
        <v>0</v>
      </c>
      <c r="K646" s="84" t="b">
        <v>0</v>
      </c>
      <c r="L646" s="84" t="b">
        <v>0</v>
      </c>
    </row>
    <row r="647" spans="1:12" ht="15">
      <c r="A647" s="84" t="s">
        <v>4824</v>
      </c>
      <c r="B647" s="84" t="s">
        <v>4825</v>
      </c>
      <c r="C647" s="84">
        <v>2</v>
      </c>
      <c r="D647" s="123">
        <v>0.0007351099759727843</v>
      </c>
      <c r="E647" s="123">
        <v>3.45117215751254</v>
      </c>
      <c r="F647" s="84" t="s">
        <v>4933</v>
      </c>
      <c r="G647" s="84" t="b">
        <v>0</v>
      </c>
      <c r="H647" s="84" t="b">
        <v>0</v>
      </c>
      <c r="I647" s="84" t="b">
        <v>0</v>
      </c>
      <c r="J647" s="84" t="b">
        <v>0</v>
      </c>
      <c r="K647" s="84" t="b">
        <v>0</v>
      </c>
      <c r="L647" s="84" t="b">
        <v>0</v>
      </c>
    </row>
    <row r="648" spans="1:12" ht="15">
      <c r="A648" s="84" t="s">
        <v>4825</v>
      </c>
      <c r="B648" s="84" t="s">
        <v>4826</v>
      </c>
      <c r="C648" s="84">
        <v>2</v>
      </c>
      <c r="D648" s="123">
        <v>0.0007351099759727843</v>
      </c>
      <c r="E648" s="123">
        <v>3.45117215751254</v>
      </c>
      <c r="F648" s="84" t="s">
        <v>4933</v>
      </c>
      <c r="G648" s="84" t="b">
        <v>0</v>
      </c>
      <c r="H648" s="84" t="b">
        <v>0</v>
      </c>
      <c r="I648" s="84" t="b">
        <v>0</v>
      </c>
      <c r="J648" s="84" t="b">
        <v>0</v>
      </c>
      <c r="K648" s="84" t="b">
        <v>0</v>
      </c>
      <c r="L648" s="84" t="b">
        <v>0</v>
      </c>
    </row>
    <row r="649" spans="1:12" ht="15">
      <c r="A649" s="84" t="s">
        <v>4826</v>
      </c>
      <c r="B649" s="84" t="s">
        <v>984</v>
      </c>
      <c r="C649" s="84">
        <v>2</v>
      </c>
      <c r="D649" s="123">
        <v>0.0007351099759727843</v>
      </c>
      <c r="E649" s="123">
        <v>2.797959643737196</v>
      </c>
      <c r="F649" s="84" t="s">
        <v>4933</v>
      </c>
      <c r="G649" s="84" t="b">
        <v>0</v>
      </c>
      <c r="H649" s="84" t="b">
        <v>0</v>
      </c>
      <c r="I649" s="84" t="b">
        <v>0</v>
      </c>
      <c r="J649" s="84" t="b">
        <v>0</v>
      </c>
      <c r="K649" s="84" t="b">
        <v>0</v>
      </c>
      <c r="L649" s="84" t="b">
        <v>0</v>
      </c>
    </row>
    <row r="650" spans="1:12" ht="15">
      <c r="A650" s="84" t="s">
        <v>3582</v>
      </c>
      <c r="B650" s="84" t="s">
        <v>4543</v>
      </c>
      <c r="C650" s="84">
        <v>2</v>
      </c>
      <c r="D650" s="123">
        <v>0.0007351099759727843</v>
      </c>
      <c r="E650" s="123">
        <v>0.9740509027928773</v>
      </c>
      <c r="F650" s="84" t="s">
        <v>4933</v>
      </c>
      <c r="G650" s="84" t="b">
        <v>0</v>
      </c>
      <c r="H650" s="84" t="b">
        <v>0</v>
      </c>
      <c r="I650" s="84" t="b">
        <v>0</v>
      </c>
      <c r="J650" s="84" t="b">
        <v>1</v>
      </c>
      <c r="K650" s="84" t="b">
        <v>0</v>
      </c>
      <c r="L650" s="84" t="b">
        <v>0</v>
      </c>
    </row>
    <row r="651" spans="1:12" ht="15">
      <c r="A651" s="84" t="s">
        <v>4563</v>
      </c>
      <c r="B651" s="84" t="s">
        <v>4429</v>
      </c>
      <c r="C651" s="84">
        <v>2</v>
      </c>
      <c r="D651" s="123">
        <v>0.0007351099759727843</v>
      </c>
      <c r="E651" s="123">
        <v>2.5480821705205963</v>
      </c>
      <c r="F651" s="84" t="s">
        <v>4933</v>
      </c>
      <c r="G651" s="84" t="b">
        <v>0</v>
      </c>
      <c r="H651" s="84" t="b">
        <v>0</v>
      </c>
      <c r="I651" s="84" t="b">
        <v>0</v>
      </c>
      <c r="J651" s="84" t="b">
        <v>0</v>
      </c>
      <c r="K651" s="84" t="b">
        <v>0</v>
      </c>
      <c r="L651" s="84" t="b">
        <v>0</v>
      </c>
    </row>
    <row r="652" spans="1:12" ht="15">
      <c r="A652" s="84" t="s">
        <v>4429</v>
      </c>
      <c r="B652" s="84" t="s">
        <v>4668</v>
      </c>
      <c r="C652" s="84">
        <v>2</v>
      </c>
      <c r="D652" s="123">
        <v>0.0007351099759727843</v>
      </c>
      <c r="E652" s="123">
        <v>2.673020907128896</v>
      </c>
      <c r="F652" s="84" t="s">
        <v>4933</v>
      </c>
      <c r="G652" s="84" t="b">
        <v>0</v>
      </c>
      <c r="H652" s="84" t="b">
        <v>0</v>
      </c>
      <c r="I652" s="84" t="b">
        <v>0</v>
      </c>
      <c r="J652" s="84" t="b">
        <v>0</v>
      </c>
      <c r="K652" s="84" t="b">
        <v>0</v>
      </c>
      <c r="L652" s="84" t="b">
        <v>0</v>
      </c>
    </row>
    <row r="653" spans="1:12" ht="15">
      <c r="A653" s="84" t="s">
        <v>4668</v>
      </c>
      <c r="B653" s="84" t="s">
        <v>4827</v>
      </c>
      <c r="C653" s="84">
        <v>2</v>
      </c>
      <c r="D653" s="123">
        <v>0.0007351099759727843</v>
      </c>
      <c r="E653" s="123">
        <v>3.2750808984568587</v>
      </c>
      <c r="F653" s="84" t="s">
        <v>4933</v>
      </c>
      <c r="G653" s="84" t="b">
        <v>0</v>
      </c>
      <c r="H653" s="84" t="b">
        <v>0</v>
      </c>
      <c r="I653" s="84" t="b">
        <v>0</v>
      </c>
      <c r="J653" s="84" t="b">
        <v>0</v>
      </c>
      <c r="K653" s="84" t="b">
        <v>0</v>
      </c>
      <c r="L653" s="84" t="b">
        <v>0</v>
      </c>
    </row>
    <row r="654" spans="1:12" ht="15">
      <c r="A654" s="84" t="s">
        <v>4827</v>
      </c>
      <c r="B654" s="84" t="s">
        <v>4345</v>
      </c>
      <c r="C654" s="84">
        <v>2</v>
      </c>
      <c r="D654" s="123">
        <v>0.0007351099759727843</v>
      </c>
      <c r="E654" s="123">
        <v>2.1501421618485588</v>
      </c>
      <c r="F654" s="84" t="s">
        <v>4933</v>
      </c>
      <c r="G654" s="84" t="b">
        <v>0</v>
      </c>
      <c r="H654" s="84" t="b">
        <v>0</v>
      </c>
      <c r="I654" s="84" t="b">
        <v>0</v>
      </c>
      <c r="J654" s="84" t="b">
        <v>0</v>
      </c>
      <c r="K654" s="84" t="b">
        <v>0</v>
      </c>
      <c r="L654" s="84" t="b">
        <v>0</v>
      </c>
    </row>
    <row r="655" spans="1:12" ht="15">
      <c r="A655" s="84" t="s">
        <v>4345</v>
      </c>
      <c r="B655" s="84" t="s">
        <v>4828</v>
      </c>
      <c r="C655" s="84">
        <v>2</v>
      </c>
      <c r="D655" s="123">
        <v>0.0007351099759727843</v>
      </c>
      <c r="E655" s="123">
        <v>2.1501421618485588</v>
      </c>
      <c r="F655" s="84" t="s">
        <v>4933</v>
      </c>
      <c r="G655" s="84" t="b">
        <v>0</v>
      </c>
      <c r="H655" s="84" t="b">
        <v>0</v>
      </c>
      <c r="I655" s="84" t="b">
        <v>0</v>
      </c>
      <c r="J655" s="84" t="b">
        <v>0</v>
      </c>
      <c r="K655" s="84" t="b">
        <v>0</v>
      </c>
      <c r="L655" s="84" t="b">
        <v>0</v>
      </c>
    </row>
    <row r="656" spans="1:12" ht="15">
      <c r="A656" s="84" t="s">
        <v>4829</v>
      </c>
      <c r="B656" s="84" t="s">
        <v>4505</v>
      </c>
      <c r="C656" s="84">
        <v>2</v>
      </c>
      <c r="D656" s="123">
        <v>0.0008360759312516645</v>
      </c>
      <c r="E656" s="123">
        <v>3.053232148840502</v>
      </c>
      <c r="F656" s="84" t="s">
        <v>4933</v>
      </c>
      <c r="G656" s="84" t="b">
        <v>0</v>
      </c>
      <c r="H656" s="84" t="b">
        <v>0</v>
      </c>
      <c r="I656" s="84" t="b">
        <v>0</v>
      </c>
      <c r="J656" s="84" t="b">
        <v>0</v>
      </c>
      <c r="K656" s="84" t="b">
        <v>0</v>
      </c>
      <c r="L656" s="84" t="b">
        <v>0</v>
      </c>
    </row>
    <row r="657" spans="1:12" ht="15">
      <c r="A657" s="84" t="s">
        <v>4352</v>
      </c>
      <c r="B657" s="84" t="s">
        <v>3677</v>
      </c>
      <c r="C657" s="84">
        <v>2</v>
      </c>
      <c r="D657" s="123">
        <v>0.0007351099759727843</v>
      </c>
      <c r="E657" s="123">
        <v>1.3208383890175337</v>
      </c>
      <c r="F657" s="84" t="s">
        <v>4933</v>
      </c>
      <c r="G657" s="84" t="b">
        <v>0</v>
      </c>
      <c r="H657" s="84" t="b">
        <v>0</v>
      </c>
      <c r="I657" s="84" t="b">
        <v>0</v>
      </c>
      <c r="J657" s="84" t="b">
        <v>0</v>
      </c>
      <c r="K657" s="84" t="b">
        <v>0</v>
      </c>
      <c r="L657" s="84" t="b">
        <v>0</v>
      </c>
    </row>
    <row r="658" spans="1:12" ht="15">
      <c r="A658" s="84" t="s">
        <v>3677</v>
      </c>
      <c r="B658" s="84" t="s">
        <v>4437</v>
      </c>
      <c r="C658" s="84">
        <v>2</v>
      </c>
      <c r="D658" s="123">
        <v>0.0007351099759727843</v>
      </c>
      <c r="E658" s="123">
        <v>1.9528616037229394</v>
      </c>
      <c r="F658" s="84" t="s">
        <v>4933</v>
      </c>
      <c r="G658" s="84" t="b">
        <v>0</v>
      </c>
      <c r="H658" s="84" t="b">
        <v>0</v>
      </c>
      <c r="I658" s="84" t="b">
        <v>0</v>
      </c>
      <c r="J658" s="84" t="b">
        <v>0</v>
      </c>
      <c r="K658" s="84" t="b">
        <v>0</v>
      </c>
      <c r="L658" s="84" t="b">
        <v>0</v>
      </c>
    </row>
    <row r="659" spans="1:12" ht="15">
      <c r="A659" s="84" t="s">
        <v>4832</v>
      </c>
      <c r="B659" s="84" t="s">
        <v>4410</v>
      </c>
      <c r="C659" s="84">
        <v>2</v>
      </c>
      <c r="D659" s="123">
        <v>0.0007351099759727843</v>
      </c>
      <c r="E659" s="123">
        <v>2.797959643737196</v>
      </c>
      <c r="F659" s="84" t="s">
        <v>4933</v>
      </c>
      <c r="G659" s="84" t="b">
        <v>0</v>
      </c>
      <c r="H659" s="84" t="b">
        <v>0</v>
      </c>
      <c r="I659" s="84" t="b">
        <v>0</v>
      </c>
      <c r="J659" s="84" t="b">
        <v>0</v>
      </c>
      <c r="K659" s="84" t="b">
        <v>0</v>
      </c>
      <c r="L659" s="84" t="b">
        <v>0</v>
      </c>
    </row>
    <row r="660" spans="1:12" ht="15">
      <c r="A660" s="84" t="s">
        <v>4338</v>
      </c>
      <c r="B660" s="84" t="s">
        <v>4833</v>
      </c>
      <c r="C660" s="84">
        <v>2</v>
      </c>
      <c r="D660" s="123">
        <v>0.0007351099759727843</v>
      </c>
      <c r="E660" s="123">
        <v>1.8601075504860407</v>
      </c>
      <c r="F660" s="84" t="s">
        <v>4933</v>
      </c>
      <c r="G660" s="84" t="b">
        <v>0</v>
      </c>
      <c r="H660" s="84" t="b">
        <v>0</v>
      </c>
      <c r="I660" s="84" t="b">
        <v>0</v>
      </c>
      <c r="J660" s="84" t="b">
        <v>0</v>
      </c>
      <c r="K660" s="84" t="b">
        <v>0</v>
      </c>
      <c r="L660" s="84" t="b">
        <v>0</v>
      </c>
    </row>
    <row r="661" spans="1:12" ht="15">
      <c r="A661" s="84" t="s">
        <v>4339</v>
      </c>
      <c r="B661" s="84" t="s">
        <v>4834</v>
      </c>
      <c r="C661" s="84">
        <v>2</v>
      </c>
      <c r="D661" s="123">
        <v>0.0007351099759727843</v>
      </c>
      <c r="E661" s="123">
        <v>1.9133530624392656</v>
      </c>
      <c r="F661" s="84" t="s">
        <v>4933</v>
      </c>
      <c r="G661" s="84" t="b">
        <v>0</v>
      </c>
      <c r="H661" s="84" t="b">
        <v>0</v>
      </c>
      <c r="I661" s="84" t="b">
        <v>0</v>
      </c>
      <c r="J661" s="84" t="b">
        <v>0</v>
      </c>
      <c r="K661" s="84" t="b">
        <v>0</v>
      </c>
      <c r="L661" s="84" t="b">
        <v>0</v>
      </c>
    </row>
    <row r="662" spans="1:12" ht="15">
      <c r="A662" s="84" t="s">
        <v>4834</v>
      </c>
      <c r="B662" s="84" t="s">
        <v>4344</v>
      </c>
      <c r="C662" s="84">
        <v>2</v>
      </c>
      <c r="D662" s="123">
        <v>0.0007351099759727843</v>
      </c>
      <c r="E662" s="123">
        <v>2.1187336975969346</v>
      </c>
      <c r="F662" s="84" t="s">
        <v>4933</v>
      </c>
      <c r="G662" s="84" t="b">
        <v>0</v>
      </c>
      <c r="H662" s="84" t="b">
        <v>0</v>
      </c>
      <c r="I662" s="84" t="b">
        <v>0</v>
      </c>
      <c r="J662" s="84" t="b">
        <v>0</v>
      </c>
      <c r="K662" s="84" t="b">
        <v>0</v>
      </c>
      <c r="L662" s="84" t="b">
        <v>0</v>
      </c>
    </row>
    <row r="663" spans="1:12" ht="15">
      <c r="A663" s="84" t="s">
        <v>4835</v>
      </c>
      <c r="B663" s="84" t="s">
        <v>4473</v>
      </c>
      <c r="C663" s="84">
        <v>2</v>
      </c>
      <c r="D663" s="123">
        <v>0.0007351099759727843</v>
      </c>
      <c r="E663" s="123">
        <v>2.9740509027928774</v>
      </c>
      <c r="F663" s="84" t="s">
        <v>4933</v>
      </c>
      <c r="G663" s="84" t="b">
        <v>0</v>
      </c>
      <c r="H663" s="84" t="b">
        <v>0</v>
      </c>
      <c r="I663" s="84" t="b">
        <v>0</v>
      </c>
      <c r="J663" s="84" t="b">
        <v>0</v>
      </c>
      <c r="K663" s="84" t="b">
        <v>0</v>
      </c>
      <c r="L663" s="84" t="b">
        <v>0</v>
      </c>
    </row>
    <row r="664" spans="1:12" ht="15">
      <c r="A664" s="84" t="s">
        <v>4338</v>
      </c>
      <c r="B664" s="84" t="s">
        <v>4836</v>
      </c>
      <c r="C664" s="84">
        <v>2</v>
      </c>
      <c r="D664" s="123">
        <v>0.0007351099759727843</v>
      </c>
      <c r="E664" s="123">
        <v>1.8601075504860407</v>
      </c>
      <c r="F664" s="84" t="s">
        <v>4933</v>
      </c>
      <c r="G664" s="84" t="b">
        <v>0</v>
      </c>
      <c r="H664" s="84" t="b">
        <v>0</v>
      </c>
      <c r="I664" s="84" t="b">
        <v>0</v>
      </c>
      <c r="J664" s="84" t="b">
        <v>0</v>
      </c>
      <c r="K664" s="84" t="b">
        <v>0</v>
      </c>
      <c r="L664" s="84" t="b">
        <v>0</v>
      </c>
    </row>
    <row r="665" spans="1:12" ht="15">
      <c r="A665" s="84" t="s">
        <v>3582</v>
      </c>
      <c r="B665" s="84" t="s">
        <v>4837</v>
      </c>
      <c r="C665" s="84">
        <v>2</v>
      </c>
      <c r="D665" s="123">
        <v>0.0007351099759727843</v>
      </c>
      <c r="E665" s="123">
        <v>1.2750808984568585</v>
      </c>
      <c r="F665" s="84" t="s">
        <v>4933</v>
      </c>
      <c r="G665" s="84" t="b">
        <v>0</v>
      </c>
      <c r="H665" s="84" t="b">
        <v>0</v>
      </c>
      <c r="I665" s="84" t="b">
        <v>0</v>
      </c>
      <c r="J665" s="84" t="b">
        <v>0</v>
      </c>
      <c r="K665" s="84" t="b">
        <v>0</v>
      </c>
      <c r="L665" s="84" t="b">
        <v>0</v>
      </c>
    </row>
    <row r="666" spans="1:12" ht="15">
      <c r="A666" s="84" t="s">
        <v>4837</v>
      </c>
      <c r="B666" s="84" t="s">
        <v>4838</v>
      </c>
      <c r="C666" s="84">
        <v>2</v>
      </c>
      <c r="D666" s="123">
        <v>0.0007351099759727843</v>
      </c>
      <c r="E666" s="123">
        <v>3.45117215751254</v>
      </c>
      <c r="F666" s="84" t="s">
        <v>4933</v>
      </c>
      <c r="G666" s="84" t="b">
        <v>0</v>
      </c>
      <c r="H666" s="84" t="b">
        <v>0</v>
      </c>
      <c r="I666" s="84" t="b">
        <v>0</v>
      </c>
      <c r="J666" s="84" t="b">
        <v>0</v>
      </c>
      <c r="K666" s="84" t="b">
        <v>0</v>
      </c>
      <c r="L666" s="84" t="b">
        <v>0</v>
      </c>
    </row>
    <row r="667" spans="1:12" ht="15">
      <c r="A667" s="84" t="s">
        <v>4838</v>
      </c>
      <c r="B667" s="84" t="s">
        <v>4338</v>
      </c>
      <c r="C667" s="84">
        <v>2</v>
      </c>
      <c r="D667" s="123">
        <v>0.0007351099759727843</v>
      </c>
      <c r="E667" s="123">
        <v>1.8601075504860407</v>
      </c>
      <c r="F667" s="84" t="s">
        <v>4933</v>
      </c>
      <c r="G667" s="84" t="b">
        <v>0</v>
      </c>
      <c r="H667" s="84" t="b">
        <v>0</v>
      </c>
      <c r="I667" s="84" t="b">
        <v>0</v>
      </c>
      <c r="J667" s="84" t="b">
        <v>0</v>
      </c>
      <c r="K667" s="84" t="b">
        <v>0</v>
      </c>
      <c r="L667" s="84" t="b">
        <v>0</v>
      </c>
    </row>
    <row r="668" spans="1:12" ht="15">
      <c r="A668" s="84" t="s">
        <v>4338</v>
      </c>
      <c r="B668" s="84" t="s">
        <v>4839</v>
      </c>
      <c r="C668" s="84">
        <v>2</v>
      </c>
      <c r="D668" s="123">
        <v>0.0007351099759727843</v>
      </c>
      <c r="E668" s="123">
        <v>1.8601075504860407</v>
      </c>
      <c r="F668" s="84" t="s">
        <v>4933</v>
      </c>
      <c r="G668" s="84" t="b">
        <v>0</v>
      </c>
      <c r="H668" s="84" t="b">
        <v>0</v>
      </c>
      <c r="I668" s="84" t="b">
        <v>0</v>
      </c>
      <c r="J668" s="84" t="b">
        <v>0</v>
      </c>
      <c r="K668" s="84" t="b">
        <v>0</v>
      </c>
      <c r="L668" s="84" t="b">
        <v>0</v>
      </c>
    </row>
    <row r="669" spans="1:12" ht="15">
      <c r="A669" s="84" t="s">
        <v>4839</v>
      </c>
      <c r="B669" s="84" t="s">
        <v>4341</v>
      </c>
      <c r="C669" s="84">
        <v>2</v>
      </c>
      <c r="D669" s="123">
        <v>0.0007351099759727843</v>
      </c>
      <c r="E669" s="123">
        <v>2.0198083933535527</v>
      </c>
      <c r="F669" s="84" t="s">
        <v>4933</v>
      </c>
      <c r="G669" s="84" t="b">
        <v>0</v>
      </c>
      <c r="H669" s="84" t="b">
        <v>0</v>
      </c>
      <c r="I669" s="84" t="b">
        <v>0</v>
      </c>
      <c r="J669" s="84" t="b">
        <v>0</v>
      </c>
      <c r="K669" s="84" t="b">
        <v>0</v>
      </c>
      <c r="L669" s="84" t="b">
        <v>0</v>
      </c>
    </row>
    <row r="670" spans="1:12" ht="15">
      <c r="A670" s="84" t="s">
        <v>3687</v>
      </c>
      <c r="B670" s="84" t="s">
        <v>4670</v>
      </c>
      <c r="C670" s="84">
        <v>2</v>
      </c>
      <c r="D670" s="123">
        <v>0.0007351099759727843</v>
      </c>
      <c r="E670" s="123">
        <v>2.1289528627786205</v>
      </c>
      <c r="F670" s="84" t="s">
        <v>4933</v>
      </c>
      <c r="G670" s="84" t="b">
        <v>0</v>
      </c>
      <c r="H670" s="84" t="b">
        <v>0</v>
      </c>
      <c r="I670" s="84" t="b">
        <v>0</v>
      </c>
      <c r="J670" s="84" t="b">
        <v>0</v>
      </c>
      <c r="K670" s="84" t="b">
        <v>0</v>
      </c>
      <c r="L670" s="84" t="b">
        <v>0</v>
      </c>
    </row>
    <row r="671" spans="1:12" ht="15">
      <c r="A671" s="84" t="s">
        <v>4359</v>
      </c>
      <c r="B671" s="84" t="s">
        <v>4840</v>
      </c>
      <c r="C671" s="84">
        <v>2</v>
      </c>
      <c r="D671" s="123">
        <v>0.0007351099759727843</v>
      </c>
      <c r="E671" s="123">
        <v>2.473448552223692</v>
      </c>
      <c r="F671" s="84" t="s">
        <v>4933</v>
      </c>
      <c r="G671" s="84" t="b">
        <v>0</v>
      </c>
      <c r="H671" s="84" t="b">
        <v>0</v>
      </c>
      <c r="I671" s="84" t="b">
        <v>0</v>
      </c>
      <c r="J671" s="84" t="b">
        <v>0</v>
      </c>
      <c r="K671" s="84" t="b">
        <v>0</v>
      </c>
      <c r="L671" s="84" t="b">
        <v>0</v>
      </c>
    </row>
    <row r="672" spans="1:12" ht="15">
      <c r="A672" s="84" t="s">
        <v>4840</v>
      </c>
      <c r="B672" s="84" t="s">
        <v>4841</v>
      </c>
      <c r="C672" s="84">
        <v>2</v>
      </c>
      <c r="D672" s="123">
        <v>0.0007351099759727843</v>
      </c>
      <c r="E672" s="123">
        <v>3.45117215751254</v>
      </c>
      <c r="F672" s="84" t="s">
        <v>4933</v>
      </c>
      <c r="G672" s="84" t="b">
        <v>0</v>
      </c>
      <c r="H672" s="84" t="b">
        <v>0</v>
      </c>
      <c r="I672" s="84" t="b">
        <v>0</v>
      </c>
      <c r="J672" s="84" t="b">
        <v>0</v>
      </c>
      <c r="K672" s="84" t="b">
        <v>0</v>
      </c>
      <c r="L672" s="84" t="b">
        <v>0</v>
      </c>
    </row>
    <row r="673" spans="1:12" ht="15">
      <c r="A673" s="84" t="s">
        <v>4841</v>
      </c>
      <c r="B673" s="84" t="s">
        <v>4338</v>
      </c>
      <c r="C673" s="84">
        <v>2</v>
      </c>
      <c r="D673" s="123">
        <v>0.0007351099759727843</v>
      </c>
      <c r="E673" s="123">
        <v>1.8601075504860407</v>
      </c>
      <c r="F673" s="84" t="s">
        <v>4933</v>
      </c>
      <c r="G673" s="84" t="b">
        <v>0</v>
      </c>
      <c r="H673" s="84" t="b">
        <v>0</v>
      </c>
      <c r="I673" s="84" t="b">
        <v>0</v>
      </c>
      <c r="J673" s="84" t="b">
        <v>0</v>
      </c>
      <c r="K673" s="84" t="b">
        <v>0</v>
      </c>
      <c r="L673" s="84" t="b">
        <v>0</v>
      </c>
    </row>
    <row r="674" spans="1:12" ht="15">
      <c r="A674" s="84" t="s">
        <v>4450</v>
      </c>
      <c r="B674" s="84" t="s">
        <v>4842</v>
      </c>
      <c r="C674" s="84">
        <v>2</v>
      </c>
      <c r="D674" s="123">
        <v>0.0007351099759727843</v>
      </c>
      <c r="E674" s="123">
        <v>2.9071041131622644</v>
      </c>
      <c r="F674" s="84" t="s">
        <v>4933</v>
      </c>
      <c r="G674" s="84" t="b">
        <v>0</v>
      </c>
      <c r="H674" s="84" t="b">
        <v>0</v>
      </c>
      <c r="I674" s="84" t="b">
        <v>0</v>
      </c>
      <c r="J674" s="84" t="b">
        <v>0</v>
      </c>
      <c r="K674" s="84" t="b">
        <v>0</v>
      </c>
      <c r="L674" s="84" t="b">
        <v>0</v>
      </c>
    </row>
    <row r="675" spans="1:12" ht="15">
      <c r="A675" s="84" t="s">
        <v>4842</v>
      </c>
      <c r="B675" s="84" t="s">
        <v>4383</v>
      </c>
      <c r="C675" s="84">
        <v>2</v>
      </c>
      <c r="D675" s="123">
        <v>0.0007351099759727843</v>
      </c>
      <c r="E675" s="123">
        <v>2.673020907128896</v>
      </c>
      <c r="F675" s="84" t="s">
        <v>4933</v>
      </c>
      <c r="G675" s="84" t="b">
        <v>0</v>
      </c>
      <c r="H675" s="84" t="b">
        <v>0</v>
      </c>
      <c r="I675" s="84" t="b">
        <v>0</v>
      </c>
      <c r="J675" s="84" t="b">
        <v>0</v>
      </c>
      <c r="K675" s="84" t="b">
        <v>0</v>
      </c>
      <c r="L675" s="84" t="b">
        <v>0</v>
      </c>
    </row>
    <row r="676" spans="1:12" ht="15">
      <c r="A676" s="84" t="s">
        <v>4338</v>
      </c>
      <c r="B676" s="84" t="s">
        <v>4843</v>
      </c>
      <c r="C676" s="84">
        <v>2</v>
      </c>
      <c r="D676" s="123">
        <v>0.0007351099759727843</v>
      </c>
      <c r="E676" s="123">
        <v>1.8601075504860407</v>
      </c>
      <c r="F676" s="84" t="s">
        <v>4933</v>
      </c>
      <c r="G676" s="84" t="b">
        <v>0</v>
      </c>
      <c r="H676" s="84" t="b">
        <v>0</v>
      </c>
      <c r="I676" s="84" t="b">
        <v>0</v>
      </c>
      <c r="J676" s="84" t="b">
        <v>0</v>
      </c>
      <c r="K676" s="84" t="b">
        <v>0</v>
      </c>
      <c r="L676" s="84" t="b">
        <v>0</v>
      </c>
    </row>
    <row r="677" spans="1:12" ht="15">
      <c r="A677" s="84" t="s">
        <v>4843</v>
      </c>
      <c r="B677" s="84" t="s">
        <v>4341</v>
      </c>
      <c r="C677" s="84">
        <v>2</v>
      </c>
      <c r="D677" s="123">
        <v>0.0007351099759727843</v>
      </c>
      <c r="E677" s="123">
        <v>2.0198083933535527</v>
      </c>
      <c r="F677" s="84" t="s">
        <v>4933</v>
      </c>
      <c r="G677" s="84" t="b">
        <v>0</v>
      </c>
      <c r="H677" s="84" t="b">
        <v>0</v>
      </c>
      <c r="I677" s="84" t="b">
        <v>0</v>
      </c>
      <c r="J677" s="84" t="b">
        <v>0</v>
      </c>
      <c r="K677" s="84" t="b">
        <v>0</v>
      </c>
      <c r="L677" s="84" t="b">
        <v>0</v>
      </c>
    </row>
    <row r="678" spans="1:12" ht="15">
      <c r="A678" s="84" t="s">
        <v>4359</v>
      </c>
      <c r="B678" s="84" t="s">
        <v>4583</v>
      </c>
      <c r="C678" s="84">
        <v>2</v>
      </c>
      <c r="D678" s="123">
        <v>0.0007351099759727843</v>
      </c>
      <c r="E678" s="123">
        <v>2.1724185565597107</v>
      </c>
      <c r="F678" s="84" t="s">
        <v>4933</v>
      </c>
      <c r="G678" s="84" t="b">
        <v>0</v>
      </c>
      <c r="H678" s="84" t="b">
        <v>0</v>
      </c>
      <c r="I678" s="84" t="b">
        <v>0</v>
      </c>
      <c r="J678" s="84" t="b">
        <v>0</v>
      </c>
      <c r="K678" s="84" t="b">
        <v>0</v>
      </c>
      <c r="L678" s="84" t="b">
        <v>0</v>
      </c>
    </row>
    <row r="679" spans="1:12" ht="15">
      <c r="A679" s="84" t="s">
        <v>4583</v>
      </c>
      <c r="B679" s="84" t="s">
        <v>4844</v>
      </c>
      <c r="C679" s="84">
        <v>2</v>
      </c>
      <c r="D679" s="123">
        <v>0.0007351099759727843</v>
      </c>
      <c r="E679" s="123">
        <v>3.1501421618485588</v>
      </c>
      <c r="F679" s="84" t="s">
        <v>4933</v>
      </c>
      <c r="G679" s="84" t="b">
        <v>0</v>
      </c>
      <c r="H679" s="84" t="b">
        <v>0</v>
      </c>
      <c r="I679" s="84" t="b">
        <v>0</v>
      </c>
      <c r="J679" s="84" t="b">
        <v>0</v>
      </c>
      <c r="K679" s="84" t="b">
        <v>0</v>
      </c>
      <c r="L679" s="84" t="b">
        <v>0</v>
      </c>
    </row>
    <row r="680" spans="1:12" ht="15">
      <c r="A680" s="84" t="s">
        <v>4844</v>
      </c>
      <c r="B680" s="84" t="s">
        <v>4338</v>
      </c>
      <c r="C680" s="84">
        <v>2</v>
      </c>
      <c r="D680" s="123">
        <v>0.0007351099759727843</v>
      </c>
      <c r="E680" s="123">
        <v>1.8601075504860407</v>
      </c>
      <c r="F680" s="84" t="s">
        <v>4933</v>
      </c>
      <c r="G680" s="84" t="b">
        <v>0</v>
      </c>
      <c r="H680" s="84" t="b">
        <v>0</v>
      </c>
      <c r="I680" s="84" t="b">
        <v>0</v>
      </c>
      <c r="J680" s="84" t="b">
        <v>0</v>
      </c>
      <c r="K680" s="84" t="b">
        <v>0</v>
      </c>
      <c r="L680" s="84" t="b">
        <v>0</v>
      </c>
    </row>
    <row r="681" spans="1:12" ht="15">
      <c r="A681" s="84" t="s">
        <v>4338</v>
      </c>
      <c r="B681" s="84" t="s">
        <v>4845</v>
      </c>
      <c r="C681" s="84">
        <v>2</v>
      </c>
      <c r="D681" s="123">
        <v>0.0007351099759727843</v>
      </c>
      <c r="E681" s="123">
        <v>1.8601075504860407</v>
      </c>
      <c r="F681" s="84" t="s">
        <v>4933</v>
      </c>
      <c r="G681" s="84" t="b">
        <v>0</v>
      </c>
      <c r="H681" s="84" t="b">
        <v>0</v>
      </c>
      <c r="I681" s="84" t="b">
        <v>0</v>
      </c>
      <c r="J681" s="84" t="b">
        <v>0</v>
      </c>
      <c r="K681" s="84" t="b">
        <v>0</v>
      </c>
      <c r="L681" s="84" t="b">
        <v>0</v>
      </c>
    </row>
    <row r="682" spans="1:12" ht="15">
      <c r="A682" s="84" t="s">
        <v>3582</v>
      </c>
      <c r="B682" s="84" t="s">
        <v>4846</v>
      </c>
      <c r="C682" s="84">
        <v>2</v>
      </c>
      <c r="D682" s="123">
        <v>0.0007351099759727843</v>
      </c>
      <c r="E682" s="123">
        <v>1.2750808984568585</v>
      </c>
      <c r="F682" s="84" t="s">
        <v>4933</v>
      </c>
      <c r="G682" s="84" t="b">
        <v>0</v>
      </c>
      <c r="H682" s="84" t="b">
        <v>0</v>
      </c>
      <c r="I682" s="84" t="b">
        <v>0</v>
      </c>
      <c r="J682" s="84" t="b">
        <v>0</v>
      </c>
      <c r="K682" s="84" t="b">
        <v>0</v>
      </c>
      <c r="L682" s="84" t="b">
        <v>0</v>
      </c>
    </row>
    <row r="683" spans="1:12" ht="15">
      <c r="A683" s="84" t="s">
        <v>4846</v>
      </c>
      <c r="B683" s="84" t="s">
        <v>4408</v>
      </c>
      <c r="C683" s="84">
        <v>2</v>
      </c>
      <c r="D683" s="123">
        <v>0.0007351099759727843</v>
      </c>
      <c r="E683" s="123">
        <v>2.797959643737196</v>
      </c>
      <c r="F683" s="84" t="s">
        <v>4933</v>
      </c>
      <c r="G683" s="84" t="b">
        <v>0</v>
      </c>
      <c r="H683" s="84" t="b">
        <v>0</v>
      </c>
      <c r="I683" s="84" t="b">
        <v>0</v>
      </c>
      <c r="J683" s="84" t="b">
        <v>0</v>
      </c>
      <c r="K683" s="84" t="b">
        <v>0</v>
      </c>
      <c r="L683" s="84" t="b">
        <v>0</v>
      </c>
    </row>
    <row r="684" spans="1:12" ht="15">
      <c r="A684" s="84" t="s">
        <v>4408</v>
      </c>
      <c r="B684" s="84" t="s">
        <v>4344</v>
      </c>
      <c r="C684" s="84">
        <v>2</v>
      </c>
      <c r="D684" s="123">
        <v>0.0007351099759727843</v>
      </c>
      <c r="E684" s="123">
        <v>1.4655211838215907</v>
      </c>
      <c r="F684" s="84" t="s">
        <v>4933</v>
      </c>
      <c r="G684" s="84" t="b">
        <v>0</v>
      </c>
      <c r="H684" s="84" t="b">
        <v>0</v>
      </c>
      <c r="I684" s="84" t="b">
        <v>0</v>
      </c>
      <c r="J684" s="84" t="b">
        <v>0</v>
      </c>
      <c r="K684" s="84" t="b">
        <v>0</v>
      </c>
      <c r="L684" s="84" t="b">
        <v>0</v>
      </c>
    </row>
    <row r="685" spans="1:12" ht="15">
      <c r="A685" s="84" t="s">
        <v>4359</v>
      </c>
      <c r="B685" s="84" t="s">
        <v>4338</v>
      </c>
      <c r="C685" s="84">
        <v>2</v>
      </c>
      <c r="D685" s="123">
        <v>0.0007351099759727843</v>
      </c>
      <c r="E685" s="123">
        <v>0.8823839451971929</v>
      </c>
      <c r="F685" s="84" t="s">
        <v>4933</v>
      </c>
      <c r="G685" s="84" t="b">
        <v>0</v>
      </c>
      <c r="H685" s="84" t="b">
        <v>0</v>
      </c>
      <c r="I685" s="84" t="b">
        <v>0</v>
      </c>
      <c r="J685" s="84" t="b">
        <v>0</v>
      </c>
      <c r="K685" s="84" t="b">
        <v>0</v>
      </c>
      <c r="L685" s="84" t="b">
        <v>0</v>
      </c>
    </row>
    <row r="686" spans="1:12" ht="15">
      <c r="A686" s="84" t="s">
        <v>4338</v>
      </c>
      <c r="B686" s="84" t="s">
        <v>4847</v>
      </c>
      <c r="C686" s="84">
        <v>2</v>
      </c>
      <c r="D686" s="123">
        <v>0.0007351099759727843</v>
      </c>
      <c r="E686" s="123">
        <v>1.8601075504860407</v>
      </c>
      <c r="F686" s="84" t="s">
        <v>4933</v>
      </c>
      <c r="G686" s="84" t="b">
        <v>0</v>
      </c>
      <c r="H686" s="84" t="b">
        <v>0</v>
      </c>
      <c r="I686" s="84" t="b">
        <v>0</v>
      </c>
      <c r="J686" s="84" t="b">
        <v>0</v>
      </c>
      <c r="K686" s="84" t="b">
        <v>0</v>
      </c>
      <c r="L686" s="84" t="b">
        <v>0</v>
      </c>
    </row>
    <row r="687" spans="1:12" ht="15">
      <c r="A687" s="84" t="s">
        <v>4847</v>
      </c>
      <c r="B687" s="84" t="s">
        <v>4341</v>
      </c>
      <c r="C687" s="84">
        <v>2</v>
      </c>
      <c r="D687" s="123">
        <v>0.0007351099759727843</v>
      </c>
      <c r="E687" s="123">
        <v>2.0198083933535527</v>
      </c>
      <c r="F687" s="84" t="s">
        <v>4933</v>
      </c>
      <c r="G687" s="84" t="b">
        <v>0</v>
      </c>
      <c r="H687" s="84" t="b">
        <v>0</v>
      </c>
      <c r="I687" s="84" t="b">
        <v>0</v>
      </c>
      <c r="J687" s="84" t="b">
        <v>0</v>
      </c>
      <c r="K687" s="84" t="b">
        <v>0</v>
      </c>
      <c r="L687" s="84" t="b">
        <v>0</v>
      </c>
    </row>
    <row r="688" spans="1:12" ht="15">
      <c r="A688" s="84" t="s">
        <v>4450</v>
      </c>
      <c r="B688" s="84" t="s">
        <v>3585</v>
      </c>
      <c r="C688" s="84">
        <v>2</v>
      </c>
      <c r="D688" s="123">
        <v>0.0007351099759727843</v>
      </c>
      <c r="E688" s="123">
        <v>2.3630360688119887</v>
      </c>
      <c r="F688" s="84" t="s">
        <v>4933</v>
      </c>
      <c r="G688" s="84" t="b">
        <v>0</v>
      </c>
      <c r="H688" s="84" t="b">
        <v>0</v>
      </c>
      <c r="I688" s="84" t="b">
        <v>0</v>
      </c>
      <c r="J688" s="84" t="b">
        <v>0</v>
      </c>
      <c r="K688" s="84" t="b">
        <v>0</v>
      </c>
      <c r="L688" s="84" t="b">
        <v>0</v>
      </c>
    </row>
    <row r="689" spans="1:12" ht="15">
      <c r="A689" s="84" t="s">
        <v>368</v>
      </c>
      <c r="B689" s="84" t="s">
        <v>4340</v>
      </c>
      <c r="C689" s="84">
        <v>2</v>
      </c>
      <c r="D689" s="123">
        <v>0.0007351099759727843</v>
      </c>
      <c r="E689" s="123">
        <v>3.1501421618485588</v>
      </c>
      <c r="F689" s="84" t="s">
        <v>4933</v>
      </c>
      <c r="G689" s="84" t="b">
        <v>0</v>
      </c>
      <c r="H689" s="84" t="b">
        <v>0</v>
      </c>
      <c r="I689" s="84" t="b">
        <v>0</v>
      </c>
      <c r="J689" s="84" t="b">
        <v>0</v>
      </c>
      <c r="K689" s="84" t="b">
        <v>0</v>
      </c>
      <c r="L689" s="84" t="b">
        <v>0</v>
      </c>
    </row>
    <row r="690" spans="1:12" ht="15">
      <c r="A690" s="84" t="s">
        <v>3627</v>
      </c>
      <c r="B690" s="84" t="s">
        <v>3584</v>
      </c>
      <c r="C690" s="84">
        <v>2</v>
      </c>
      <c r="D690" s="123">
        <v>0.0007351099759727843</v>
      </c>
      <c r="E690" s="123">
        <v>0.4477116254030334</v>
      </c>
      <c r="F690" s="84" t="s">
        <v>4933</v>
      </c>
      <c r="G690" s="84" t="b">
        <v>0</v>
      </c>
      <c r="H690" s="84" t="b">
        <v>0</v>
      </c>
      <c r="I690" s="84" t="b">
        <v>0</v>
      </c>
      <c r="J690" s="84" t="b">
        <v>0</v>
      </c>
      <c r="K690" s="84" t="b">
        <v>0</v>
      </c>
      <c r="L690" s="84" t="b">
        <v>0</v>
      </c>
    </row>
    <row r="691" spans="1:12" ht="15">
      <c r="A691" s="84" t="s">
        <v>4374</v>
      </c>
      <c r="B691" s="84" t="s">
        <v>4419</v>
      </c>
      <c r="C691" s="84">
        <v>2</v>
      </c>
      <c r="D691" s="123">
        <v>0.0007351099759727843</v>
      </c>
      <c r="E691" s="123">
        <v>2.1087494766903334</v>
      </c>
      <c r="F691" s="84" t="s">
        <v>4933</v>
      </c>
      <c r="G691" s="84" t="b">
        <v>0</v>
      </c>
      <c r="H691" s="84" t="b">
        <v>0</v>
      </c>
      <c r="I691" s="84" t="b">
        <v>0</v>
      </c>
      <c r="J691" s="84" t="b">
        <v>0</v>
      </c>
      <c r="K691" s="84" t="b">
        <v>0</v>
      </c>
      <c r="L691" s="84" t="b">
        <v>0</v>
      </c>
    </row>
    <row r="692" spans="1:12" ht="15">
      <c r="A692" s="84" t="s">
        <v>4419</v>
      </c>
      <c r="B692" s="84" t="s">
        <v>4341</v>
      </c>
      <c r="C692" s="84">
        <v>2</v>
      </c>
      <c r="D692" s="123">
        <v>0.0007351099759727843</v>
      </c>
      <c r="E692" s="123">
        <v>1.475740349003277</v>
      </c>
      <c r="F692" s="84" t="s">
        <v>4933</v>
      </c>
      <c r="G692" s="84" t="b">
        <v>0</v>
      </c>
      <c r="H692" s="84" t="b">
        <v>0</v>
      </c>
      <c r="I692" s="84" t="b">
        <v>0</v>
      </c>
      <c r="J692" s="84" t="b">
        <v>0</v>
      </c>
      <c r="K692" s="84" t="b">
        <v>0</v>
      </c>
      <c r="L692" s="84" t="b">
        <v>0</v>
      </c>
    </row>
    <row r="693" spans="1:12" ht="15">
      <c r="A693" s="84" t="s">
        <v>3582</v>
      </c>
      <c r="B693" s="84" t="s">
        <v>4848</v>
      </c>
      <c r="C693" s="84">
        <v>2</v>
      </c>
      <c r="D693" s="123">
        <v>0.0007351099759727843</v>
      </c>
      <c r="E693" s="123">
        <v>1.2750808984568585</v>
      </c>
      <c r="F693" s="84" t="s">
        <v>4933</v>
      </c>
      <c r="G693" s="84" t="b">
        <v>0</v>
      </c>
      <c r="H693" s="84" t="b">
        <v>0</v>
      </c>
      <c r="I693" s="84" t="b">
        <v>0</v>
      </c>
      <c r="J693" s="84" t="b">
        <v>0</v>
      </c>
      <c r="K693" s="84" t="b">
        <v>0</v>
      </c>
      <c r="L693" s="84" t="b">
        <v>0</v>
      </c>
    </row>
    <row r="694" spans="1:12" ht="15">
      <c r="A694" s="84" t="s">
        <v>4848</v>
      </c>
      <c r="B694" s="84" t="s">
        <v>3636</v>
      </c>
      <c r="C694" s="84">
        <v>2</v>
      </c>
      <c r="D694" s="123">
        <v>0.0007351099759727843</v>
      </c>
      <c r="E694" s="123">
        <v>2.473448552223692</v>
      </c>
      <c r="F694" s="84" t="s">
        <v>4933</v>
      </c>
      <c r="G694" s="84" t="b">
        <v>0</v>
      </c>
      <c r="H694" s="84" t="b">
        <v>0</v>
      </c>
      <c r="I694" s="84" t="b">
        <v>0</v>
      </c>
      <c r="J694" s="84" t="b">
        <v>0</v>
      </c>
      <c r="K694" s="84" t="b">
        <v>0</v>
      </c>
      <c r="L694" s="84" t="b">
        <v>0</v>
      </c>
    </row>
    <row r="695" spans="1:12" ht="15">
      <c r="A695" s="84" t="s">
        <v>4338</v>
      </c>
      <c r="B695" s="84" t="s">
        <v>4374</v>
      </c>
      <c r="C695" s="84">
        <v>2</v>
      </c>
      <c r="D695" s="123">
        <v>0.0007351099759727843</v>
      </c>
      <c r="E695" s="123">
        <v>1.0150095104717838</v>
      </c>
      <c r="F695" s="84" t="s">
        <v>4933</v>
      </c>
      <c r="G695" s="84" t="b">
        <v>0</v>
      </c>
      <c r="H695" s="84" t="b">
        <v>0</v>
      </c>
      <c r="I695" s="84" t="b">
        <v>0</v>
      </c>
      <c r="J695" s="84" t="b">
        <v>0</v>
      </c>
      <c r="K695" s="84" t="b">
        <v>0</v>
      </c>
      <c r="L695" s="84" t="b">
        <v>0</v>
      </c>
    </row>
    <row r="696" spans="1:12" ht="15">
      <c r="A696" s="84" t="s">
        <v>974</v>
      </c>
      <c r="B696" s="84" t="s">
        <v>4358</v>
      </c>
      <c r="C696" s="84">
        <v>2</v>
      </c>
      <c r="D696" s="123">
        <v>0.0007351099759727843</v>
      </c>
      <c r="E696" s="123">
        <v>0.8768514565972318</v>
      </c>
      <c r="F696" s="84" t="s">
        <v>4933</v>
      </c>
      <c r="G696" s="84" t="b">
        <v>0</v>
      </c>
      <c r="H696" s="84" t="b">
        <v>0</v>
      </c>
      <c r="I696" s="84" t="b">
        <v>0</v>
      </c>
      <c r="J696" s="84" t="b">
        <v>0</v>
      </c>
      <c r="K696" s="84" t="b">
        <v>0</v>
      </c>
      <c r="L696" s="84" t="b">
        <v>0</v>
      </c>
    </row>
    <row r="697" spans="1:12" ht="15">
      <c r="A697" s="84" t="s">
        <v>4442</v>
      </c>
      <c r="B697" s="84" t="s">
        <v>4537</v>
      </c>
      <c r="C697" s="84">
        <v>2</v>
      </c>
      <c r="D697" s="123">
        <v>0.0007351099759727843</v>
      </c>
      <c r="E697" s="123">
        <v>2.9740509027928774</v>
      </c>
      <c r="F697" s="84" t="s">
        <v>4933</v>
      </c>
      <c r="G697" s="84" t="b">
        <v>0</v>
      </c>
      <c r="H697" s="84" t="b">
        <v>0</v>
      </c>
      <c r="I697" s="84" t="b">
        <v>0</v>
      </c>
      <c r="J697" s="84" t="b">
        <v>0</v>
      </c>
      <c r="K697" s="84" t="b">
        <v>0</v>
      </c>
      <c r="L697" s="84" t="b">
        <v>0</v>
      </c>
    </row>
    <row r="698" spans="1:12" ht="15">
      <c r="A698" s="84" t="s">
        <v>4853</v>
      </c>
      <c r="B698" s="84" t="s">
        <v>4854</v>
      </c>
      <c r="C698" s="84">
        <v>2</v>
      </c>
      <c r="D698" s="123">
        <v>0.0008360759312516645</v>
      </c>
      <c r="E698" s="123">
        <v>3.45117215751254</v>
      </c>
      <c r="F698" s="84" t="s">
        <v>4933</v>
      </c>
      <c r="G698" s="84" t="b">
        <v>0</v>
      </c>
      <c r="H698" s="84" t="b">
        <v>0</v>
      </c>
      <c r="I698" s="84" t="b">
        <v>0</v>
      </c>
      <c r="J698" s="84" t="b">
        <v>0</v>
      </c>
      <c r="K698" s="84" t="b">
        <v>0</v>
      </c>
      <c r="L698" s="84" t="b">
        <v>0</v>
      </c>
    </row>
    <row r="699" spans="1:12" ht="15">
      <c r="A699" s="84" t="s">
        <v>4854</v>
      </c>
      <c r="B699" s="84" t="s">
        <v>4855</v>
      </c>
      <c r="C699" s="84">
        <v>2</v>
      </c>
      <c r="D699" s="123">
        <v>0.0008360759312516645</v>
      </c>
      <c r="E699" s="123">
        <v>3.45117215751254</v>
      </c>
      <c r="F699" s="84" t="s">
        <v>4933</v>
      </c>
      <c r="G699" s="84" t="b">
        <v>0</v>
      </c>
      <c r="H699" s="84" t="b">
        <v>0</v>
      </c>
      <c r="I699" s="84" t="b">
        <v>0</v>
      </c>
      <c r="J699" s="84" t="b">
        <v>0</v>
      </c>
      <c r="K699" s="84" t="b">
        <v>0</v>
      </c>
      <c r="L699" s="84" t="b">
        <v>0</v>
      </c>
    </row>
    <row r="700" spans="1:12" ht="15">
      <c r="A700" s="84" t="s">
        <v>4855</v>
      </c>
      <c r="B700" s="84" t="s">
        <v>4856</v>
      </c>
      <c r="C700" s="84">
        <v>2</v>
      </c>
      <c r="D700" s="123">
        <v>0.0008360759312516645</v>
      </c>
      <c r="E700" s="123">
        <v>3.45117215751254</v>
      </c>
      <c r="F700" s="84" t="s">
        <v>4933</v>
      </c>
      <c r="G700" s="84" t="b">
        <v>0</v>
      </c>
      <c r="H700" s="84" t="b">
        <v>0</v>
      </c>
      <c r="I700" s="84" t="b">
        <v>0</v>
      </c>
      <c r="J700" s="84" t="b">
        <v>0</v>
      </c>
      <c r="K700" s="84" t="b">
        <v>0</v>
      </c>
      <c r="L700" s="84" t="b">
        <v>0</v>
      </c>
    </row>
    <row r="701" spans="1:12" ht="15">
      <c r="A701" s="84" t="s">
        <v>4856</v>
      </c>
      <c r="B701" s="84" t="s">
        <v>4857</v>
      </c>
      <c r="C701" s="84">
        <v>2</v>
      </c>
      <c r="D701" s="123">
        <v>0.0008360759312516645</v>
      </c>
      <c r="E701" s="123">
        <v>3.45117215751254</v>
      </c>
      <c r="F701" s="84" t="s">
        <v>4933</v>
      </c>
      <c r="G701" s="84" t="b">
        <v>0</v>
      </c>
      <c r="H701" s="84" t="b">
        <v>0</v>
      </c>
      <c r="I701" s="84" t="b">
        <v>0</v>
      </c>
      <c r="J701" s="84" t="b">
        <v>0</v>
      </c>
      <c r="K701" s="84" t="b">
        <v>1</v>
      </c>
      <c r="L701" s="84" t="b">
        <v>0</v>
      </c>
    </row>
    <row r="702" spans="1:12" ht="15">
      <c r="A702" s="84" t="s">
        <v>4392</v>
      </c>
      <c r="B702" s="84" t="s">
        <v>3627</v>
      </c>
      <c r="C702" s="84">
        <v>2</v>
      </c>
      <c r="D702" s="123">
        <v>0.0007351099759727843</v>
      </c>
      <c r="E702" s="123">
        <v>1.1989261070394217</v>
      </c>
      <c r="F702" s="84" t="s">
        <v>4933</v>
      </c>
      <c r="G702" s="84" t="b">
        <v>0</v>
      </c>
      <c r="H702" s="84" t="b">
        <v>0</v>
      </c>
      <c r="I702" s="84" t="b">
        <v>0</v>
      </c>
      <c r="J702" s="84" t="b">
        <v>0</v>
      </c>
      <c r="K702" s="84" t="b">
        <v>0</v>
      </c>
      <c r="L702" s="84" t="b">
        <v>0</v>
      </c>
    </row>
    <row r="703" spans="1:12" ht="15">
      <c r="A703" s="84" t="s">
        <v>4695</v>
      </c>
      <c r="B703" s="84" t="s">
        <v>3582</v>
      </c>
      <c r="C703" s="84">
        <v>2</v>
      </c>
      <c r="D703" s="123">
        <v>0.0007351099759727843</v>
      </c>
      <c r="E703" s="123">
        <v>1.093237310512086</v>
      </c>
      <c r="F703" s="84" t="s">
        <v>4933</v>
      </c>
      <c r="G703" s="84" t="b">
        <v>0</v>
      </c>
      <c r="H703" s="84" t="b">
        <v>0</v>
      </c>
      <c r="I703" s="84" t="b">
        <v>0</v>
      </c>
      <c r="J703" s="84" t="b">
        <v>0</v>
      </c>
      <c r="K703" s="84" t="b">
        <v>0</v>
      </c>
      <c r="L703" s="84" t="b">
        <v>0</v>
      </c>
    </row>
    <row r="704" spans="1:12" ht="15">
      <c r="A704" s="84" t="s">
        <v>3582</v>
      </c>
      <c r="B704" s="84" t="s">
        <v>4696</v>
      </c>
      <c r="C704" s="84">
        <v>2</v>
      </c>
      <c r="D704" s="123">
        <v>0.0007351099759727843</v>
      </c>
      <c r="E704" s="123">
        <v>1.0989896394011773</v>
      </c>
      <c r="F704" s="84" t="s">
        <v>4933</v>
      </c>
      <c r="G704" s="84" t="b">
        <v>0</v>
      </c>
      <c r="H704" s="84" t="b">
        <v>0</v>
      </c>
      <c r="I704" s="84" t="b">
        <v>0</v>
      </c>
      <c r="J704" s="84" t="b">
        <v>0</v>
      </c>
      <c r="K704" s="84" t="b">
        <v>0</v>
      </c>
      <c r="L704" s="84" t="b">
        <v>0</v>
      </c>
    </row>
    <row r="705" spans="1:12" ht="15">
      <c r="A705" s="84" t="s">
        <v>966</v>
      </c>
      <c r="B705" s="84" t="s">
        <v>3582</v>
      </c>
      <c r="C705" s="84">
        <v>2</v>
      </c>
      <c r="D705" s="123">
        <v>0.0007351099759727843</v>
      </c>
      <c r="E705" s="123">
        <v>0.19014732352014246</v>
      </c>
      <c r="F705" s="84" t="s">
        <v>4933</v>
      </c>
      <c r="G705" s="84" t="b">
        <v>0</v>
      </c>
      <c r="H705" s="84" t="b">
        <v>0</v>
      </c>
      <c r="I705" s="84" t="b">
        <v>0</v>
      </c>
      <c r="J705" s="84" t="b">
        <v>0</v>
      </c>
      <c r="K705" s="84" t="b">
        <v>0</v>
      </c>
      <c r="L705" s="84" t="b">
        <v>0</v>
      </c>
    </row>
    <row r="706" spans="1:12" ht="15">
      <c r="A706" s="84" t="s">
        <v>4677</v>
      </c>
      <c r="B706" s="84" t="s">
        <v>4859</v>
      </c>
      <c r="C706" s="84">
        <v>2</v>
      </c>
      <c r="D706" s="123">
        <v>0.0007351099759727843</v>
      </c>
      <c r="E706" s="123">
        <v>3.2750808984568587</v>
      </c>
      <c r="F706" s="84" t="s">
        <v>4933</v>
      </c>
      <c r="G706" s="84" t="b">
        <v>0</v>
      </c>
      <c r="H706" s="84" t="b">
        <v>0</v>
      </c>
      <c r="I706" s="84" t="b">
        <v>0</v>
      </c>
      <c r="J706" s="84" t="b">
        <v>0</v>
      </c>
      <c r="K706" s="84" t="b">
        <v>0</v>
      </c>
      <c r="L706" s="84" t="b">
        <v>0</v>
      </c>
    </row>
    <row r="707" spans="1:12" ht="15">
      <c r="A707" s="84" t="s">
        <v>4392</v>
      </c>
      <c r="B707" s="84" t="s">
        <v>3624</v>
      </c>
      <c r="C707" s="84">
        <v>2</v>
      </c>
      <c r="D707" s="123">
        <v>0.0007351099759727843</v>
      </c>
      <c r="E707" s="123">
        <v>0.9219343522428792</v>
      </c>
      <c r="F707" s="84" t="s">
        <v>4933</v>
      </c>
      <c r="G707" s="84" t="b">
        <v>0</v>
      </c>
      <c r="H707" s="84" t="b">
        <v>0</v>
      </c>
      <c r="I707" s="84" t="b">
        <v>0</v>
      </c>
      <c r="J707" s="84" t="b">
        <v>0</v>
      </c>
      <c r="K707" s="84" t="b">
        <v>0</v>
      </c>
      <c r="L707" s="84" t="b">
        <v>0</v>
      </c>
    </row>
    <row r="708" spans="1:12" ht="15">
      <c r="A708" s="84" t="s">
        <v>3583</v>
      </c>
      <c r="B708" s="84" t="s">
        <v>3627</v>
      </c>
      <c r="C708" s="84">
        <v>2</v>
      </c>
      <c r="D708" s="123">
        <v>0.0007351099759727843</v>
      </c>
      <c r="E708" s="123">
        <v>-0.058534284212060014</v>
      </c>
      <c r="F708" s="84" t="s">
        <v>4933</v>
      </c>
      <c r="G708" s="84" t="b">
        <v>0</v>
      </c>
      <c r="H708" s="84" t="b">
        <v>0</v>
      </c>
      <c r="I708" s="84" t="b">
        <v>0</v>
      </c>
      <c r="J708" s="84" t="b">
        <v>0</v>
      </c>
      <c r="K708" s="84" t="b">
        <v>0</v>
      </c>
      <c r="L708" s="84" t="b">
        <v>0</v>
      </c>
    </row>
    <row r="709" spans="1:12" ht="15">
      <c r="A709" s="84" t="s">
        <v>4860</v>
      </c>
      <c r="B709" s="84" t="s">
        <v>4861</v>
      </c>
      <c r="C709" s="84">
        <v>2</v>
      </c>
      <c r="D709" s="123">
        <v>0.0007351099759727843</v>
      </c>
      <c r="E709" s="123">
        <v>3.45117215751254</v>
      </c>
      <c r="F709" s="84" t="s">
        <v>4933</v>
      </c>
      <c r="G709" s="84" t="b">
        <v>0</v>
      </c>
      <c r="H709" s="84" t="b">
        <v>0</v>
      </c>
      <c r="I709" s="84" t="b">
        <v>0</v>
      </c>
      <c r="J709" s="84" t="b">
        <v>0</v>
      </c>
      <c r="K709" s="84" t="b">
        <v>0</v>
      </c>
      <c r="L709" s="84" t="b">
        <v>0</v>
      </c>
    </row>
    <row r="710" spans="1:12" ht="15">
      <c r="A710" s="84" t="s">
        <v>4861</v>
      </c>
      <c r="B710" s="84" t="s">
        <v>4697</v>
      </c>
      <c r="C710" s="84">
        <v>2</v>
      </c>
      <c r="D710" s="123">
        <v>0.0007351099759727843</v>
      </c>
      <c r="E710" s="123">
        <v>3.2750808984568587</v>
      </c>
      <c r="F710" s="84" t="s">
        <v>4933</v>
      </c>
      <c r="G710" s="84" t="b">
        <v>0</v>
      </c>
      <c r="H710" s="84" t="b">
        <v>0</v>
      </c>
      <c r="I710" s="84" t="b">
        <v>0</v>
      </c>
      <c r="J710" s="84" t="b">
        <v>1</v>
      </c>
      <c r="K710" s="84" t="b">
        <v>0</v>
      </c>
      <c r="L710" s="84" t="b">
        <v>0</v>
      </c>
    </row>
    <row r="711" spans="1:12" ht="15">
      <c r="A711" s="84" t="s">
        <v>4697</v>
      </c>
      <c r="B711" s="84" t="s">
        <v>419</v>
      </c>
      <c r="C711" s="84">
        <v>2</v>
      </c>
      <c r="D711" s="123">
        <v>0.0007351099759727843</v>
      </c>
      <c r="E711" s="123">
        <v>3.2750808984568587</v>
      </c>
      <c r="F711" s="84" t="s">
        <v>4933</v>
      </c>
      <c r="G711" s="84" t="b">
        <v>1</v>
      </c>
      <c r="H711" s="84" t="b">
        <v>0</v>
      </c>
      <c r="I711" s="84" t="b">
        <v>0</v>
      </c>
      <c r="J711" s="84" t="b">
        <v>0</v>
      </c>
      <c r="K711" s="84" t="b">
        <v>0</v>
      </c>
      <c r="L711" s="84" t="b">
        <v>0</v>
      </c>
    </row>
    <row r="712" spans="1:12" ht="15">
      <c r="A712" s="84" t="s">
        <v>419</v>
      </c>
      <c r="B712" s="84" t="s">
        <v>418</v>
      </c>
      <c r="C712" s="84">
        <v>2</v>
      </c>
      <c r="D712" s="123">
        <v>0.0007351099759727843</v>
      </c>
      <c r="E712" s="123">
        <v>3.2750808984568587</v>
      </c>
      <c r="F712" s="84" t="s">
        <v>4933</v>
      </c>
      <c r="G712" s="84" t="b">
        <v>0</v>
      </c>
      <c r="H712" s="84" t="b">
        <v>0</v>
      </c>
      <c r="I712" s="84" t="b">
        <v>0</v>
      </c>
      <c r="J712" s="84" t="b">
        <v>0</v>
      </c>
      <c r="K712" s="84" t="b">
        <v>0</v>
      </c>
      <c r="L712" s="84" t="b">
        <v>0</v>
      </c>
    </row>
    <row r="713" spans="1:12" ht="15">
      <c r="A713" s="84" t="s">
        <v>418</v>
      </c>
      <c r="B713" s="84" t="s">
        <v>4416</v>
      </c>
      <c r="C713" s="84">
        <v>2</v>
      </c>
      <c r="D713" s="123">
        <v>0.0007351099759727843</v>
      </c>
      <c r="E713" s="123">
        <v>2.673020907128896</v>
      </c>
      <c r="F713" s="84" t="s">
        <v>4933</v>
      </c>
      <c r="G713" s="84" t="b">
        <v>0</v>
      </c>
      <c r="H713" s="84" t="b">
        <v>0</v>
      </c>
      <c r="I713" s="84" t="b">
        <v>0</v>
      </c>
      <c r="J713" s="84" t="b">
        <v>0</v>
      </c>
      <c r="K713" s="84" t="b">
        <v>0</v>
      </c>
      <c r="L713" s="84" t="b">
        <v>0</v>
      </c>
    </row>
    <row r="714" spans="1:12" ht="15">
      <c r="A714" s="84" t="s">
        <v>4416</v>
      </c>
      <c r="B714" s="84" t="s">
        <v>4862</v>
      </c>
      <c r="C714" s="84">
        <v>2</v>
      </c>
      <c r="D714" s="123">
        <v>0.0007351099759727843</v>
      </c>
      <c r="E714" s="123">
        <v>3.053232148840502</v>
      </c>
      <c r="F714" s="84" t="s">
        <v>4933</v>
      </c>
      <c r="G714" s="84" t="b">
        <v>0</v>
      </c>
      <c r="H714" s="84" t="b">
        <v>0</v>
      </c>
      <c r="I714" s="84" t="b">
        <v>0</v>
      </c>
      <c r="J714" s="84" t="b">
        <v>0</v>
      </c>
      <c r="K714" s="84" t="b">
        <v>0</v>
      </c>
      <c r="L714" s="84" t="b">
        <v>0</v>
      </c>
    </row>
    <row r="715" spans="1:12" ht="15">
      <c r="A715" s="84" t="s">
        <v>4862</v>
      </c>
      <c r="B715" s="84" t="s">
        <v>4863</v>
      </c>
      <c r="C715" s="84">
        <v>2</v>
      </c>
      <c r="D715" s="123">
        <v>0.0007351099759727843</v>
      </c>
      <c r="E715" s="123">
        <v>3.45117215751254</v>
      </c>
      <c r="F715" s="84" t="s">
        <v>4933</v>
      </c>
      <c r="G715" s="84" t="b">
        <v>0</v>
      </c>
      <c r="H715" s="84" t="b">
        <v>0</v>
      </c>
      <c r="I715" s="84" t="b">
        <v>0</v>
      </c>
      <c r="J715" s="84" t="b">
        <v>0</v>
      </c>
      <c r="K715" s="84" t="b">
        <v>0</v>
      </c>
      <c r="L715" s="84" t="b">
        <v>0</v>
      </c>
    </row>
    <row r="716" spans="1:12" ht="15">
      <c r="A716" s="84" t="s">
        <v>4863</v>
      </c>
      <c r="B716" s="84" t="s">
        <v>4864</v>
      </c>
      <c r="C716" s="84">
        <v>2</v>
      </c>
      <c r="D716" s="123">
        <v>0.0007351099759727843</v>
      </c>
      <c r="E716" s="123">
        <v>3.45117215751254</v>
      </c>
      <c r="F716" s="84" t="s">
        <v>4933</v>
      </c>
      <c r="G716" s="84" t="b">
        <v>0</v>
      </c>
      <c r="H716" s="84" t="b">
        <v>0</v>
      </c>
      <c r="I716" s="84" t="b">
        <v>0</v>
      </c>
      <c r="J716" s="84" t="b">
        <v>0</v>
      </c>
      <c r="K716" s="84" t="b">
        <v>0</v>
      </c>
      <c r="L716" s="84" t="b">
        <v>0</v>
      </c>
    </row>
    <row r="717" spans="1:12" ht="15">
      <c r="A717" s="84" t="s">
        <v>4864</v>
      </c>
      <c r="B717" s="84" t="s">
        <v>4865</v>
      </c>
      <c r="C717" s="84">
        <v>2</v>
      </c>
      <c r="D717" s="123">
        <v>0.0007351099759727843</v>
      </c>
      <c r="E717" s="123">
        <v>3.45117215751254</v>
      </c>
      <c r="F717" s="84" t="s">
        <v>4933</v>
      </c>
      <c r="G717" s="84" t="b">
        <v>0</v>
      </c>
      <c r="H717" s="84" t="b">
        <v>0</v>
      </c>
      <c r="I717" s="84" t="b">
        <v>0</v>
      </c>
      <c r="J717" s="84" t="b">
        <v>0</v>
      </c>
      <c r="K717" s="84" t="b">
        <v>0</v>
      </c>
      <c r="L717" s="84" t="b">
        <v>0</v>
      </c>
    </row>
    <row r="718" spans="1:12" ht="15">
      <c r="A718" s="84" t="s">
        <v>4865</v>
      </c>
      <c r="B718" s="84" t="s">
        <v>4494</v>
      </c>
      <c r="C718" s="84">
        <v>2</v>
      </c>
      <c r="D718" s="123">
        <v>0.0007351099759727843</v>
      </c>
      <c r="E718" s="123">
        <v>3.053232148840502</v>
      </c>
      <c r="F718" s="84" t="s">
        <v>4933</v>
      </c>
      <c r="G718" s="84" t="b">
        <v>0</v>
      </c>
      <c r="H718" s="84" t="b">
        <v>0</v>
      </c>
      <c r="I718" s="84" t="b">
        <v>0</v>
      </c>
      <c r="J718" s="84" t="b">
        <v>0</v>
      </c>
      <c r="K718" s="84" t="b">
        <v>0</v>
      </c>
      <c r="L718" s="84" t="b">
        <v>0</v>
      </c>
    </row>
    <row r="719" spans="1:12" ht="15">
      <c r="A719" s="84" t="s">
        <v>4494</v>
      </c>
      <c r="B719" s="84" t="s">
        <v>4461</v>
      </c>
      <c r="C719" s="84">
        <v>2</v>
      </c>
      <c r="D719" s="123">
        <v>0.0007351099759727843</v>
      </c>
      <c r="E719" s="123">
        <v>2.57611089412084</v>
      </c>
      <c r="F719" s="84" t="s">
        <v>4933</v>
      </c>
      <c r="G719" s="84" t="b">
        <v>0</v>
      </c>
      <c r="H719" s="84" t="b">
        <v>0</v>
      </c>
      <c r="I719" s="84" t="b">
        <v>0</v>
      </c>
      <c r="J719" s="84" t="b">
        <v>0</v>
      </c>
      <c r="K719" s="84" t="b">
        <v>0</v>
      </c>
      <c r="L719" s="84" t="b">
        <v>0</v>
      </c>
    </row>
    <row r="720" spans="1:12" ht="15">
      <c r="A720" s="84" t="s">
        <v>4403</v>
      </c>
      <c r="B720" s="84" t="s">
        <v>3582</v>
      </c>
      <c r="C720" s="84">
        <v>2</v>
      </c>
      <c r="D720" s="123">
        <v>0.0007351099759727843</v>
      </c>
      <c r="E720" s="123">
        <v>0.6161160557924236</v>
      </c>
      <c r="F720" s="84" t="s">
        <v>4933</v>
      </c>
      <c r="G720" s="84" t="b">
        <v>0</v>
      </c>
      <c r="H720" s="84" t="b">
        <v>0</v>
      </c>
      <c r="I720" s="84" t="b">
        <v>0</v>
      </c>
      <c r="J720" s="84" t="b">
        <v>0</v>
      </c>
      <c r="K720" s="84" t="b">
        <v>0</v>
      </c>
      <c r="L720" s="84" t="b">
        <v>0</v>
      </c>
    </row>
    <row r="721" spans="1:12" ht="15">
      <c r="A721" s="84" t="s">
        <v>3582</v>
      </c>
      <c r="B721" s="84" t="s">
        <v>3660</v>
      </c>
      <c r="C721" s="84">
        <v>2</v>
      </c>
      <c r="D721" s="123">
        <v>0.0007351099759727843</v>
      </c>
      <c r="E721" s="123">
        <v>0.4299828584426017</v>
      </c>
      <c r="F721" s="84" t="s">
        <v>4933</v>
      </c>
      <c r="G721" s="84" t="b">
        <v>0</v>
      </c>
      <c r="H721" s="84" t="b">
        <v>0</v>
      </c>
      <c r="I721" s="84" t="b">
        <v>0</v>
      </c>
      <c r="J721" s="84" t="b">
        <v>0</v>
      </c>
      <c r="K721" s="84" t="b">
        <v>0</v>
      </c>
      <c r="L721" s="84" t="b">
        <v>0</v>
      </c>
    </row>
    <row r="722" spans="1:12" ht="15">
      <c r="A722" s="84" t="s">
        <v>3660</v>
      </c>
      <c r="B722" s="84" t="s">
        <v>4522</v>
      </c>
      <c r="C722" s="84">
        <v>2</v>
      </c>
      <c r="D722" s="123">
        <v>0.0007351099759727843</v>
      </c>
      <c r="E722" s="123">
        <v>2.2081341088262456</v>
      </c>
      <c r="F722" s="84" t="s">
        <v>4933</v>
      </c>
      <c r="G722" s="84" t="b">
        <v>0</v>
      </c>
      <c r="H722" s="84" t="b">
        <v>0</v>
      </c>
      <c r="I722" s="84" t="b">
        <v>0</v>
      </c>
      <c r="J722" s="84" t="b">
        <v>0</v>
      </c>
      <c r="K722" s="84" t="b">
        <v>0</v>
      </c>
      <c r="L722" s="84" t="b">
        <v>0</v>
      </c>
    </row>
    <row r="723" spans="1:12" ht="15">
      <c r="A723" s="84" t="s">
        <v>4868</v>
      </c>
      <c r="B723" s="84" t="s">
        <v>4869</v>
      </c>
      <c r="C723" s="84">
        <v>2</v>
      </c>
      <c r="D723" s="123">
        <v>0.0008360759312516645</v>
      </c>
      <c r="E723" s="123">
        <v>3.45117215751254</v>
      </c>
      <c r="F723" s="84" t="s">
        <v>4933</v>
      </c>
      <c r="G723" s="84" t="b">
        <v>0</v>
      </c>
      <c r="H723" s="84" t="b">
        <v>0</v>
      </c>
      <c r="I723" s="84" t="b">
        <v>0</v>
      </c>
      <c r="J723" s="84" t="b">
        <v>0</v>
      </c>
      <c r="K723" s="84" t="b">
        <v>0</v>
      </c>
      <c r="L723" s="84" t="b">
        <v>0</v>
      </c>
    </row>
    <row r="724" spans="1:12" ht="15">
      <c r="A724" s="84" t="s">
        <v>4870</v>
      </c>
      <c r="B724" s="84" t="s">
        <v>984</v>
      </c>
      <c r="C724" s="84">
        <v>2</v>
      </c>
      <c r="D724" s="123">
        <v>0.0008360759312516645</v>
      </c>
      <c r="E724" s="123">
        <v>2.797959643737196</v>
      </c>
      <c r="F724" s="84" t="s">
        <v>4933</v>
      </c>
      <c r="G724" s="84" t="b">
        <v>0</v>
      </c>
      <c r="H724" s="84" t="b">
        <v>0</v>
      </c>
      <c r="I724" s="84" t="b">
        <v>0</v>
      </c>
      <c r="J724" s="84" t="b">
        <v>0</v>
      </c>
      <c r="K724" s="84" t="b">
        <v>0</v>
      </c>
      <c r="L724" s="84" t="b">
        <v>0</v>
      </c>
    </row>
    <row r="725" spans="1:12" ht="15">
      <c r="A725" s="84" t="s">
        <v>4873</v>
      </c>
      <c r="B725" s="84" t="s">
        <v>3583</v>
      </c>
      <c r="C725" s="84">
        <v>2</v>
      </c>
      <c r="D725" s="123">
        <v>0.0007351099759727843</v>
      </c>
      <c r="E725" s="123">
        <v>1.4757403490032768</v>
      </c>
      <c r="F725" s="84" t="s">
        <v>4933</v>
      </c>
      <c r="G725" s="84" t="b">
        <v>0</v>
      </c>
      <c r="H725" s="84" t="b">
        <v>0</v>
      </c>
      <c r="I725" s="84" t="b">
        <v>0</v>
      </c>
      <c r="J725" s="84" t="b">
        <v>0</v>
      </c>
      <c r="K725" s="84" t="b">
        <v>0</v>
      </c>
      <c r="L725" s="84" t="b">
        <v>0</v>
      </c>
    </row>
    <row r="726" spans="1:12" ht="15">
      <c r="A726" s="84" t="s">
        <v>4428</v>
      </c>
      <c r="B726" s="84" t="s">
        <v>3624</v>
      </c>
      <c r="C726" s="84">
        <v>2</v>
      </c>
      <c r="D726" s="123">
        <v>0.0007351099759727843</v>
      </c>
      <c r="E726" s="123">
        <v>1.1182289973868476</v>
      </c>
      <c r="F726" s="84" t="s">
        <v>4933</v>
      </c>
      <c r="G726" s="84" t="b">
        <v>0</v>
      </c>
      <c r="H726" s="84" t="b">
        <v>0</v>
      </c>
      <c r="I726" s="84" t="b">
        <v>0</v>
      </c>
      <c r="J726" s="84" t="b">
        <v>0</v>
      </c>
      <c r="K726" s="84" t="b">
        <v>0</v>
      </c>
      <c r="L726" s="84" t="b">
        <v>0</v>
      </c>
    </row>
    <row r="727" spans="1:12" ht="15">
      <c r="A727" s="84" t="s">
        <v>4369</v>
      </c>
      <c r="B727" s="84" t="s">
        <v>3665</v>
      </c>
      <c r="C727" s="84">
        <v>2</v>
      </c>
      <c r="D727" s="123">
        <v>0.0007351099759727843</v>
      </c>
      <c r="E727" s="123">
        <v>1.7029841305063393</v>
      </c>
      <c r="F727" s="84" t="s">
        <v>4933</v>
      </c>
      <c r="G727" s="84" t="b">
        <v>0</v>
      </c>
      <c r="H727" s="84" t="b">
        <v>0</v>
      </c>
      <c r="I727" s="84" t="b">
        <v>0</v>
      </c>
      <c r="J727" s="84" t="b">
        <v>0</v>
      </c>
      <c r="K727" s="84" t="b">
        <v>0</v>
      </c>
      <c r="L727" s="84" t="b">
        <v>0</v>
      </c>
    </row>
    <row r="728" spans="1:12" ht="15">
      <c r="A728" s="84" t="s">
        <v>3665</v>
      </c>
      <c r="B728" s="84" t="s">
        <v>4523</v>
      </c>
      <c r="C728" s="84">
        <v>2</v>
      </c>
      <c r="D728" s="123">
        <v>0.0007351099759727843</v>
      </c>
      <c r="E728" s="123">
        <v>2.2081341088262456</v>
      </c>
      <c r="F728" s="84" t="s">
        <v>4933</v>
      </c>
      <c r="G728" s="84" t="b">
        <v>0</v>
      </c>
      <c r="H728" s="84" t="b">
        <v>0</v>
      </c>
      <c r="I728" s="84" t="b">
        <v>0</v>
      </c>
      <c r="J728" s="84" t="b">
        <v>0</v>
      </c>
      <c r="K728" s="84" t="b">
        <v>0</v>
      </c>
      <c r="L728" s="84" t="b">
        <v>0</v>
      </c>
    </row>
    <row r="729" spans="1:12" ht="15">
      <c r="A729" s="84" t="s">
        <v>4523</v>
      </c>
      <c r="B729" s="84" t="s">
        <v>4464</v>
      </c>
      <c r="C729" s="84">
        <v>2</v>
      </c>
      <c r="D729" s="123">
        <v>0.0007351099759727843</v>
      </c>
      <c r="E729" s="123">
        <v>2.57611089412084</v>
      </c>
      <c r="F729" s="84" t="s">
        <v>4933</v>
      </c>
      <c r="G729" s="84" t="b">
        <v>0</v>
      </c>
      <c r="H729" s="84" t="b">
        <v>0</v>
      </c>
      <c r="I729" s="84" t="b">
        <v>0</v>
      </c>
      <c r="J729" s="84" t="b">
        <v>0</v>
      </c>
      <c r="K729" s="84" t="b">
        <v>0</v>
      </c>
      <c r="L729" s="84" t="b">
        <v>0</v>
      </c>
    </row>
    <row r="730" spans="1:12" ht="15">
      <c r="A730" s="84" t="s">
        <v>4464</v>
      </c>
      <c r="B730" s="84" t="s">
        <v>4874</v>
      </c>
      <c r="C730" s="84">
        <v>2</v>
      </c>
      <c r="D730" s="123">
        <v>0.0007351099759727843</v>
      </c>
      <c r="E730" s="123">
        <v>2.9740509027928774</v>
      </c>
      <c r="F730" s="84" t="s">
        <v>4933</v>
      </c>
      <c r="G730" s="84" t="b">
        <v>0</v>
      </c>
      <c r="H730" s="84" t="b">
        <v>0</v>
      </c>
      <c r="I730" s="84" t="b">
        <v>0</v>
      </c>
      <c r="J730" s="84" t="b">
        <v>0</v>
      </c>
      <c r="K730" s="84" t="b">
        <v>0</v>
      </c>
      <c r="L730" s="84" t="b">
        <v>0</v>
      </c>
    </row>
    <row r="731" spans="1:12" ht="15">
      <c r="A731" s="84" t="s">
        <v>4874</v>
      </c>
      <c r="B731" s="84" t="s">
        <v>4875</v>
      </c>
      <c r="C731" s="84">
        <v>2</v>
      </c>
      <c r="D731" s="123">
        <v>0.0007351099759727843</v>
      </c>
      <c r="E731" s="123">
        <v>3.45117215751254</v>
      </c>
      <c r="F731" s="84" t="s">
        <v>4933</v>
      </c>
      <c r="G731" s="84" t="b">
        <v>0</v>
      </c>
      <c r="H731" s="84" t="b">
        <v>0</v>
      </c>
      <c r="I731" s="84" t="b">
        <v>0</v>
      </c>
      <c r="J731" s="84" t="b">
        <v>0</v>
      </c>
      <c r="K731" s="84" t="b">
        <v>0</v>
      </c>
      <c r="L731" s="84" t="b">
        <v>0</v>
      </c>
    </row>
    <row r="732" spans="1:12" ht="15">
      <c r="A732" s="84" t="s">
        <v>4494</v>
      </c>
      <c r="B732" s="84" t="s">
        <v>4476</v>
      </c>
      <c r="C732" s="84">
        <v>2</v>
      </c>
      <c r="D732" s="123">
        <v>0.0007351099759727843</v>
      </c>
      <c r="E732" s="123">
        <v>2.57611089412084</v>
      </c>
      <c r="F732" s="84" t="s">
        <v>4933</v>
      </c>
      <c r="G732" s="84" t="b">
        <v>0</v>
      </c>
      <c r="H732" s="84" t="b">
        <v>0</v>
      </c>
      <c r="I732" s="84" t="b">
        <v>0</v>
      </c>
      <c r="J732" s="84" t="b">
        <v>0</v>
      </c>
      <c r="K732" s="84" t="b">
        <v>0</v>
      </c>
      <c r="L732" s="84" t="b">
        <v>0</v>
      </c>
    </row>
    <row r="733" spans="1:12" ht="15">
      <c r="A733" s="84" t="s">
        <v>4357</v>
      </c>
      <c r="B733" s="84" t="s">
        <v>4882</v>
      </c>
      <c r="C733" s="84">
        <v>2</v>
      </c>
      <c r="D733" s="123">
        <v>0.0007351099759727843</v>
      </c>
      <c r="E733" s="123">
        <v>2.797959643737196</v>
      </c>
      <c r="F733" s="84" t="s">
        <v>4933</v>
      </c>
      <c r="G733" s="84" t="b">
        <v>0</v>
      </c>
      <c r="H733" s="84" t="b">
        <v>0</v>
      </c>
      <c r="I733" s="84" t="b">
        <v>0</v>
      </c>
      <c r="J733" s="84" t="b">
        <v>0</v>
      </c>
      <c r="K733" s="84" t="b">
        <v>0</v>
      </c>
      <c r="L733" s="84" t="b">
        <v>0</v>
      </c>
    </row>
    <row r="734" spans="1:12" ht="15">
      <c r="A734" s="84" t="s">
        <v>4882</v>
      </c>
      <c r="B734" s="84" t="s">
        <v>4451</v>
      </c>
      <c r="C734" s="84">
        <v>2</v>
      </c>
      <c r="D734" s="123">
        <v>0.0007351099759727843</v>
      </c>
      <c r="E734" s="123">
        <v>2.9071041131622644</v>
      </c>
      <c r="F734" s="84" t="s">
        <v>4933</v>
      </c>
      <c r="G734" s="84" t="b">
        <v>0</v>
      </c>
      <c r="H734" s="84" t="b">
        <v>0</v>
      </c>
      <c r="I734" s="84" t="b">
        <v>0</v>
      </c>
      <c r="J734" s="84" t="b">
        <v>0</v>
      </c>
      <c r="K734" s="84" t="b">
        <v>0</v>
      </c>
      <c r="L734" s="84" t="b">
        <v>0</v>
      </c>
    </row>
    <row r="735" spans="1:12" ht="15">
      <c r="A735" s="84" t="s">
        <v>4431</v>
      </c>
      <c r="B735" s="84" t="s">
        <v>4584</v>
      </c>
      <c r="C735" s="84">
        <v>2</v>
      </c>
      <c r="D735" s="123">
        <v>0.0007351099759727843</v>
      </c>
      <c r="E735" s="123">
        <v>2.5480821705205963</v>
      </c>
      <c r="F735" s="84" t="s">
        <v>4933</v>
      </c>
      <c r="G735" s="84" t="b">
        <v>0</v>
      </c>
      <c r="H735" s="84" t="b">
        <v>0</v>
      </c>
      <c r="I735" s="84" t="b">
        <v>0</v>
      </c>
      <c r="J735" s="84" t="b">
        <v>0</v>
      </c>
      <c r="K735" s="84" t="b">
        <v>0</v>
      </c>
      <c r="L735" s="84" t="b">
        <v>0</v>
      </c>
    </row>
    <row r="736" spans="1:12" ht="15">
      <c r="A736" s="84" t="s">
        <v>4516</v>
      </c>
      <c r="B736" s="84" t="s">
        <v>4886</v>
      </c>
      <c r="C736" s="84">
        <v>2</v>
      </c>
      <c r="D736" s="123">
        <v>0.0007351099759727843</v>
      </c>
      <c r="E736" s="123">
        <v>3.053232148840502</v>
      </c>
      <c r="F736" s="84" t="s">
        <v>4933</v>
      </c>
      <c r="G736" s="84" t="b">
        <v>0</v>
      </c>
      <c r="H736" s="84" t="b">
        <v>0</v>
      </c>
      <c r="I736" s="84" t="b">
        <v>0</v>
      </c>
      <c r="J736" s="84" t="b">
        <v>0</v>
      </c>
      <c r="K736" s="84" t="b">
        <v>0</v>
      </c>
      <c r="L736" s="84" t="b">
        <v>0</v>
      </c>
    </row>
    <row r="737" spans="1:12" ht="15">
      <c r="A737" s="84" t="s">
        <v>4886</v>
      </c>
      <c r="B737" s="84" t="s">
        <v>3583</v>
      </c>
      <c r="C737" s="84">
        <v>2</v>
      </c>
      <c r="D737" s="123">
        <v>0.0007351099759727843</v>
      </c>
      <c r="E737" s="123">
        <v>1.4757403490032768</v>
      </c>
      <c r="F737" s="84" t="s">
        <v>4933</v>
      </c>
      <c r="G737" s="84" t="b">
        <v>0</v>
      </c>
      <c r="H737" s="84" t="b">
        <v>0</v>
      </c>
      <c r="I737" s="84" t="b">
        <v>0</v>
      </c>
      <c r="J737" s="84" t="b">
        <v>0</v>
      </c>
      <c r="K737" s="84" t="b">
        <v>0</v>
      </c>
      <c r="L737" s="84" t="b">
        <v>0</v>
      </c>
    </row>
    <row r="738" spans="1:12" ht="15">
      <c r="A738" s="84" t="s">
        <v>3583</v>
      </c>
      <c r="B738" s="84" t="s">
        <v>4887</v>
      </c>
      <c r="C738" s="84">
        <v>2</v>
      </c>
      <c r="D738" s="123">
        <v>0.0007351099759727843</v>
      </c>
      <c r="E738" s="123">
        <v>1.4533490767668145</v>
      </c>
      <c r="F738" s="84" t="s">
        <v>4933</v>
      </c>
      <c r="G738" s="84" t="b">
        <v>0</v>
      </c>
      <c r="H738" s="84" t="b">
        <v>0</v>
      </c>
      <c r="I738" s="84" t="b">
        <v>0</v>
      </c>
      <c r="J738" s="84" t="b">
        <v>0</v>
      </c>
      <c r="K738" s="84" t="b">
        <v>0</v>
      </c>
      <c r="L738" s="84" t="b">
        <v>0</v>
      </c>
    </row>
    <row r="739" spans="1:12" ht="15">
      <c r="A739" s="84" t="s">
        <v>4887</v>
      </c>
      <c r="B739" s="84" t="s">
        <v>4888</v>
      </c>
      <c r="C739" s="84">
        <v>2</v>
      </c>
      <c r="D739" s="123">
        <v>0.0007351099759727843</v>
      </c>
      <c r="E739" s="123">
        <v>3.45117215751254</v>
      </c>
      <c r="F739" s="84" t="s">
        <v>4933</v>
      </c>
      <c r="G739" s="84" t="b">
        <v>0</v>
      </c>
      <c r="H739" s="84" t="b">
        <v>0</v>
      </c>
      <c r="I739" s="84" t="b">
        <v>0</v>
      </c>
      <c r="J739" s="84" t="b">
        <v>0</v>
      </c>
      <c r="K739" s="84" t="b">
        <v>0</v>
      </c>
      <c r="L739" s="84" t="b">
        <v>0</v>
      </c>
    </row>
    <row r="740" spans="1:12" ht="15">
      <c r="A740" s="84" t="s">
        <v>4888</v>
      </c>
      <c r="B740" s="84" t="s">
        <v>4889</v>
      </c>
      <c r="C740" s="84">
        <v>2</v>
      </c>
      <c r="D740" s="123">
        <v>0.0007351099759727843</v>
      </c>
      <c r="E740" s="123">
        <v>3.45117215751254</v>
      </c>
      <c r="F740" s="84" t="s">
        <v>4933</v>
      </c>
      <c r="G740" s="84" t="b">
        <v>0</v>
      </c>
      <c r="H740" s="84" t="b">
        <v>0</v>
      </c>
      <c r="I740" s="84" t="b">
        <v>0</v>
      </c>
      <c r="J740" s="84" t="b">
        <v>0</v>
      </c>
      <c r="K740" s="84" t="b">
        <v>0</v>
      </c>
      <c r="L740" s="84" t="b">
        <v>0</v>
      </c>
    </row>
    <row r="741" spans="1:12" ht="15">
      <c r="A741" s="84" t="s">
        <v>4889</v>
      </c>
      <c r="B741" s="84" t="s">
        <v>4407</v>
      </c>
      <c r="C741" s="84">
        <v>2</v>
      </c>
      <c r="D741" s="123">
        <v>0.0007351099759727843</v>
      </c>
      <c r="E741" s="123">
        <v>2.797959643737196</v>
      </c>
      <c r="F741" s="84" t="s">
        <v>4933</v>
      </c>
      <c r="G741" s="84" t="b">
        <v>0</v>
      </c>
      <c r="H741" s="84" t="b">
        <v>0</v>
      </c>
      <c r="I741" s="84" t="b">
        <v>0</v>
      </c>
      <c r="J741" s="84" t="b">
        <v>0</v>
      </c>
      <c r="K741" s="84" t="b">
        <v>0</v>
      </c>
      <c r="L741" s="84" t="b">
        <v>0</v>
      </c>
    </row>
    <row r="742" spans="1:12" ht="15">
      <c r="A742" s="84" t="s">
        <v>3627</v>
      </c>
      <c r="B742" s="84" t="s">
        <v>4586</v>
      </c>
      <c r="C742" s="84">
        <v>2</v>
      </c>
      <c r="D742" s="123">
        <v>0.0007351099759727843</v>
      </c>
      <c r="E742" s="123">
        <v>1.6518316080589581</v>
      </c>
      <c r="F742" s="84" t="s">
        <v>4933</v>
      </c>
      <c r="G742" s="84" t="b">
        <v>0</v>
      </c>
      <c r="H742" s="84" t="b">
        <v>0</v>
      </c>
      <c r="I742" s="84" t="b">
        <v>0</v>
      </c>
      <c r="J742" s="84" t="b">
        <v>0</v>
      </c>
      <c r="K742" s="84" t="b">
        <v>0</v>
      </c>
      <c r="L742" s="84" t="b">
        <v>0</v>
      </c>
    </row>
    <row r="743" spans="1:12" ht="15">
      <c r="A743" s="84" t="s">
        <v>4586</v>
      </c>
      <c r="B743" s="84" t="s">
        <v>4375</v>
      </c>
      <c r="C743" s="84">
        <v>2</v>
      </c>
      <c r="D743" s="123">
        <v>0.0007351099759727843</v>
      </c>
      <c r="E743" s="123">
        <v>2.371990911464915</v>
      </c>
      <c r="F743" s="84" t="s">
        <v>4933</v>
      </c>
      <c r="G743" s="84" t="b">
        <v>0</v>
      </c>
      <c r="H743" s="84" t="b">
        <v>0</v>
      </c>
      <c r="I743" s="84" t="b">
        <v>0</v>
      </c>
      <c r="J743" s="84" t="b">
        <v>0</v>
      </c>
      <c r="K743" s="84" t="b">
        <v>0</v>
      </c>
      <c r="L743" s="84" t="b">
        <v>0</v>
      </c>
    </row>
    <row r="744" spans="1:12" ht="15">
      <c r="A744" s="84" t="s">
        <v>4375</v>
      </c>
      <c r="B744" s="84" t="s">
        <v>4890</v>
      </c>
      <c r="C744" s="84">
        <v>2</v>
      </c>
      <c r="D744" s="123">
        <v>0.0007351099759727843</v>
      </c>
      <c r="E744" s="123">
        <v>2.606074117498283</v>
      </c>
      <c r="F744" s="84" t="s">
        <v>4933</v>
      </c>
      <c r="G744" s="84" t="b">
        <v>0</v>
      </c>
      <c r="H744" s="84" t="b">
        <v>0</v>
      </c>
      <c r="I744" s="84" t="b">
        <v>0</v>
      </c>
      <c r="J744" s="84" t="b">
        <v>0</v>
      </c>
      <c r="K744" s="84" t="b">
        <v>0</v>
      </c>
      <c r="L744" s="84" t="b">
        <v>0</v>
      </c>
    </row>
    <row r="745" spans="1:12" ht="15">
      <c r="A745" s="84" t="s">
        <v>4891</v>
      </c>
      <c r="B745" s="84" t="s">
        <v>974</v>
      </c>
      <c r="C745" s="84">
        <v>2</v>
      </c>
      <c r="D745" s="123">
        <v>0.0007351099759727843</v>
      </c>
      <c r="E745" s="123">
        <v>1.8491121661845775</v>
      </c>
      <c r="F745" s="84" t="s">
        <v>4933</v>
      </c>
      <c r="G745" s="84" t="b">
        <v>0</v>
      </c>
      <c r="H745" s="84" t="b">
        <v>0</v>
      </c>
      <c r="I745" s="84" t="b">
        <v>0</v>
      </c>
      <c r="J745" s="84" t="b">
        <v>0</v>
      </c>
      <c r="K745" s="84" t="b">
        <v>0</v>
      </c>
      <c r="L745" s="84" t="b">
        <v>0</v>
      </c>
    </row>
    <row r="746" spans="1:12" ht="15">
      <c r="A746" s="84" t="s">
        <v>4503</v>
      </c>
      <c r="B746" s="84" t="s">
        <v>3582</v>
      </c>
      <c r="C746" s="84">
        <v>2</v>
      </c>
      <c r="D746" s="123">
        <v>0.0007351099759727843</v>
      </c>
      <c r="E746" s="123">
        <v>0.8713885608957297</v>
      </c>
      <c r="F746" s="84" t="s">
        <v>4933</v>
      </c>
      <c r="G746" s="84" t="b">
        <v>0</v>
      </c>
      <c r="H746" s="84" t="b">
        <v>0</v>
      </c>
      <c r="I746" s="84" t="b">
        <v>0</v>
      </c>
      <c r="J746" s="84" t="b">
        <v>0</v>
      </c>
      <c r="K746" s="84" t="b">
        <v>0</v>
      </c>
      <c r="L746" s="84" t="b">
        <v>0</v>
      </c>
    </row>
    <row r="747" spans="1:12" ht="15">
      <c r="A747" s="84" t="s">
        <v>3582</v>
      </c>
      <c r="B747" s="84" t="s">
        <v>4702</v>
      </c>
      <c r="C747" s="84">
        <v>2</v>
      </c>
      <c r="D747" s="123">
        <v>0.0007351099759727843</v>
      </c>
      <c r="E747" s="123">
        <v>1.0989896394011773</v>
      </c>
      <c r="F747" s="84" t="s">
        <v>4933</v>
      </c>
      <c r="G747" s="84" t="b">
        <v>0</v>
      </c>
      <c r="H747" s="84" t="b">
        <v>0</v>
      </c>
      <c r="I747" s="84" t="b">
        <v>0</v>
      </c>
      <c r="J747" s="84" t="b">
        <v>0</v>
      </c>
      <c r="K747" s="84" t="b">
        <v>0</v>
      </c>
      <c r="L747" s="84" t="b">
        <v>0</v>
      </c>
    </row>
    <row r="748" spans="1:12" ht="15">
      <c r="A748" s="84" t="s">
        <v>4702</v>
      </c>
      <c r="B748" s="84" t="s">
        <v>3666</v>
      </c>
      <c r="C748" s="84">
        <v>2</v>
      </c>
      <c r="D748" s="123">
        <v>0.0007351099759727843</v>
      </c>
      <c r="E748" s="123">
        <v>2.673020907128896</v>
      </c>
      <c r="F748" s="84" t="s">
        <v>4933</v>
      </c>
      <c r="G748" s="84" t="b">
        <v>0</v>
      </c>
      <c r="H748" s="84" t="b">
        <v>0</v>
      </c>
      <c r="I748" s="84" t="b">
        <v>0</v>
      </c>
      <c r="J748" s="84" t="b">
        <v>0</v>
      </c>
      <c r="K748" s="84" t="b">
        <v>0</v>
      </c>
      <c r="L748" s="84" t="b">
        <v>0</v>
      </c>
    </row>
    <row r="749" spans="1:12" ht="15">
      <c r="A749" s="84" t="s">
        <v>3666</v>
      </c>
      <c r="B749" s="84" t="s">
        <v>3673</v>
      </c>
      <c r="C749" s="84">
        <v>2</v>
      </c>
      <c r="D749" s="123">
        <v>0.0007351099759727843</v>
      </c>
      <c r="E749" s="123">
        <v>2.1958996524092336</v>
      </c>
      <c r="F749" s="84" t="s">
        <v>4933</v>
      </c>
      <c r="G749" s="84" t="b">
        <v>0</v>
      </c>
      <c r="H749" s="84" t="b">
        <v>0</v>
      </c>
      <c r="I749" s="84" t="b">
        <v>0</v>
      </c>
      <c r="J749" s="84" t="b">
        <v>0</v>
      </c>
      <c r="K749" s="84" t="b">
        <v>0</v>
      </c>
      <c r="L749" s="84" t="b">
        <v>0</v>
      </c>
    </row>
    <row r="750" spans="1:12" ht="15">
      <c r="A750" s="84" t="s">
        <v>3673</v>
      </c>
      <c r="B750" s="84" t="s">
        <v>3583</v>
      </c>
      <c r="C750" s="84">
        <v>2</v>
      </c>
      <c r="D750" s="123">
        <v>0.0007351099759727843</v>
      </c>
      <c r="E750" s="123">
        <v>1.0778003403312393</v>
      </c>
      <c r="F750" s="84" t="s">
        <v>4933</v>
      </c>
      <c r="G750" s="84" t="b">
        <v>0</v>
      </c>
      <c r="H750" s="84" t="b">
        <v>0</v>
      </c>
      <c r="I750" s="84" t="b">
        <v>0</v>
      </c>
      <c r="J750" s="84" t="b">
        <v>0</v>
      </c>
      <c r="K750" s="84" t="b">
        <v>0</v>
      </c>
      <c r="L750" s="84" t="b">
        <v>0</v>
      </c>
    </row>
    <row r="751" spans="1:12" ht="15">
      <c r="A751" s="84" t="s">
        <v>4703</v>
      </c>
      <c r="B751" s="84" t="s">
        <v>4704</v>
      </c>
      <c r="C751" s="84">
        <v>2</v>
      </c>
      <c r="D751" s="123">
        <v>0.0007351099759727843</v>
      </c>
      <c r="E751" s="123">
        <v>3.0989896394011773</v>
      </c>
      <c r="F751" s="84" t="s">
        <v>4933</v>
      </c>
      <c r="G751" s="84" t="b">
        <v>0</v>
      </c>
      <c r="H751" s="84" t="b">
        <v>0</v>
      </c>
      <c r="I751" s="84" t="b">
        <v>0</v>
      </c>
      <c r="J751" s="84" t="b">
        <v>0</v>
      </c>
      <c r="K751" s="84" t="b">
        <v>0</v>
      </c>
      <c r="L751" s="84" t="b">
        <v>0</v>
      </c>
    </row>
    <row r="752" spans="1:12" ht="15">
      <c r="A752" s="84" t="s">
        <v>4704</v>
      </c>
      <c r="B752" s="84" t="s">
        <v>4542</v>
      </c>
      <c r="C752" s="84">
        <v>2</v>
      </c>
      <c r="D752" s="123">
        <v>0.0007351099759727843</v>
      </c>
      <c r="E752" s="123">
        <v>2.9740509027928774</v>
      </c>
      <c r="F752" s="84" t="s">
        <v>4933</v>
      </c>
      <c r="G752" s="84" t="b">
        <v>0</v>
      </c>
      <c r="H752" s="84" t="b">
        <v>0</v>
      </c>
      <c r="I752" s="84" t="b">
        <v>0</v>
      </c>
      <c r="J752" s="84" t="b">
        <v>0</v>
      </c>
      <c r="K752" s="84" t="b">
        <v>0</v>
      </c>
      <c r="L752" s="84" t="b">
        <v>0</v>
      </c>
    </row>
    <row r="753" spans="1:12" ht="15">
      <c r="A753" s="84" t="s">
        <v>4525</v>
      </c>
      <c r="B753" s="84" t="s">
        <v>4343</v>
      </c>
      <c r="C753" s="84">
        <v>2</v>
      </c>
      <c r="D753" s="123">
        <v>0.0007351099759727843</v>
      </c>
      <c r="E753" s="123">
        <v>1.6730209071288962</v>
      </c>
      <c r="F753" s="84" t="s">
        <v>4933</v>
      </c>
      <c r="G753" s="84" t="b">
        <v>0</v>
      </c>
      <c r="H753" s="84" t="b">
        <v>0</v>
      </c>
      <c r="I753" s="84" t="b">
        <v>0</v>
      </c>
      <c r="J753" s="84" t="b">
        <v>0</v>
      </c>
      <c r="K753" s="84" t="b">
        <v>0</v>
      </c>
      <c r="L753" s="84" t="b">
        <v>0</v>
      </c>
    </row>
    <row r="754" spans="1:12" ht="15">
      <c r="A754" s="84" t="s">
        <v>4476</v>
      </c>
      <c r="B754" s="84" t="s">
        <v>4480</v>
      </c>
      <c r="C754" s="84">
        <v>2</v>
      </c>
      <c r="D754" s="123">
        <v>0.0007351099759727843</v>
      </c>
      <c r="E754" s="123">
        <v>2.57611089412084</v>
      </c>
      <c r="F754" s="84" t="s">
        <v>4933</v>
      </c>
      <c r="G754" s="84" t="b">
        <v>0</v>
      </c>
      <c r="H754" s="84" t="b">
        <v>0</v>
      </c>
      <c r="I754" s="84" t="b">
        <v>0</v>
      </c>
      <c r="J754" s="84" t="b">
        <v>0</v>
      </c>
      <c r="K754" s="84" t="b">
        <v>0</v>
      </c>
      <c r="L754" s="84" t="b">
        <v>0</v>
      </c>
    </row>
    <row r="755" spans="1:12" ht="15">
      <c r="A755" s="84" t="s">
        <v>4480</v>
      </c>
      <c r="B755" s="84" t="s">
        <v>4354</v>
      </c>
      <c r="C755" s="84">
        <v>2</v>
      </c>
      <c r="D755" s="123">
        <v>0.0007351099759727843</v>
      </c>
      <c r="E755" s="123">
        <v>2.011839463682277</v>
      </c>
      <c r="F755" s="84" t="s">
        <v>4933</v>
      </c>
      <c r="G755" s="84" t="b">
        <v>0</v>
      </c>
      <c r="H755" s="84" t="b">
        <v>0</v>
      </c>
      <c r="I755" s="84" t="b">
        <v>0</v>
      </c>
      <c r="J755" s="84" t="b">
        <v>0</v>
      </c>
      <c r="K755" s="84" t="b">
        <v>0</v>
      </c>
      <c r="L755" s="84" t="b">
        <v>0</v>
      </c>
    </row>
    <row r="756" spans="1:12" ht="15">
      <c r="A756" s="84" t="s">
        <v>4354</v>
      </c>
      <c r="B756" s="84" t="s">
        <v>3627</v>
      </c>
      <c r="C756" s="84">
        <v>2</v>
      </c>
      <c r="D756" s="123">
        <v>0.0007351099759727843</v>
      </c>
      <c r="E756" s="123">
        <v>0.8978961113754405</v>
      </c>
      <c r="F756" s="84" t="s">
        <v>4933</v>
      </c>
      <c r="G756" s="84" t="b">
        <v>0</v>
      </c>
      <c r="H756" s="84" t="b">
        <v>0</v>
      </c>
      <c r="I756" s="84" t="b">
        <v>0</v>
      </c>
      <c r="J756" s="84" t="b">
        <v>0</v>
      </c>
      <c r="K756" s="84" t="b">
        <v>0</v>
      </c>
      <c r="L756" s="84" t="b">
        <v>0</v>
      </c>
    </row>
    <row r="757" spans="1:12" ht="15">
      <c r="A757" s="84" t="s">
        <v>3627</v>
      </c>
      <c r="B757" s="84" t="s">
        <v>3632</v>
      </c>
      <c r="C757" s="84">
        <v>2</v>
      </c>
      <c r="D757" s="123">
        <v>0.0007351099759727843</v>
      </c>
      <c r="E757" s="123">
        <v>1.2538915993869206</v>
      </c>
      <c r="F757" s="84" t="s">
        <v>4933</v>
      </c>
      <c r="G757" s="84" t="b">
        <v>0</v>
      </c>
      <c r="H757" s="84" t="b">
        <v>0</v>
      </c>
      <c r="I757" s="84" t="b">
        <v>0</v>
      </c>
      <c r="J757" s="84" t="b">
        <v>0</v>
      </c>
      <c r="K757" s="84" t="b">
        <v>0</v>
      </c>
      <c r="L757" s="84" t="b">
        <v>0</v>
      </c>
    </row>
    <row r="758" spans="1:12" ht="15">
      <c r="A758" s="84" t="s">
        <v>4404</v>
      </c>
      <c r="B758" s="84" t="s">
        <v>3639</v>
      </c>
      <c r="C758" s="84">
        <v>2</v>
      </c>
      <c r="D758" s="123">
        <v>0.0007351099759727843</v>
      </c>
      <c r="E758" s="123">
        <v>1.7187783976895712</v>
      </c>
      <c r="F758" s="84" t="s">
        <v>4933</v>
      </c>
      <c r="G758" s="84" t="b">
        <v>0</v>
      </c>
      <c r="H758" s="84" t="b">
        <v>0</v>
      </c>
      <c r="I758" s="84" t="b">
        <v>0</v>
      </c>
      <c r="J758" s="84" t="b">
        <v>0</v>
      </c>
      <c r="K758" s="84" t="b">
        <v>0</v>
      </c>
      <c r="L758" s="84" t="b">
        <v>0</v>
      </c>
    </row>
    <row r="759" spans="1:12" ht="15">
      <c r="A759" s="84" t="s">
        <v>3639</v>
      </c>
      <c r="B759" s="84" t="s">
        <v>4892</v>
      </c>
      <c r="C759" s="84">
        <v>2</v>
      </c>
      <c r="D759" s="123">
        <v>0.0007351099759727843</v>
      </c>
      <c r="E759" s="123">
        <v>2.2336882132986338</v>
      </c>
      <c r="F759" s="84" t="s">
        <v>4933</v>
      </c>
      <c r="G759" s="84" t="b">
        <v>0</v>
      </c>
      <c r="H759" s="84" t="b">
        <v>0</v>
      </c>
      <c r="I759" s="84" t="b">
        <v>0</v>
      </c>
      <c r="J759" s="84" t="b">
        <v>0</v>
      </c>
      <c r="K759" s="84" t="b">
        <v>0</v>
      </c>
      <c r="L759" s="84" t="b">
        <v>0</v>
      </c>
    </row>
    <row r="760" spans="1:12" ht="15">
      <c r="A760" s="84" t="s">
        <v>4892</v>
      </c>
      <c r="B760" s="84" t="s">
        <v>4526</v>
      </c>
      <c r="C760" s="84">
        <v>2</v>
      </c>
      <c r="D760" s="123">
        <v>0.0007351099759727843</v>
      </c>
      <c r="E760" s="123">
        <v>3.053232148840502</v>
      </c>
      <c r="F760" s="84" t="s">
        <v>4933</v>
      </c>
      <c r="G760" s="84" t="b">
        <v>0</v>
      </c>
      <c r="H760" s="84" t="b">
        <v>0</v>
      </c>
      <c r="I760" s="84" t="b">
        <v>0</v>
      </c>
      <c r="J760" s="84" t="b">
        <v>0</v>
      </c>
      <c r="K760" s="84" t="b">
        <v>0</v>
      </c>
      <c r="L760" s="84" t="b">
        <v>0</v>
      </c>
    </row>
    <row r="761" spans="1:12" ht="15">
      <c r="A761" s="84" t="s">
        <v>4371</v>
      </c>
      <c r="B761" s="84" t="s">
        <v>4378</v>
      </c>
      <c r="C761" s="84">
        <v>2</v>
      </c>
      <c r="D761" s="123">
        <v>0.0007351099759727843</v>
      </c>
      <c r="E761" s="123">
        <v>1.7631975374779842</v>
      </c>
      <c r="F761" s="84" t="s">
        <v>4933</v>
      </c>
      <c r="G761" s="84" t="b">
        <v>0</v>
      </c>
      <c r="H761" s="84" t="b">
        <v>0</v>
      </c>
      <c r="I761" s="84" t="b">
        <v>0</v>
      </c>
      <c r="J761" s="84" t="b">
        <v>0</v>
      </c>
      <c r="K761" s="84" t="b">
        <v>0</v>
      </c>
      <c r="L761" s="84" t="b">
        <v>0</v>
      </c>
    </row>
    <row r="762" spans="1:12" ht="15">
      <c r="A762" s="84" t="s">
        <v>4378</v>
      </c>
      <c r="B762" s="84" t="s">
        <v>4546</v>
      </c>
      <c r="C762" s="84">
        <v>2</v>
      </c>
      <c r="D762" s="123">
        <v>0.0007351099759727843</v>
      </c>
      <c r="E762" s="123">
        <v>2.462167541814003</v>
      </c>
      <c r="F762" s="84" t="s">
        <v>4933</v>
      </c>
      <c r="G762" s="84" t="b">
        <v>0</v>
      </c>
      <c r="H762" s="84" t="b">
        <v>0</v>
      </c>
      <c r="I762" s="84" t="b">
        <v>0</v>
      </c>
      <c r="J762" s="84" t="b">
        <v>0</v>
      </c>
      <c r="K762" s="84" t="b">
        <v>0</v>
      </c>
      <c r="L762" s="84" t="b">
        <v>0</v>
      </c>
    </row>
    <row r="763" spans="1:12" ht="15">
      <c r="A763" s="84" t="s">
        <v>4354</v>
      </c>
      <c r="B763" s="84" t="s">
        <v>4378</v>
      </c>
      <c r="C763" s="84">
        <v>2</v>
      </c>
      <c r="D763" s="123">
        <v>0.0007351099759727843</v>
      </c>
      <c r="E763" s="123">
        <v>1.5968661157114592</v>
      </c>
      <c r="F763" s="84" t="s">
        <v>4933</v>
      </c>
      <c r="G763" s="84" t="b">
        <v>0</v>
      </c>
      <c r="H763" s="84" t="b">
        <v>0</v>
      </c>
      <c r="I763" s="84" t="b">
        <v>0</v>
      </c>
      <c r="J763" s="84" t="b">
        <v>0</v>
      </c>
      <c r="K763" s="84" t="b">
        <v>0</v>
      </c>
      <c r="L763" s="84" t="b">
        <v>0</v>
      </c>
    </row>
    <row r="764" spans="1:12" ht="15">
      <c r="A764" s="84" t="s">
        <v>4378</v>
      </c>
      <c r="B764" s="84" t="s">
        <v>4893</v>
      </c>
      <c r="C764" s="84">
        <v>2</v>
      </c>
      <c r="D764" s="123">
        <v>0.0007351099759727843</v>
      </c>
      <c r="E764" s="123">
        <v>2.6382588008696843</v>
      </c>
      <c r="F764" s="84" t="s">
        <v>4933</v>
      </c>
      <c r="G764" s="84" t="b">
        <v>0</v>
      </c>
      <c r="H764" s="84" t="b">
        <v>0</v>
      </c>
      <c r="I764" s="84" t="b">
        <v>0</v>
      </c>
      <c r="J764" s="84" t="b">
        <v>0</v>
      </c>
      <c r="K764" s="84" t="b">
        <v>0</v>
      </c>
      <c r="L764" s="84" t="b">
        <v>0</v>
      </c>
    </row>
    <row r="765" spans="1:12" ht="15">
      <c r="A765" s="84" t="s">
        <v>4893</v>
      </c>
      <c r="B765" s="84" t="s">
        <v>4453</v>
      </c>
      <c r="C765" s="84">
        <v>2</v>
      </c>
      <c r="D765" s="123">
        <v>0.0007351099759727843</v>
      </c>
      <c r="E765" s="123">
        <v>2.9740509027928774</v>
      </c>
      <c r="F765" s="84" t="s">
        <v>4933</v>
      </c>
      <c r="G765" s="84" t="b">
        <v>0</v>
      </c>
      <c r="H765" s="84" t="b">
        <v>0</v>
      </c>
      <c r="I765" s="84" t="b">
        <v>0</v>
      </c>
      <c r="J765" s="84" t="b">
        <v>0</v>
      </c>
      <c r="K765" s="84" t="b">
        <v>0</v>
      </c>
      <c r="L765" s="84" t="b">
        <v>0</v>
      </c>
    </row>
    <row r="766" spans="1:12" ht="15">
      <c r="A766" s="84" t="s">
        <v>4453</v>
      </c>
      <c r="B766" s="84" t="s">
        <v>4452</v>
      </c>
      <c r="C766" s="84">
        <v>2</v>
      </c>
      <c r="D766" s="123">
        <v>0.0007351099759727843</v>
      </c>
      <c r="E766" s="123">
        <v>2.4299828584426018</v>
      </c>
      <c r="F766" s="84" t="s">
        <v>4933</v>
      </c>
      <c r="G766" s="84" t="b">
        <v>0</v>
      </c>
      <c r="H766" s="84" t="b">
        <v>0</v>
      </c>
      <c r="I766" s="84" t="b">
        <v>0</v>
      </c>
      <c r="J766" s="84" t="b">
        <v>0</v>
      </c>
      <c r="K766" s="84" t="b">
        <v>0</v>
      </c>
      <c r="L766" s="84" t="b">
        <v>0</v>
      </c>
    </row>
    <row r="767" spans="1:12" ht="15">
      <c r="A767" s="84" t="s">
        <v>4452</v>
      </c>
      <c r="B767" s="84" t="s">
        <v>4378</v>
      </c>
      <c r="C767" s="84">
        <v>2</v>
      </c>
      <c r="D767" s="123">
        <v>0.0007351099759727843</v>
      </c>
      <c r="E767" s="123">
        <v>2.0941907565194087</v>
      </c>
      <c r="F767" s="84" t="s">
        <v>4933</v>
      </c>
      <c r="G767" s="84" t="b">
        <v>0</v>
      </c>
      <c r="H767" s="84" t="b">
        <v>0</v>
      </c>
      <c r="I767" s="84" t="b">
        <v>0</v>
      </c>
      <c r="J767" s="84" t="b">
        <v>0</v>
      </c>
      <c r="K767" s="84" t="b">
        <v>0</v>
      </c>
      <c r="L767" s="84" t="b">
        <v>0</v>
      </c>
    </row>
    <row r="768" spans="1:12" ht="15">
      <c r="A768" s="84" t="s">
        <v>4378</v>
      </c>
      <c r="B768" s="84" t="s">
        <v>4411</v>
      </c>
      <c r="C768" s="84">
        <v>2</v>
      </c>
      <c r="D768" s="123">
        <v>0.0007351099759727843</v>
      </c>
      <c r="E768" s="123">
        <v>1.9850462870943404</v>
      </c>
      <c r="F768" s="84" t="s">
        <v>4933</v>
      </c>
      <c r="G768" s="84" t="b">
        <v>0</v>
      </c>
      <c r="H768" s="84" t="b">
        <v>0</v>
      </c>
      <c r="I768" s="84" t="b">
        <v>0</v>
      </c>
      <c r="J768" s="84" t="b">
        <v>0</v>
      </c>
      <c r="K768" s="84" t="b">
        <v>0</v>
      </c>
      <c r="L768" s="84" t="b">
        <v>0</v>
      </c>
    </row>
    <row r="769" spans="1:12" ht="15">
      <c r="A769" s="84" t="s">
        <v>4525</v>
      </c>
      <c r="B769" s="84" t="s">
        <v>4378</v>
      </c>
      <c r="C769" s="84">
        <v>2</v>
      </c>
      <c r="D769" s="123">
        <v>0.0007351099759727843</v>
      </c>
      <c r="E769" s="123">
        <v>2.240318792197647</v>
      </c>
      <c r="F769" s="84" t="s">
        <v>4933</v>
      </c>
      <c r="G769" s="84" t="b">
        <v>0</v>
      </c>
      <c r="H769" s="84" t="b">
        <v>0</v>
      </c>
      <c r="I769" s="84" t="b">
        <v>0</v>
      </c>
      <c r="J769" s="84" t="b">
        <v>0</v>
      </c>
      <c r="K769" s="84" t="b">
        <v>0</v>
      </c>
      <c r="L769" s="84" t="b">
        <v>0</v>
      </c>
    </row>
    <row r="770" spans="1:12" ht="15">
      <c r="A770" s="84" t="s">
        <v>4378</v>
      </c>
      <c r="B770" s="84" t="s">
        <v>4343</v>
      </c>
      <c r="C770" s="84">
        <v>2</v>
      </c>
      <c r="D770" s="123">
        <v>0.0007351099759727843</v>
      </c>
      <c r="E770" s="123">
        <v>1.2580475591580782</v>
      </c>
      <c r="F770" s="84" t="s">
        <v>4933</v>
      </c>
      <c r="G770" s="84" t="b">
        <v>0</v>
      </c>
      <c r="H770" s="84" t="b">
        <v>0</v>
      </c>
      <c r="I770" s="84" t="b">
        <v>0</v>
      </c>
      <c r="J770" s="84" t="b">
        <v>0</v>
      </c>
      <c r="K770" s="84" t="b">
        <v>0</v>
      </c>
      <c r="L770" s="84" t="b">
        <v>0</v>
      </c>
    </row>
    <row r="771" spans="1:12" ht="15">
      <c r="A771" s="84" t="s">
        <v>4343</v>
      </c>
      <c r="B771" s="84" t="s">
        <v>4623</v>
      </c>
      <c r="C771" s="84">
        <v>2</v>
      </c>
      <c r="D771" s="123">
        <v>0.0007351099759727843</v>
      </c>
      <c r="E771" s="123">
        <v>1.9040130361851222</v>
      </c>
      <c r="F771" s="84" t="s">
        <v>4933</v>
      </c>
      <c r="G771" s="84" t="b">
        <v>0</v>
      </c>
      <c r="H771" s="84" t="b">
        <v>0</v>
      </c>
      <c r="I771" s="84" t="b">
        <v>0</v>
      </c>
      <c r="J771" s="84" t="b">
        <v>0</v>
      </c>
      <c r="K771" s="84" t="b">
        <v>0</v>
      </c>
      <c r="L771" s="84" t="b">
        <v>0</v>
      </c>
    </row>
    <row r="772" spans="1:12" ht="15">
      <c r="A772" s="84" t="s">
        <v>944</v>
      </c>
      <c r="B772" s="84" t="s">
        <v>3639</v>
      </c>
      <c r="C772" s="84">
        <v>2</v>
      </c>
      <c r="D772" s="123">
        <v>0.0007351099759727843</v>
      </c>
      <c r="E772" s="123">
        <v>1.1958996524092338</v>
      </c>
      <c r="F772" s="84" t="s">
        <v>4933</v>
      </c>
      <c r="G772" s="84" t="b">
        <v>0</v>
      </c>
      <c r="H772" s="84" t="b">
        <v>0</v>
      </c>
      <c r="I772" s="84" t="b">
        <v>0</v>
      </c>
      <c r="J772" s="84" t="b">
        <v>0</v>
      </c>
      <c r="K772" s="84" t="b">
        <v>0</v>
      </c>
      <c r="L772" s="84" t="b">
        <v>0</v>
      </c>
    </row>
    <row r="773" spans="1:12" ht="15">
      <c r="A773" s="84" t="s">
        <v>3639</v>
      </c>
      <c r="B773" s="84" t="s">
        <v>3643</v>
      </c>
      <c r="C773" s="84">
        <v>2</v>
      </c>
      <c r="D773" s="123">
        <v>0.0007351099759727843</v>
      </c>
      <c r="E773" s="123">
        <v>1.45553696291499</v>
      </c>
      <c r="F773" s="84" t="s">
        <v>4933</v>
      </c>
      <c r="G773" s="84" t="b">
        <v>0</v>
      </c>
      <c r="H773" s="84" t="b">
        <v>0</v>
      </c>
      <c r="I773" s="84" t="b">
        <v>0</v>
      </c>
      <c r="J773" s="84" t="b">
        <v>0</v>
      </c>
      <c r="K773" s="84" t="b">
        <v>0</v>
      </c>
      <c r="L773" s="84" t="b">
        <v>0</v>
      </c>
    </row>
    <row r="774" spans="1:12" ht="15">
      <c r="A774" s="84" t="s">
        <v>4527</v>
      </c>
      <c r="B774" s="84" t="s">
        <v>944</v>
      </c>
      <c r="C774" s="84">
        <v>2</v>
      </c>
      <c r="D774" s="123">
        <v>0.0007351099759727843</v>
      </c>
      <c r="E774" s="123">
        <v>2.053232148840502</v>
      </c>
      <c r="F774" s="84" t="s">
        <v>4933</v>
      </c>
      <c r="G774" s="84" t="b">
        <v>0</v>
      </c>
      <c r="H774" s="84" t="b">
        <v>0</v>
      </c>
      <c r="I774" s="84" t="b">
        <v>0</v>
      </c>
      <c r="J774" s="84" t="b">
        <v>0</v>
      </c>
      <c r="K774" s="84" t="b">
        <v>0</v>
      </c>
      <c r="L774" s="84" t="b">
        <v>0</v>
      </c>
    </row>
    <row r="775" spans="1:12" ht="15">
      <c r="A775" s="84" t="s">
        <v>944</v>
      </c>
      <c r="B775" s="84" t="s">
        <v>4528</v>
      </c>
      <c r="C775" s="84">
        <v>2</v>
      </c>
      <c r="D775" s="123">
        <v>0.0007351099759727843</v>
      </c>
      <c r="E775" s="123">
        <v>2.053232148840502</v>
      </c>
      <c r="F775" s="84" t="s">
        <v>4933</v>
      </c>
      <c r="G775" s="84" t="b">
        <v>0</v>
      </c>
      <c r="H775" s="84" t="b">
        <v>0</v>
      </c>
      <c r="I775" s="84" t="b">
        <v>0</v>
      </c>
      <c r="J775" s="84" t="b">
        <v>0</v>
      </c>
      <c r="K775" s="84" t="b">
        <v>0</v>
      </c>
      <c r="L775" s="84" t="b">
        <v>0</v>
      </c>
    </row>
    <row r="776" spans="1:12" ht="15">
      <c r="A776" s="84" t="s">
        <v>4352</v>
      </c>
      <c r="B776" s="84" t="s">
        <v>3583</v>
      </c>
      <c r="C776" s="84">
        <v>2</v>
      </c>
      <c r="D776" s="123">
        <v>0.0008360759312516645</v>
      </c>
      <c r="E776" s="123">
        <v>0.3454065805082707</v>
      </c>
      <c r="F776" s="84" t="s">
        <v>4933</v>
      </c>
      <c r="G776" s="84" t="b">
        <v>0</v>
      </c>
      <c r="H776" s="84" t="b">
        <v>0</v>
      </c>
      <c r="I776" s="84" t="b">
        <v>0</v>
      </c>
      <c r="J776" s="84" t="b">
        <v>0</v>
      </c>
      <c r="K776" s="84" t="b">
        <v>0</v>
      </c>
      <c r="L776" s="84" t="b">
        <v>0</v>
      </c>
    </row>
    <row r="777" spans="1:12" ht="15">
      <c r="A777" s="84" t="s">
        <v>3583</v>
      </c>
      <c r="B777" s="84" t="s">
        <v>4895</v>
      </c>
      <c r="C777" s="84">
        <v>2</v>
      </c>
      <c r="D777" s="123">
        <v>0.0008360759312516645</v>
      </c>
      <c r="E777" s="123">
        <v>1.4533490767668145</v>
      </c>
      <c r="F777" s="84" t="s">
        <v>4933</v>
      </c>
      <c r="G777" s="84" t="b">
        <v>0</v>
      </c>
      <c r="H777" s="84" t="b">
        <v>0</v>
      </c>
      <c r="I777" s="84" t="b">
        <v>0</v>
      </c>
      <c r="J777" s="84" t="b">
        <v>1</v>
      </c>
      <c r="K777" s="84" t="b">
        <v>0</v>
      </c>
      <c r="L777" s="84" t="b">
        <v>0</v>
      </c>
    </row>
    <row r="778" spans="1:12" ht="15">
      <c r="A778" s="84" t="s">
        <v>4895</v>
      </c>
      <c r="B778" s="84" t="s">
        <v>4896</v>
      </c>
      <c r="C778" s="84">
        <v>2</v>
      </c>
      <c r="D778" s="123">
        <v>0.0008360759312516645</v>
      </c>
      <c r="E778" s="123">
        <v>3.45117215751254</v>
      </c>
      <c r="F778" s="84" t="s">
        <v>4933</v>
      </c>
      <c r="G778" s="84" t="b">
        <v>1</v>
      </c>
      <c r="H778" s="84" t="b">
        <v>0</v>
      </c>
      <c r="I778" s="84" t="b">
        <v>0</v>
      </c>
      <c r="J778" s="84" t="b">
        <v>0</v>
      </c>
      <c r="K778" s="84" t="b">
        <v>0</v>
      </c>
      <c r="L778" s="84" t="b">
        <v>0</v>
      </c>
    </row>
    <row r="779" spans="1:12" ht="15">
      <c r="A779" s="84" t="s">
        <v>4896</v>
      </c>
      <c r="B779" s="84" t="s">
        <v>4897</v>
      </c>
      <c r="C779" s="84">
        <v>2</v>
      </c>
      <c r="D779" s="123">
        <v>0.0008360759312516645</v>
      </c>
      <c r="E779" s="123">
        <v>3.45117215751254</v>
      </c>
      <c r="F779" s="84" t="s">
        <v>4933</v>
      </c>
      <c r="G779" s="84" t="b">
        <v>0</v>
      </c>
      <c r="H779" s="84" t="b">
        <v>0</v>
      </c>
      <c r="I779" s="84" t="b">
        <v>0</v>
      </c>
      <c r="J779" s="84" t="b">
        <v>0</v>
      </c>
      <c r="K779" s="84" t="b">
        <v>0</v>
      </c>
      <c r="L779" s="84" t="b">
        <v>0</v>
      </c>
    </row>
    <row r="780" spans="1:12" ht="15">
      <c r="A780" s="84" t="s">
        <v>4897</v>
      </c>
      <c r="B780" s="84" t="s">
        <v>4898</v>
      </c>
      <c r="C780" s="84">
        <v>2</v>
      </c>
      <c r="D780" s="123">
        <v>0.0008360759312516645</v>
      </c>
      <c r="E780" s="123">
        <v>3.45117215751254</v>
      </c>
      <c r="F780" s="84" t="s">
        <v>4933</v>
      </c>
      <c r="G780" s="84" t="b">
        <v>0</v>
      </c>
      <c r="H780" s="84" t="b">
        <v>0</v>
      </c>
      <c r="I780" s="84" t="b">
        <v>0</v>
      </c>
      <c r="J780" s="84" t="b">
        <v>0</v>
      </c>
      <c r="K780" s="84" t="b">
        <v>0</v>
      </c>
      <c r="L780" s="84" t="b">
        <v>0</v>
      </c>
    </row>
    <row r="781" spans="1:12" ht="15">
      <c r="A781" s="84" t="s">
        <v>4898</v>
      </c>
      <c r="B781" s="84" t="s">
        <v>3645</v>
      </c>
      <c r="C781" s="84">
        <v>2</v>
      </c>
      <c r="D781" s="123">
        <v>0.0008360759312516645</v>
      </c>
      <c r="E781" s="123">
        <v>2.752202153176521</v>
      </c>
      <c r="F781" s="84" t="s">
        <v>4933</v>
      </c>
      <c r="G781" s="84" t="b">
        <v>0</v>
      </c>
      <c r="H781" s="84" t="b">
        <v>0</v>
      </c>
      <c r="I781" s="84" t="b">
        <v>0</v>
      </c>
      <c r="J781" s="84" t="b">
        <v>0</v>
      </c>
      <c r="K781" s="84" t="b">
        <v>0</v>
      </c>
      <c r="L781" s="84" t="b">
        <v>0</v>
      </c>
    </row>
    <row r="782" spans="1:12" ht="15">
      <c r="A782" s="84" t="s">
        <v>3645</v>
      </c>
      <c r="B782" s="84" t="s">
        <v>4431</v>
      </c>
      <c r="C782" s="84">
        <v>2</v>
      </c>
      <c r="D782" s="123">
        <v>0.0008360759312516645</v>
      </c>
      <c r="E782" s="123">
        <v>2.1501421618485588</v>
      </c>
      <c r="F782" s="84" t="s">
        <v>4933</v>
      </c>
      <c r="G782" s="84" t="b">
        <v>0</v>
      </c>
      <c r="H782" s="84" t="b">
        <v>0</v>
      </c>
      <c r="I782" s="84" t="b">
        <v>0</v>
      </c>
      <c r="J782" s="84" t="b">
        <v>0</v>
      </c>
      <c r="K782" s="84" t="b">
        <v>0</v>
      </c>
      <c r="L782" s="84" t="b">
        <v>0</v>
      </c>
    </row>
    <row r="783" spans="1:12" ht="15">
      <c r="A783" s="84" t="s">
        <v>4431</v>
      </c>
      <c r="B783" s="84" t="s">
        <v>3691</v>
      </c>
      <c r="C783" s="84">
        <v>2</v>
      </c>
      <c r="D783" s="123">
        <v>0.0008360759312516645</v>
      </c>
      <c r="E783" s="123">
        <v>2.036198809541722</v>
      </c>
      <c r="F783" s="84" t="s">
        <v>4933</v>
      </c>
      <c r="G783" s="84" t="b">
        <v>0</v>
      </c>
      <c r="H783" s="84" t="b">
        <v>0</v>
      </c>
      <c r="I783" s="84" t="b">
        <v>0</v>
      </c>
      <c r="J783" s="84" t="b">
        <v>0</v>
      </c>
      <c r="K783" s="84" t="b">
        <v>0</v>
      </c>
      <c r="L783" s="84" t="b">
        <v>0</v>
      </c>
    </row>
    <row r="784" spans="1:12" ht="15">
      <c r="A784" s="84" t="s">
        <v>3691</v>
      </c>
      <c r="B784" s="84" t="s">
        <v>4899</v>
      </c>
      <c r="C784" s="84">
        <v>2</v>
      </c>
      <c r="D784" s="123">
        <v>0.0008360759312516645</v>
      </c>
      <c r="E784" s="123">
        <v>2.6382588008696843</v>
      </c>
      <c r="F784" s="84" t="s">
        <v>4933</v>
      </c>
      <c r="G784" s="84" t="b">
        <v>0</v>
      </c>
      <c r="H784" s="84" t="b">
        <v>0</v>
      </c>
      <c r="I784" s="84" t="b">
        <v>0</v>
      </c>
      <c r="J784" s="84" t="b">
        <v>0</v>
      </c>
      <c r="K784" s="84" t="b">
        <v>0</v>
      </c>
      <c r="L784" s="84" t="b">
        <v>0</v>
      </c>
    </row>
    <row r="785" spans="1:12" ht="15">
      <c r="A785" s="84" t="s">
        <v>274</v>
      </c>
      <c r="B785" s="84" t="s">
        <v>4486</v>
      </c>
      <c r="C785" s="84">
        <v>2</v>
      </c>
      <c r="D785" s="123">
        <v>0.0007351099759727843</v>
      </c>
      <c r="E785" s="123">
        <v>3.2750808984568587</v>
      </c>
      <c r="F785" s="84" t="s">
        <v>4933</v>
      </c>
      <c r="G785" s="84" t="b">
        <v>0</v>
      </c>
      <c r="H785" s="84" t="b">
        <v>0</v>
      </c>
      <c r="I785" s="84" t="b">
        <v>0</v>
      </c>
      <c r="J785" s="84" t="b">
        <v>0</v>
      </c>
      <c r="K785" s="84" t="b">
        <v>0</v>
      </c>
      <c r="L785" s="84" t="b">
        <v>0</v>
      </c>
    </row>
    <row r="786" spans="1:12" ht="15">
      <c r="A786" s="84" t="s">
        <v>3583</v>
      </c>
      <c r="B786" s="84" t="s">
        <v>4415</v>
      </c>
      <c r="C786" s="84">
        <v>2</v>
      </c>
      <c r="D786" s="123">
        <v>0.0007351099759727843</v>
      </c>
      <c r="E786" s="123">
        <v>0.8512890854388521</v>
      </c>
      <c r="F786" s="84" t="s">
        <v>4933</v>
      </c>
      <c r="G786" s="84" t="b">
        <v>0</v>
      </c>
      <c r="H786" s="84" t="b">
        <v>0</v>
      </c>
      <c r="I786" s="84" t="b">
        <v>0</v>
      </c>
      <c r="J786" s="84" t="b">
        <v>0</v>
      </c>
      <c r="K786" s="84" t="b">
        <v>0</v>
      </c>
      <c r="L786" s="84" t="b">
        <v>0</v>
      </c>
    </row>
    <row r="787" spans="1:12" ht="15">
      <c r="A787" s="84" t="s">
        <v>4448</v>
      </c>
      <c r="B787" s="84" t="s">
        <v>3627</v>
      </c>
      <c r="C787" s="84">
        <v>2</v>
      </c>
      <c r="D787" s="123">
        <v>0.0007351099759727843</v>
      </c>
      <c r="E787" s="123">
        <v>1.3952207521833897</v>
      </c>
      <c r="F787" s="84" t="s">
        <v>4933</v>
      </c>
      <c r="G787" s="84" t="b">
        <v>0</v>
      </c>
      <c r="H787" s="84" t="b">
        <v>0</v>
      </c>
      <c r="I787" s="84" t="b">
        <v>0</v>
      </c>
      <c r="J787" s="84" t="b">
        <v>0</v>
      </c>
      <c r="K787" s="84" t="b">
        <v>0</v>
      </c>
      <c r="L787" s="84" t="b">
        <v>0</v>
      </c>
    </row>
    <row r="788" spans="1:12" ht="15">
      <c r="A788" s="84" t="s">
        <v>3588</v>
      </c>
      <c r="B788" s="84" t="s">
        <v>4574</v>
      </c>
      <c r="C788" s="84">
        <v>2</v>
      </c>
      <c r="D788" s="123">
        <v>0.0007351099759727843</v>
      </c>
      <c r="E788" s="123">
        <v>1.9598104636782672</v>
      </c>
      <c r="F788" s="84" t="s">
        <v>4933</v>
      </c>
      <c r="G788" s="84" t="b">
        <v>0</v>
      </c>
      <c r="H788" s="84" t="b">
        <v>0</v>
      </c>
      <c r="I788" s="84" t="b">
        <v>0</v>
      </c>
      <c r="J788" s="84" t="b">
        <v>0</v>
      </c>
      <c r="K788" s="84" t="b">
        <v>0</v>
      </c>
      <c r="L788" s="84" t="b">
        <v>0</v>
      </c>
    </row>
    <row r="789" spans="1:12" ht="15">
      <c r="A789" s="84" t="s">
        <v>4574</v>
      </c>
      <c r="B789" s="84" t="s">
        <v>3629</v>
      </c>
      <c r="C789" s="84">
        <v>2</v>
      </c>
      <c r="D789" s="123">
        <v>0.0007351099759727843</v>
      </c>
      <c r="E789" s="123">
        <v>1.797959643737196</v>
      </c>
      <c r="F789" s="84" t="s">
        <v>4933</v>
      </c>
      <c r="G789" s="84" t="b">
        <v>0</v>
      </c>
      <c r="H789" s="84" t="b">
        <v>0</v>
      </c>
      <c r="I789" s="84" t="b">
        <v>0</v>
      </c>
      <c r="J789" s="84" t="b">
        <v>0</v>
      </c>
      <c r="K789" s="84" t="b">
        <v>0</v>
      </c>
      <c r="L789" s="84" t="b">
        <v>0</v>
      </c>
    </row>
    <row r="790" spans="1:12" ht="15">
      <c r="A790" s="84" t="s">
        <v>4904</v>
      </c>
      <c r="B790" s="84" t="s">
        <v>4610</v>
      </c>
      <c r="C790" s="84">
        <v>2</v>
      </c>
      <c r="D790" s="123">
        <v>0.0007351099759727843</v>
      </c>
      <c r="E790" s="123">
        <v>3.2750808984568587</v>
      </c>
      <c r="F790" s="84" t="s">
        <v>4933</v>
      </c>
      <c r="G790" s="84" t="b">
        <v>0</v>
      </c>
      <c r="H790" s="84" t="b">
        <v>0</v>
      </c>
      <c r="I790" s="84" t="b">
        <v>0</v>
      </c>
      <c r="J790" s="84" t="b">
        <v>0</v>
      </c>
      <c r="K790" s="84" t="b">
        <v>0</v>
      </c>
      <c r="L790" s="84" t="b">
        <v>0</v>
      </c>
    </row>
    <row r="791" spans="1:12" ht="15">
      <c r="A791" s="84" t="s">
        <v>4640</v>
      </c>
      <c r="B791" s="84" t="s">
        <v>4394</v>
      </c>
      <c r="C791" s="84">
        <v>2</v>
      </c>
      <c r="D791" s="123">
        <v>0.0007351099759727843</v>
      </c>
      <c r="E791" s="123">
        <v>2.752202153176521</v>
      </c>
      <c r="F791" s="84" t="s">
        <v>4933</v>
      </c>
      <c r="G791" s="84" t="b">
        <v>0</v>
      </c>
      <c r="H791" s="84" t="b">
        <v>0</v>
      </c>
      <c r="I791" s="84" t="b">
        <v>0</v>
      </c>
      <c r="J791" s="84" t="b">
        <v>0</v>
      </c>
      <c r="K791" s="84" t="b">
        <v>0</v>
      </c>
      <c r="L791" s="84" t="b">
        <v>0</v>
      </c>
    </row>
    <row r="792" spans="1:12" ht="15">
      <c r="A792" s="84" t="s">
        <v>4394</v>
      </c>
      <c r="B792" s="84" t="s">
        <v>3625</v>
      </c>
      <c r="C792" s="84">
        <v>2</v>
      </c>
      <c r="D792" s="123">
        <v>0.0007351099759727843</v>
      </c>
      <c r="E792" s="123">
        <v>1.0001537053570826</v>
      </c>
      <c r="F792" s="84" t="s">
        <v>4933</v>
      </c>
      <c r="G792" s="84" t="b">
        <v>0</v>
      </c>
      <c r="H792" s="84" t="b">
        <v>0</v>
      </c>
      <c r="I792" s="84" t="b">
        <v>0</v>
      </c>
      <c r="J792" s="84" t="b">
        <v>0</v>
      </c>
      <c r="K792" s="84" t="b">
        <v>0</v>
      </c>
      <c r="L792" s="84" t="b">
        <v>0</v>
      </c>
    </row>
    <row r="793" spans="1:12" ht="15">
      <c r="A793" s="84" t="s">
        <v>253</v>
      </c>
      <c r="B793" s="84" t="s">
        <v>3675</v>
      </c>
      <c r="C793" s="84">
        <v>2</v>
      </c>
      <c r="D793" s="123">
        <v>0.0007351099759727843</v>
      </c>
      <c r="E793" s="123">
        <v>2.6382588008696843</v>
      </c>
      <c r="F793" s="84" t="s">
        <v>4933</v>
      </c>
      <c r="G793" s="84" t="b">
        <v>0</v>
      </c>
      <c r="H793" s="84" t="b">
        <v>0</v>
      </c>
      <c r="I793" s="84" t="b">
        <v>0</v>
      </c>
      <c r="J793" s="84" t="b">
        <v>0</v>
      </c>
      <c r="K793" s="84" t="b">
        <v>0</v>
      </c>
      <c r="L793" s="84" t="b">
        <v>0</v>
      </c>
    </row>
    <row r="794" spans="1:12" ht="15">
      <c r="A794" s="84" t="s">
        <v>4460</v>
      </c>
      <c r="B794" s="84" t="s">
        <v>4905</v>
      </c>
      <c r="C794" s="84">
        <v>2</v>
      </c>
      <c r="D794" s="123">
        <v>0.0007351099759727843</v>
      </c>
      <c r="E794" s="123">
        <v>2.9740509027928774</v>
      </c>
      <c r="F794" s="84" t="s">
        <v>4933</v>
      </c>
      <c r="G794" s="84" t="b">
        <v>0</v>
      </c>
      <c r="H794" s="84" t="b">
        <v>0</v>
      </c>
      <c r="I794" s="84" t="b">
        <v>0</v>
      </c>
      <c r="J794" s="84" t="b">
        <v>0</v>
      </c>
      <c r="K794" s="84" t="b">
        <v>0</v>
      </c>
      <c r="L794" s="84" t="b">
        <v>0</v>
      </c>
    </row>
    <row r="795" spans="1:12" ht="15">
      <c r="A795" s="84" t="s">
        <v>4906</v>
      </c>
      <c r="B795" s="84" t="s">
        <v>4907</v>
      </c>
      <c r="C795" s="84">
        <v>2</v>
      </c>
      <c r="D795" s="123">
        <v>0.0008360759312516645</v>
      </c>
      <c r="E795" s="123">
        <v>3.45117215751254</v>
      </c>
      <c r="F795" s="84" t="s">
        <v>4933</v>
      </c>
      <c r="G795" s="84" t="b">
        <v>0</v>
      </c>
      <c r="H795" s="84" t="b">
        <v>0</v>
      </c>
      <c r="I795" s="84" t="b">
        <v>0</v>
      </c>
      <c r="J795" s="84" t="b">
        <v>0</v>
      </c>
      <c r="K795" s="84" t="b">
        <v>0</v>
      </c>
      <c r="L795" s="84" t="b">
        <v>0</v>
      </c>
    </row>
    <row r="796" spans="1:12" ht="15">
      <c r="A796" s="84" t="s">
        <v>4375</v>
      </c>
      <c r="B796" s="84" t="s">
        <v>3584</v>
      </c>
      <c r="C796" s="84">
        <v>2</v>
      </c>
      <c r="D796" s="123">
        <v>0.0007351099759727843</v>
      </c>
      <c r="E796" s="123">
        <v>1.100924139178377</v>
      </c>
      <c r="F796" s="84" t="s">
        <v>4933</v>
      </c>
      <c r="G796" s="84" t="b">
        <v>0</v>
      </c>
      <c r="H796" s="84" t="b">
        <v>0</v>
      </c>
      <c r="I796" s="84" t="b">
        <v>0</v>
      </c>
      <c r="J796" s="84" t="b">
        <v>0</v>
      </c>
      <c r="K796" s="84" t="b">
        <v>0</v>
      </c>
      <c r="L796" s="84" t="b">
        <v>0</v>
      </c>
    </row>
    <row r="797" spans="1:12" ht="15">
      <c r="A797" s="84" t="s">
        <v>3584</v>
      </c>
      <c r="B797" s="84" t="s">
        <v>4909</v>
      </c>
      <c r="C797" s="84">
        <v>2</v>
      </c>
      <c r="D797" s="123">
        <v>0.0007351099759727843</v>
      </c>
      <c r="E797" s="123">
        <v>1.9392887965336654</v>
      </c>
      <c r="F797" s="84" t="s">
        <v>4933</v>
      </c>
      <c r="G797" s="84" t="b">
        <v>0</v>
      </c>
      <c r="H797" s="84" t="b">
        <v>0</v>
      </c>
      <c r="I797" s="84" t="b">
        <v>0</v>
      </c>
      <c r="J797" s="84" t="b">
        <v>0</v>
      </c>
      <c r="K797" s="84" t="b">
        <v>0</v>
      </c>
      <c r="L797" s="84" t="b">
        <v>0</v>
      </c>
    </row>
    <row r="798" spans="1:12" ht="15">
      <c r="A798" s="84" t="s">
        <v>4909</v>
      </c>
      <c r="B798" s="84" t="s">
        <v>4393</v>
      </c>
      <c r="C798" s="84">
        <v>2</v>
      </c>
      <c r="D798" s="123">
        <v>0.0007351099759727843</v>
      </c>
      <c r="E798" s="123">
        <v>2.752202153176521</v>
      </c>
      <c r="F798" s="84" t="s">
        <v>4933</v>
      </c>
      <c r="G798" s="84" t="b">
        <v>0</v>
      </c>
      <c r="H798" s="84" t="b">
        <v>0</v>
      </c>
      <c r="I798" s="84" t="b">
        <v>0</v>
      </c>
      <c r="J798" s="84" t="b">
        <v>0</v>
      </c>
      <c r="K798" s="84" t="b">
        <v>0</v>
      </c>
      <c r="L798" s="84" t="b">
        <v>0</v>
      </c>
    </row>
    <row r="799" spans="1:12" ht="15">
      <c r="A799" s="84" t="s">
        <v>4393</v>
      </c>
      <c r="B799" s="84" t="s">
        <v>4391</v>
      </c>
      <c r="C799" s="84">
        <v>2</v>
      </c>
      <c r="D799" s="123">
        <v>0.0007351099759727843</v>
      </c>
      <c r="E799" s="123">
        <v>2.011839463682277</v>
      </c>
      <c r="F799" s="84" t="s">
        <v>4933</v>
      </c>
      <c r="G799" s="84" t="b">
        <v>0</v>
      </c>
      <c r="H799" s="84" t="b">
        <v>0</v>
      </c>
      <c r="I799" s="84" t="b">
        <v>0</v>
      </c>
      <c r="J799" s="84" t="b">
        <v>0</v>
      </c>
      <c r="K799" s="84" t="b">
        <v>0</v>
      </c>
      <c r="L799" s="84" t="b">
        <v>0</v>
      </c>
    </row>
    <row r="800" spans="1:12" ht="15">
      <c r="A800" s="84" t="s">
        <v>4391</v>
      </c>
      <c r="B800" s="84" t="s">
        <v>1904</v>
      </c>
      <c r="C800" s="84">
        <v>2</v>
      </c>
      <c r="D800" s="123">
        <v>0.0007351099759727843</v>
      </c>
      <c r="E800" s="123">
        <v>2.8491121661845775</v>
      </c>
      <c r="F800" s="84" t="s">
        <v>4933</v>
      </c>
      <c r="G800" s="84" t="b">
        <v>0</v>
      </c>
      <c r="H800" s="84" t="b">
        <v>0</v>
      </c>
      <c r="I800" s="84" t="b">
        <v>0</v>
      </c>
      <c r="J800" s="84" t="b">
        <v>0</v>
      </c>
      <c r="K800" s="84" t="b">
        <v>0</v>
      </c>
      <c r="L800" s="84" t="b">
        <v>0</v>
      </c>
    </row>
    <row r="801" spans="1:12" ht="15">
      <c r="A801" s="84" t="s">
        <v>4910</v>
      </c>
      <c r="B801" s="84" t="s">
        <v>3582</v>
      </c>
      <c r="C801" s="84">
        <v>2</v>
      </c>
      <c r="D801" s="123">
        <v>0.0008360759312516645</v>
      </c>
      <c r="E801" s="123">
        <v>1.2693285695677672</v>
      </c>
      <c r="F801" s="84" t="s">
        <v>4933</v>
      </c>
      <c r="G801" s="84" t="b">
        <v>0</v>
      </c>
      <c r="H801" s="84" t="b">
        <v>0</v>
      </c>
      <c r="I801" s="84" t="b">
        <v>0</v>
      </c>
      <c r="J801" s="84" t="b">
        <v>0</v>
      </c>
      <c r="K801" s="84" t="b">
        <v>0</v>
      </c>
      <c r="L801" s="84" t="b">
        <v>0</v>
      </c>
    </row>
    <row r="802" spans="1:12" ht="15">
      <c r="A802" s="84" t="s">
        <v>4717</v>
      </c>
      <c r="B802" s="84" t="s">
        <v>4911</v>
      </c>
      <c r="C802" s="84">
        <v>2</v>
      </c>
      <c r="D802" s="123">
        <v>0.0008360759312516645</v>
      </c>
      <c r="E802" s="123">
        <v>3.2750808984568587</v>
      </c>
      <c r="F802" s="84" t="s">
        <v>4933</v>
      </c>
      <c r="G802" s="84" t="b">
        <v>0</v>
      </c>
      <c r="H802" s="84" t="b">
        <v>0</v>
      </c>
      <c r="I802" s="84" t="b">
        <v>0</v>
      </c>
      <c r="J802" s="84" t="b">
        <v>0</v>
      </c>
      <c r="K802" s="84" t="b">
        <v>0</v>
      </c>
      <c r="L802" s="84" t="b">
        <v>0</v>
      </c>
    </row>
    <row r="803" spans="1:12" ht="15">
      <c r="A803" s="84" t="s">
        <v>4911</v>
      </c>
      <c r="B803" s="84" t="s">
        <v>4387</v>
      </c>
      <c r="C803" s="84">
        <v>2</v>
      </c>
      <c r="D803" s="123">
        <v>0.0008360759312516645</v>
      </c>
      <c r="E803" s="123">
        <v>2.710809468018296</v>
      </c>
      <c r="F803" s="84" t="s">
        <v>4933</v>
      </c>
      <c r="G803" s="84" t="b">
        <v>0</v>
      </c>
      <c r="H803" s="84" t="b">
        <v>0</v>
      </c>
      <c r="I803" s="84" t="b">
        <v>0</v>
      </c>
      <c r="J803" s="84" t="b">
        <v>0</v>
      </c>
      <c r="K803" s="84" t="b">
        <v>0</v>
      </c>
      <c r="L803" s="84" t="b">
        <v>0</v>
      </c>
    </row>
    <row r="804" spans="1:12" ht="15">
      <c r="A804" s="84" t="s">
        <v>4387</v>
      </c>
      <c r="B804" s="84" t="s">
        <v>4912</v>
      </c>
      <c r="C804" s="84">
        <v>2</v>
      </c>
      <c r="D804" s="123">
        <v>0.0008360759312516645</v>
      </c>
      <c r="E804" s="123">
        <v>2.710809468018296</v>
      </c>
      <c r="F804" s="84" t="s">
        <v>4933</v>
      </c>
      <c r="G804" s="84" t="b">
        <v>0</v>
      </c>
      <c r="H804" s="84" t="b">
        <v>0</v>
      </c>
      <c r="I804" s="84" t="b">
        <v>0</v>
      </c>
      <c r="J804" s="84" t="b">
        <v>0</v>
      </c>
      <c r="K804" s="84" t="b">
        <v>0</v>
      </c>
      <c r="L804" s="84" t="b">
        <v>0</v>
      </c>
    </row>
    <row r="805" spans="1:12" ht="15">
      <c r="A805" s="84" t="s">
        <v>4592</v>
      </c>
      <c r="B805" s="84" t="s">
        <v>3582</v>
      </c>
      <c r="C805" s="84">
        <v>2</v>
      </c>
      <c r="D805" s="123">
        <v>0.0007351099759727843</v>
      </c>
      <c r="E805" s="123">
        <v>0.968298573903786</v>
      </c>
      <c r="F805" s="84" t="s">
        <v>4933</v>
      </c>
      <c r="G805" s="84" t="b">
        <v>0</v>
      </c>
      <c r="H805" s="84" t="b">
        <v>0</v>
      </c>
      <c r="I805" s="84" t="b">
        <v>0</v>
      </c>
      <c r="J805" s="84" t="b">
        <v>0</v>
      </c>
      <c r="K805" s="84" t="b">
        <v>0</v>
      </c>
      <c r="L805" s="84" t="b">
        <v>0</v>
      </c>
    </row>
    <row r="806" spans="1:12" ht="15">
      <c r="A806" s="84" t="s">
        <v>4913</v>
      </c>
      <c r="B806" s="84" t="s">
        <v>4718</v>
      </c>
      <c r="C806" s="84">
        <v>2</v>
      </c>
      <c r="D806" s="123">
        <v>0.0008360759312516645</v>
      </c>
      <c r="E806" s="123">
        <v>3.2750808984568587</v>
      </c>
      <c r="F806" s="84" t="s">
        <v>4933</v>
      </c>
      <c r="G806" s="84" t="b">
        <v>0</v>
      </c>
      <c r="H806" s="84" t="b">
        <v>0</v>
      </c>
      <c r="I806" s="84" t="b">
        <v>0</v>
      </c>
      <c r="J806" s="84" t="b">
        <v>0</v>
      </c>
      <c r="K806" s="84" t="b">
        <v>0</v>
      </c>
      <c r="L806" s="84" t="b">
        <v>0</v>
      </c>
    </row>
    <row r="807" spans="1:12" ht="15">
      <c r="A807" s="84" t="s">
        <v>4440</v>
      </c>
      <c r="B807" s="84" t="s">
        <v>4596</v>
      </c>
      <c r="C807" s="84">
        <v>2</v>
      </c>
      <c r="D807" s="123">
        <v>0.0007351099759727843</v>
      </c>
      <c r="E807" s="123">
        <v>2.606074117498283</v>
      </c>
      <c r="F807" s="84" t="s">
        <v>4933</v>
      </c>
      <c r="G807" s="84" t="b">
        <v>0</v>
      </c>
      <c r="H807" s="84" t="b">
        <v>0</v>
      </c>
      <c r="I807" s="84" t="b">
        <v>0</v>
      </c>
      <c r="J807" s="84" t="b">
        <v>0</v>
      </c>
      <c r="K807" s="84" t="b">
        <v>0</v>
      </c>
      <c r="L807" s="84" t="b">
        <v>0</v>
      </c>
    </row>
    <row r="808" spans="1:12" ht="15">
      <c r="A808" s="84" t="s">
        <v>4914</v>
      </c>
      <c r="B808" s="84" t="s">
        <v>4915</v>
      </c>
      <c r="C808" s="84">
        <v>2</v>
      </c>
      <c r="D808" s="123">
        <v>0.0007351099759727843</v>
      </c>
      <c r="E808" s="123">
        <v>3.45117215751254</v>
      </c>
      <c r="F808" s="84" t="s">
        <v>4933</v>
      </c>
      <c r="G808" s="84" t="b">
        <v>0</v>
      </c>
      <c r="H808" s="84" t="b">
        <v>0</v>
      </c>
      <c r="I808" s="84" t="b">
        <v>0</v>
      </c>
      <c r="J808" s="84" t="b">
        <v>0</v>
      </c>
      <c r="K808" s="84" t="b">
        <v>0</v>
      </c>
      <c r="L808" s="84" t="b">
        <v>0</v>
      </c>
    </row>
    <row r="809" spans="1:12" ht="15">
      <c r="A809" s="84" t="s">
        <v>4915</v>
      </c>
      <c r="B809" s="84" t="s">
        <v>4451</v>
      </c>
      <c r="C809" s="84">
        <v>2</v>
      </c>
      <c r="D809" s="123">
        <v>0.0007351099759727843</v>
      </c>
      <c r="E809" s="123">
        <v>2.9071041131622644</v>
      </c>
      <c r="F809" s="84" t="s">
        <v>4933</v>
      </c>
      <c r="G809" s="84" t="b">
        <v>0</v>
      </c>
      <c r="H809" s="84" t="b">
        <v>0</v>
      </c>
      <c r="I809" s="84" t="b">
        <v>0</v>
      </c>
      <c r="J809" s="84" t="b">
        <v>0</v>
      </c>
      <c r="K809" s="84" t="b">
        <v>0</v>
      </c>
      <c r="L809" s="84" t="b">
        <v>0</v>
      </c>
    </row>
    <row r="810" spans="1:12" ht="15">
      <c r="A810" s="84" t="s">
        <v>4573</v>
      </c>
      <c r="B810" s="84" t="s">
        <v>3582</v>
      </c>
      <c r="C810" s="84">
        <v>2</v>
      </c>
      <c r="D810" s="123">
        <v>0.0007351099759727843</v>
      </c>
      <c r="E810" s="123">
        <v>0.968298573903786</v>
      </c>
      <c r="F810" s="84" t="s">
        <v>4933</v>
      </c>
      <c r="G810" s="84" t="b">
        <v>0</v>
      </c>
      <c r="H810" s="84" t="b">
        <v>0</v>
      </c>
      <c r="I810" s="84" t="b">
        <v>0</v>
      </c>
      <c r="J810" s="84" t="b">
        <v>0</v>
      </c>
      <c r="K810" s="84" t="b">
        <v>0</v>
      </c>
      <c r="L810" s="84" t="b">
        <v>0</v>
      </c>
    </row>
    <row r="811" spans="1:12" ht="15">
      <c r="A811" s="84" t="s">
        <v>4345</v>
      </c>
      <c r="B811" s="84" t="s">
        <v>4916</v>
      </c>
      <c r="C811" s="84">
        <v>2</v>
      </c>
      <c r="D811" s="123">
        <v>0.0007351099759727843</v>
      </c>
      <c r="E811" s="123">
        <v>2.1501421618485588</v>
      </c>
      <c r="F811" s="84" t="s">
        <v>4933</v>
      </c>
      <c r="G811" s="84" t="b">
        <v>0</v>
      </c>
      <c r="H811" s="84" t="b">
        <v>0</v>
      </c>
      <c r="I811" s="84" t="b">
        <v>0</v>
      </c>
      <c r="J811" s="84" t="b">
        <v>0</v>
      </c>
      <c r="K811" s="84" t="b">
        <v>0</v>
      </c>
      <c r="L811" s="84" t="b">
        <v>0</v>
      </c>
    </row>
    <row r="812" spans="1:12" ht="15">
      <c r="A812" s="84" t="s">
        <v>4916</v>
      </c>
      <c r="B812" s="84" t="s">
        <v>4917</v>
      </c>
      <c r="C812" s="84">
        <v>2</v>
      </c>
      <c r="D812" s="123">
        <v>0.0007351099759727843</v>
      </c>
      <c r="E812" s="123">
        <v>3.45117215751254</v>
      </c>
      <c r="F812" s="84" t="s">
        <v>4933</v>
      </c>
      <c r="G812" s="84" t="b">
        <v>0</v>
      </c>
      <c r="H812" s="84" t="b">
        <v>0</v>
      </c>
      <c r="I812" s="84" t="b">
        <v>0</v>
      </c>
      <c r="J812" s="84" t="b">
        <v>0</v>
      </c>
      <c r="K812" s="84" t="b">
        <v>0</v>
      </c>
      <c r="L812" s="84" t="b">
        <v>0</v>
      </c>
    </row>
    <row r="813" spans="1:12" ht="15">
      <c r="A813" s="84" t="s">
        <v>4918</v>
      </c>
      <c r="B813" s="84" t="s">
        <v>4919</v>
      </c>
      <c r="C813" s="84">
        <v>2</v>
      </c>
      <c r="D813" s="123">
        <v>0.0007351099759727843</v>
      </c>
      <c r="E813" s="123">
        <v>3.45117215751254</v>
      </c>
      <c r="F813" s="84" t="s">
        <v>4933</v>
      </c>
      <c r="G813" s="84" t="b">
        <v>0</v>
      </c>
      <c r="H813" s="84" t="b">
        <v>0</v>
      </c>
      <c r="I813" s="84" t="b">
        <v>0</v>
      </c>
      <c r="J813" s="84" t="b">
        <v>0</v>
      </c>
      <c r="K813" s="84" t="b">
        <v>0</v>
      </c>
      <c r="L813" s="84" t="b">
        <v>0</v>
      </c>
    </row>
    <row r="814" spans="1:12" ht="15">
      <c r="A814" s="84" t="s">
        <v>4919</v>
      </c>
      <c r="B814" s="84" t="s">
        <v>4451</v>
      </c>
      <c r="C814" s="84">
        <v>2</v>
      </c>
      <c r="D814" s="123">
        <v>0.0007351099759727843</v>
      </c>
      <c r="E814" s="123">
        <v>2.9071041131622644</v>
      </c>
      <c r="F814" s="84" t="s">
        <v>4933</v>
      </c>
      <c r="G814" s="84" t="b">
        <v>0</v>
      </c>
      <c r="H814" s="84" t="b">
        <v>0</v>
      </c>
      <c r="I814" s="84" t="b">
        <v>0</v>
      </c>
      <c r="J814" s="84" t="b">
        <v>0</v>
      </c>
      <c r="K814" s="84" t="b">
        <v>0</v>
      </c>
      <c r="L814" s="84" t="b">
        <v>0</v>
      </c>
    </row>
    <row r="815" spans="1:12" ht="15">
      <c r="A815" s="84" t="s">
        <v>4545</v>
      </c>
      <c r="B815" s="84" t="s">
        <v>4920</v>
      </c>
      <c r="C815" s="84">
        <v>2</v>
      </c>
      <c r="D815" s="123">
        <v>0.0008360759312516645</v>
      </c>
      <c r="E815" s="123">
        <v>3.1501421618485588</v>
      </c>
      <c r="F815" s="84" t="s">
        <v>4933</v>
      </c>
      <c r="G815" s="84" t="b">
        <v>0</v>
      </c>
      <c r="H815" s="84" t="b">
        <v>0</v>
      </c>
      <c r="I815" s="84" t="b">
        <v>0</v>
      </c>
      <c r="J815" s="84" t="b">
        <v>0</v>
      </c>
      <c r="K815" s="84" t="b">
        <v>0</v>
      </c>
      <c r="L815" s="84" t="b">
        <v>0</v>
      </c>
    </row>
    <row r="816" spans="1:12" ht="15">
      <c r="A816" s="84" t="s">
        <v>4920</v>
      </c>
      <c r="B816" s="84" t="s">
        <v>4648</v>
      </c>
      <c r="C816" s="84">
        <v>2</v>
      </c>
      <c r="D816" s="123">
        <v>0.0008360759312516645</v>
      </c>
      <c r="E816" s="123">
        <v>3.2750808984568587</v>
      </c>
      <c r="F816" s="84" t="s">
        <v>4933</v>
      </c>
      <c r="G816" s="84" t="b">
        <v>0</v>
      </c>
      <c r="H816" s="84" t="b">
        <v>0</v>
      </c>
      <c r="I816" s="84" t="b">
        <v>0</v>
      </c>
      <c r="J816" s="84" t="b">
        <v>0</v>
      </c>
      <c r="K816" s="84" t="b">
        <v>0</v>
      </c>
      <c r="L816" s="84" t="b">
        <v>0</v>
      </c>
    </row>
    <row r="817" spans="1:12" ht="15">
      <c r="A817" s="84" t="s">
        <v>4551</v>
      </c>
      <c r="B817" s="84" t="s">
        <v>3627</v>
      </c>
      <c r="C817" s="84">
        <v>2</v>
      </c>
      <c r="D817" s="123">
        <v>0.0007351099759727843</v>
      </c>
      <c r="E817" s="123">
        <v>1.6382588008696843</v>
      </c>
      <c r="F817" s="84" t="s">
        <v>4933</v>
      </c>
      <c r="G817" s="84" t="b">
        <v>1</v>
      </c>
      <c r="H817" s="84" t="b">
        <v>0</v>
      </c>
      <c r="I817" s="84" t="b">
        <v>0</v>
      </c>
      <c r="J817" s="84" t="b">
        <v>0</v>
      </c>
      <c r="K817" s="84" t="b">
        <v>0</v>
      </c>
      <c r="L817" s="84" t="b">
        <v>0</v>
      </c>
    </row>
    <row r="818" spans="1:12" ht="15">
      <c r="A818" s="84" t="s">
        <v>3583</v>
      </c>
      <c r="B818" s="84" t="s">
        <v>4922</v>
      </c>
      <c r="C818" s="84">
        <v>2</v>
      </c>
      <c r="D818" s="123">
        <v>0.0007351099759727843</v>
      </c>
      <c r="E818" s="123">
        <v>1.4533490767668145</v>
      </c>
      <c r="F818" s="84" t="s">
        <v>4933</v>
      </c>
      <c r="G818" s="84" t="b">
        <v>0</v>
      </c>
      <c r="H818" s="84" t="b">
        <v>0</v>
      </c>
      <c r="I818" s="84" t="b">
        <v>0</v>
      </c>
      <c r="J818" s="84" t="b">
        <v>0</v>
      </c>
      <c r="K818" s="84" t="b">
        <v>0</v>
      </c>
      <c r="L818" s="84" t="b">
        <v>0</v>
      </c>
    </row>
    <row r="819" spans="1:12" ht="15">
      <c r="A819" s="84" t="s">
        <v>4922</v>
      </c>
      <c r="B819" s="84" t="s">
        <v>4622</v>
      </c>
      <c r="C819" s="84">
        <v>2</v>
      </c>
      <c r="D819" s="123">
        <v>0.0007351099759727843</v>
      </c>
      <c r="E819" s="123">
        <v>3.2750808984568587</v>
      </c>
      <c r="F819" s="84" t="s">
        <v>4933</v>
      </c>
      <c r="G819" s="84" t="b">
        <v>0</v>
      </c>
      <c r="H819" s="84" t="b">
        <v>0</v>
      </c>
      <c r="I819" s="84" t="b">
        <v>0</v>
      </c>
      <c r="J819" s="84" t="b">
        <v>0</v>
      </c>
      <c r="K819" s="84" t="b">
        <v>0</v>
      </c>
      <c r="L819" s="84" t="b">
        <v>0</v>
      </c>
    </row>
    <row r="820" spans="1:12" ht="15">
      <c r="A820" s="84" t="s">
        <v>4622</v>
      </c>
      <c r="B820" s="84" t="s">
        <v>4484</v>
      </c>
      <c r="C820" s="84">
        <v>2</v>
      </c>
      <c r="D820" s="123">
        <v>0.0007351099759727843</v>
      </c>
      <c r="E820" s="123">
        <v>2.877140889784821</v>
      </c>
      <c r="F820" s="84" t="s">
        <v>4933</v>
      </c>
      <c r="G820" s="84" t="b">
        <v>0</v>
      </c>
      <c r="H820" s="84" t="b">
        <v>0</v>
      </c>
      <c r="I820" s="84" t="b">
        <v>0</v>
      </c>
      <c r="J820" s="84" t="b">
        <v>1</v>
      </c>
      <c r="K820" s="84" t="b">
        <v>0</v>
      </c>
      <c r="L820" s="84" t="b">
        <v>0</v>
      </c>
    </row>
    <row r="821" spans="1:12" ht="15">
      <c r="A821" s="84" t="s">
        <v>4484</v>
      </c>
      <c r="B821" s="84" t="s">
        <v>4923</v>
      </c>
      <c r="C821" s="84">
        <v>2</v>
      </c>
      <c r="D821" s="123">
        <v>0.0007351099759727843</v>
      </c>
      <c r="E821" s="123">
        <v>3.053232148840502</v>
      </c>
      <c r="F821" s="84" t="s">
        <v>4933</v>
      </c>
      <c r="G821" s="84" t="b">
        <v>1</v>
      </c>
      <c r="H821" s="84" t="b">
        <v>0</v>
      </c>
      <c r="I821" s="84" t="b">
        <v>0</v>
      </c>
      <c r="J821" s="84" t="b">
        <v>1</v>
      </c>
      <c r="K821" s="84" t="b">
        <v>0</v>
      </c>
      <c r="L821" s="84" t="b">
        <v>0</v>
      </c>
    </row>
    <row r="822" spans="1:12" ht="15">
      <c r="A822" s="84" t="s">
        <v>4923</v>
      </c>
      <c r="B822" s="84" t="s">
        <v>4924</v>
      </c>
      <c r="C822" s="84">
        <v>2</v>
      </c>
      <c r="D822" s="123">
        <v>0.0007351099759727843</v>
      </c>
      <c r="E822" s="123">
        <v>3.45117215751254</v>
      </c>
      <c r="F822" s="84" t="s">
        <v>4933</v>
      </c>
      <c r="G822" s="84" t="b">
        <v>1</v>
      </c>
      <c r="H822" s="84" t="b">
        <v>0</v>
      </c>
      <c r="I822" s="84" t="b">
        <v>0</v>
      </c>
      <c r="J822" s="84" t="b">
        <v>0</v>
      </c>
      <c r="K822" s="84" t="b">
        <v>0</v>
      </c>
      <c r="L822" s="84" t="b">
        <v>0</v>
      </c>
    </row>
    <row r="823" spans="1:12" ht="15">
      <c r="A823" s="84" t="s">
        <v>4924</v>
      </c>
      <c r="B823" s="84" t="s">
        <v>4925</v>
      </c>
      <c r="C823" s="84">
        <v>2</v>
      </c>
      <c r="D823" s="123">
        <v>0.0007351099759727843</v>
      </c>
      <c r="E823" s="123">
        <v>3.45117215751254</v>
      </c>
      <c r="F823" s="84" t="s">
        <v>4933</v>
      </c>
      <c r="G823" s="84" t="b">
        <v>0</v>
      </c>
      <c r="H823" s="84" t="b">
        <v>0</v>
      </c>
      <c r="I823" s="84" t="b">
        <v>0</v>
      </c>
      <c r="J823" s="84" t="b">
        <v>0</v>
      </c>
      <c r="K823" s="84" t="b">
        <v>0</v>
      </c>
      <c r="L823" s="84" t="b">
        <v>0</v>
      </c>
    </row>
    <row r="824" spans="1:12" ht="15">
      <c r="A824" s="84" t="s">
        <v>4925</v>
      </c>
      <c r="B824" s="84" t="s">
        <v>4371</v>
      </c>
      <c r="C824" s="84">
        <v>2</v>
      </c>
      <c r="D824" s="123">
        <v>0.0007351099759727843</v>
      </c>
      <c r="E824" s="123">
        <v>2.57611089412084</v>
      </c>
      <c r="F824" s="84" t="s">
        <v>4933</v>
      </c>
      <c r="G824" s="84" t="b">
        <v>0</v>
      </c>
      <c r="H824" s="84" t="b">
        <v>0</v>
      </c>
      <c r="I824" s="84" t="b">
        <v>0</v>
      </c>
      <c r="J824" s="84" t="b">
        <v>0</v>
      </c>
      <c r="K824" s="84" t="b">
        <v>0</v>
      </c>
      <c r="L824" s="84" t="b">
        <v>0</v>
      </c>
    </row>
    <row r="825" spans="1:12" ht="15">
      <c r="A825" s="84" t="s">
        <v>4371</v>
      </c>
      <c r="B825" s="84" t="s">
        <v>4519</v>
      </c>
      <c r="C825" s="84">
        <v>2</v>
      </c>
      <c r="D825" s="123">
        <v>0.0007351099759727843</v>
      </c>
      <c r="E825" s="123">
        <v>2.1781708854488024</v>
      </c>
      <c r="F825" s="84" t="s">
        <v>4933</v>
      </c>
      <c r="G825" s="84" t="b">
        <v>0</v>
      </c>
      <c r="H825" s="84" t="b">
        <v>0</v>
      </c>
      <c r="I825" s="84" t="b">
        <v>0</v>
      </c>
      <c r="J825" s="84" t="b">
        <v>0</v>
      </c>
      <c r="K825" s="84" t="b">
        <v>0</v>
      </c>
      <c r="L825" s="84" t="b">
        <v>0</v>
      </c>
    </row>
    <row r="826" spans="1:12" ht="15">
      <c r="A826" s="84" t="s">
        <v>4519</v>
      </c>
      <c r="B826" s="84" t="s">
        <v>4926</v>
      </c>
      <c r="C826" s="84">
        <v>2</v>
      </c>
      <c r="D826" s="123">
        <v>0.0007351099759727843</v>
      </c>
      <c r="E826" s="123">
        <v>3.053232148840502</v>
      </c>
      <c r="F826" s="84" t="s">
        <v>4933</v>
      </c>
      <c r="G826" s="84" t="b">
        <v>0</v>
      </c>
      <c r="H826" s="84" t="b">
        <v>0</v>
      </c>
      <c r="I826" s="84" t="b">
        <v>0</v>
      </c>
      <c r="J826" s="84" t="b">
        <v>0</v>
      </c>
      <c r="K826" s="84" t="b">
        <v>0</v>
      </c>
      <c r="L826" s="84" t="b">
        <v>0</v>
      </c>
    </row>
    <row r="827" spans="1:12" ht="15">
      <c r="A827" s="84" t="s">
        <v>4928</v>
      </c>
      <c r="B827" s="84" t="s">
        <v>4929</v>
      </c>
      <c r="C827" s="84">
        <v>2</v>
      </c>
      <c r="D827" s="123">
        <v>0.0007351099759727843</v>
      </c>
      <c r="E827" s="123">
        <v>3.45117215751254</v>
      </c>
      <c r="F827" s="84" t="s">
        <v>4933</v>
      </c>
      <c r="G827" s="84" t="b">
        <v>0</v>
      </c>
      <c r="H827" s="84" t="b">
        <v>0</v>
      </c>
      <c r="I827" s="84" t="b">
        <v>0</v>
      </c>
      <c r="J827" s="84" t="b">
        <v>0</v>
      </c>
      <c r="K827" s="84" t="b">
        <v>0</v>
      </c>
      <c r="L827" s="84" t="b">
        <v>0</v>
      </c>
    </row>
    <row r="828" spans="1:12" ht="15">
      <c r="A828" s="84" t="s">
        <v>4929</v>
      </c>
      <c r="B828" s="84" t="s">
        <v>974</v>
      </c>
      <c r="C828" s="84">
        <v>2</v>
      </c>
      <c r="D828" s="123">
        <v>0.0007351099759727843</v>
      </c>
      <c r="E828" s="123">
        <v>1.8491121661845775</v>
      </c>
      <c r="F828" s="84" t="s">
        <v>4933</v>
      </c>
      <c r="G828" s="84" t="b">
        <v>0</v>
      </c>
      <c r="H828" s="84" t="b">
        <v>0</v>
      </c>
      <c r="I828" s="84" t="b">
        <v>0</v>
      </c>
      <c r="J828" s="84" t="b">
        <v>0</v>
      </c>
      <c r="K828" s="84" t="b">
        <v>0</v>
      </c>
      <c r="L828" s="84" t="b">
        <v>0</v>
      </c>
    </row>
    <row r="829" spans="1:12" ht="15">
      <c r="A829" s="84" t="s">
        <v>3582</v>
      </c>
      <c r="B829" s="84" t="s">
        <v>4660</v>
      </c>
      <c r="C829" s="84">
        <v>2</v>
      </c>
      <c r="D829" s="123">
        <v>0.0008360759312516645</v>
      </c>
      <c r="E829" s="123">
        <v>1.0989896394011773</v>
      </c>
      <c r="F829" s="84" t="s">
        <v>4933</v>
      </c>
      <c r="G829" s="84" t="b">
        <v>0</v>
      </c>
      <c r="H829" s="84" t="b">
        <v>0</v>
      </c>
      <c r="I829" s="84" t="b">
        <v>0</v>
      </c>
      <c r="J829" s="84" t="b">
        <v>0</v>
      </c>
      <c r="K829" s="84" t="b">
        <v>0</v>
      </c>
      <c r="L829" s="84" t="b">
        <v>0</v>
      </c>
    </row>
    <row r="830" spans="1:12" ht="15">
      <c r="A830" s="84" t="s">
        <v>4660</v>
      </c>
      <c r="B830" s="84" t="s">
        <v>4628</v>
      </c>
      <c r="C830" s="84">
        <v>2</v>
      </c>
      <c r="D830" s="123">
        <v>0.0008360759312516645</v>
      </c>
      <c r="E830" s="123">
        <v>3.0989896394011773</v>
      </c>
      <c r="F830" s="84" t="s">
        <v>4933</v>
      </c>
      <c r="G830" s="84" t="b">
        <v>0</v>
      </c>
      <c r="H830" s="84" t="b">
        <v>0</v>
      </c>
      <c r="I830" s="84" t="b">
        <v>0</v>
      </c>
      <c r="J830" s="84" t="b">
        <v>0</v>
      </c>
      <c r="K830" s="84" t="b">
        <v>0</v>
      </c>
      <c r="L830" s="84" t="b">
        <v>0</v>
      </c>
    </row>
    <row r="831" spans="1:12" ht="15">
      <c r="A831" s="84" t="s">
        <v>4628</v>
      </c>
      <c r="B831" s="84" t="s">
        <v>4502</v>
      </c>
      <c r="C831" s="84">
        <v>2</v>
      </c>
      <c r="D831" s="123">
        <v>0.0008360759312516645</v>
      </c>
      <c r="E831" s="123">
        <v>2.877140889784821</v>
      </c>
      <c r="F831" s="84" t="s">
        <v>4933</v>
      </c>
      <c r="G831" s="84" t="b">
        <v>0</v>
      </c>
      <c r="H831" s="84" t="b">
        <v>0</v>
      </c>
      <c r="I831" s="84" t="b">
        <v>0</v>
      </c>
      <c r="J831" s="84" t="b">
        <v>0</v>
      </c>
      <c r="K831" s="84" t="b">
        <v>0</v>
      </c>
      <c r="L831" s="84" t="b">
        <v>0</v>
      </c>
    </row>
    <row r="832" spans="1:12" ht="15">
      <c r="A832" s="84" t="s">
        <v>4598</v>
      </c>
      <c r="B832" s="84" t="s">
        <v>3588</v>
      </c>
      <c r="C832" s="84">
        <v>2</v>
      </c>
      <c r="D832" s="123">
        <v>0.0007351099759727843</v>
      </c>
      <c r="E832" s="123">
        <v>2.089444321494947</v>
      </c>
      <c r="F832" s="84" t="s">
        <v>4933</v>
      </c>
      <c r="G832" s="84" t="b">
        <v>0</v>
      </c>
      <c r="H832" s="84" t="b">
        <v>0</v>
      </c>
      <c r="I832" s="84" t="b">
        <v>0</v>
      </c>
      <c r="J832" s="84" t="b">
        <v>0</v>
      </c>
      <c r="K832" s="84" t="b">
        <v>0</v>
      </c>
      <c r="L832" s="84" t="b">
        <v>0</v>
      </c>
    </row>
    <row r="833" spans="1:12" ht="15">
      <c r="A833" s="84" t="s">
        <v>3588</v>
      </c>
      <c r="B833" s="84" t="s">
        <v>4930</v>
      </c>
      <c r="C833" s="84">
        <v>2</v>
      </c>
      <c r="D833" s="123">
        <v>0.0007351099759727843</v>
      </c>
      <c r="E833" s="123">
        <v>2.260840459342248</v>
      </c>
      <c r="F833" s="84" t="s">
        <v>4933</v>
      </c>
      <c r="G833" s="84" t="b">
        <v>0</v>
      </c>
      <c r="H833" s="84" t="b">
        <v>0</v>
      </c>
      <c r="I833" s="84" t="b">
        <v>0</v>
      </c>
      <c r="J833" s="84" t="b">
        <v>0</v>
      </c>
      <c r="K833" s="84" t="b">
        <v>0</v>
      </c>
      <c r="L833" s="84" t="b">
        <v>0</v>
      </c>
    </row>
    <row r="834" spans="1:12" ht="15">
      <c r="A834" s="84" t="s">
        <v>4417</v>
      </c>
      <c r="B834" s="84" t="s">
        <v>4598</v>
      </c>
      <c r="C834" s="84">
        <v>2</v>
      </c>
      <c r="D834" s="123">
        <v>0.0007351099759727843</v>
      </c>
      <c r="E834" s="123">
        <v>2.5480821705205963</v>
      </c>
      <c r="F834" s="84" t="s">
        <v>4933</v>
      </c>
      <c r="G834" s="84" t="b">
        <v>0</v>
      </c>
      <c r="H834" s="84" t="b">
        <v>0</v>
      </c>
      <c r="I834" s="84" t="b">
        <v>0</v>
      </c>
      <c r="J834" s="84" t="b">
        <v>0</v>
      </c>
      <c r="K834" s="84" t="b">
        <v>0</v>
      </c>
      <c r="L834" s="84" t="b">
        <v>0</v>
      </c>
    </row>
    <row r="835" spans="1:12" ht="15">
      <c r="A835" s="84" t="s">
        <v>4598</v>
      </c>
      <c r="B835" s="84" t="s">
        <v>4373</v>
      </c>
      <c r="C835" s="84">
        <v>2</v>
      </c>
      <c r="D835" s="123">
        <v>0.0007351099759727843</v>
      </c>
      <c r="E835" s="123">
        <v>2.305044121834302</v>
      </c>
      <c r="F835" s="84" t="s">
        <v>4933</v>
      </c>
      <c r="G835" s="84" t="b">
        <v>0</v>
      </c>
      <c r="H835" s="84" t="b">
        <v>0</v>
      </c>
      <c r="I835" s="84" t="b">
        <v>0</v>
      </c>
      <c r="J835" s="84" t="b">
        <v>0</v>
      </c>
      <c r="K835" s="84" t="b">
        <v>0</v>
      </c>
      <c r="L835" s="84" t="b">
        <v>0</v>
      </c>
    </row>
    <row r="836" spans="1:12" ht="15">
      <c r="A836" s="84" t="s">
        <v>4373</v>
      </c>
      <c r="B836" s="84" t="s">
        <v>3629</v>
      </c>
      <c r="C836" s="84">
        <v>2</v>
      </c>
      <c r="D836" s="123">
        <v>0.0007351099759727843</v>
      </c>
      <c r="E836" s="123">
        <v>1.2860762827583216</v>
      </c>
      <c r="F836" s="84" t="s">
        <v>4933</v>
      </c>
      <c r="G836" s="84" t="b">
        <v>0</v>
      </c>
      <c r="H836" s="84" t="b">
        <v>0</v>
      </c>
      <c r="I836" s="84" t="b">
        <v>0</v>
      </c>
      <c r="J836" s="84" t="b">
        <v>0</v>
      </c>
      <c r="K836" s="84" t="b">
        <v>0</v>
      </c>
      <c r="L836" s="84" t="b">
        <v>0</v>
      </c>
    </row>
    <row r="837" spans="1:12" ht="15">
      <c r="A837" s="84" t="s">
        <v>3625</v>
      </c>
      <c r="B837" s="84" t="s">
        <v>3625</v>
      </c>
      <c r="C837" s="84">
        <v>69</v>
      </c>
      <c r="D837" s="123">
        <v>0.013429801244268126</v>
      </c>
      <c r="E837" s="123">
        <v>1.2478919690427992</v>
      </c>
      <c r="F837" s="84" t="s">
        <v>3473</v>
      </c>
      <c r="G837" s="84" t="b">
        <v>0</v>
      </c>
      <c r="H837" s="84" t="b">
        <v>0</v>
      </c>
      <c r="I837" s="84" t="b">
        <v>0</v>
      </c>
      <c r="J837" s="84" t="b">
        <v>0</v>
      </c>
      <c r="K837" s="84" t="b">
        <v>0</v>
      </c>
      <c r="L837" s="84" t="b">
        <v>0</v>
      </c>
    </row>
    <row r="838" spans="1:12" ht="15">
      <c r="A838" s="84" t="s">
        <v>3629</v>
      </c>
      <c r="B838" s="84" t="s">
        <v>3583</v>
      </c>
      <c r="C838" s="84">
        <v>34</v>
      </c>
      <c r="D838" s="123">
        <v>0.006617583221813279</v>
      </c>
      <c r="E838" s="123">
        <v>1.457269737787268</v>
      </c>
      <c r="F838" s="84" t="s">
        <v>3473</v>
      </c>
      <c r="G838" s="84" t="b">
        <v>0</v>
      </c>
      <c r="H838" s="84" t="b">
        <v>0</v>
      </c>
      <c r="I838" s="84" t="b">
        <v>0</v>
      </c>
      <c r="J838" s="84" t="b">
        <v>0</v>
      </c>
      <c r="K838" s="84" t="b">
        <v>0</v>
      </c>
      <c r="L838" s="84" t="b">
        <v>0</v>
      </c>
    </row>
    <row r="839" spans="1:12" ht="15">
      <c r="A839" s="84" t="s">
        <v>3627</v>
      </c>
      <c r="B839" s="84" t="s">
        <v>974</v>
      </c>
      <c r="C839" s="84">
        <v>34</v>
      </c>
      <c r="D839" s="123">
        <v>0.006774231844268327</v>
      </c>
      <c r="E839" s="123">
        <v>1.3650595725136314</v>
      </c>
      <c r="F839" s="84" t="s">
        <v>3473</v>
      </c>
      <c r="G839" s="84" t="b">
        <v>0</v>
      </c>
      <c r="H839" s="84" t="b">
        <v>0</v>
      </c>
      <c r="I839" s="84" t="b">
        <v>0</v>
      </c>
      <c r="J839" s="84" t="b">
        <v>0</v>
      </c>
      <c r="K839" s="84" t="b">
        <v>0</v>
      </c>
      <c r="L839" s="84" t="b">
        <v>0</v>
      </c>
    </row>
    <row r="840" spans="1:12" ht="15">
      <c r="A840" s="84" t="s">
        <v>974</v>
      </c>
      <c r="B840" s="84" t="s">
        <v>3625</v>
      </c>
      <c r="C840" s="84">
        <v>34</v>
      </c>
      <c r="D840" s="123">
        <v>0.006774231844268327</v>
      </c>
      <c r="E840" s="123">
        <v>1.0697819057387417</v>
      </c>
      <c r="F840" s="84" t="s">
        <v>3473</v>
      </c>
      <c r="G840" s="84" t="b">
        <v>0</v>
      </c>
      <c r="H840" s="84" t="b">
        <v>0</v>
      </c>
      <c r="I840" s="84" t="b">
        <v>0</v>
      </c>
      <c r="J840" s="84" t="b">
        <v>0</v>
      </c>
      <c r="K840" s="84" t="b">
        <v>0</v>
      </c>
      <c r="L840" s="84" t="b">
        <v>0</v>
      </c>
    </row>
    <row r="841" spans="1:12" ht="15">
      <c r="A841" s="84" t="s">
        <v>3625</v>
      </c>
      <c r="B841" s="84" t="s">
        <v>3628</v>
      </c>
      <c r="C841" s="84">
        <v>31</v>
      </c>
      <c r="D841" s="123">
        <v>0.006475624064894782</v>
      </c>
      <c r="E841" s="123">
        <v>1.3733698670883212</v>
      </c>
      <c r="F841" s="84" t="s">
        <v>3473</v>
      </c>
      <c r="G841" s="84" t="b">
        <v>0</v>
      </c>
      <c r="H841" s="84" t="b">
        <v>0</v>
      </c>
      <c r="I841" s="84" t="b">
        <v>0</v>
      </c>
      <c r="J841" s="84" t="b">
        <v>0</v>
      </c>
      <c r="K841" s="84" t="b">
        <v>0</v>
      </c>
      <c r="L841" s="84" t="b">
        <v>0</v>
      </c>
    </row>
    <row r="842" spans="1:12" ht="15">
      <c r="A842" s="84" t="s">
        <v>3628</v>
      </c>
      <c r="B842" s="84" t="s">
        <v>4348</v>
      </c>
      <c r="C842" s="84">
        <v>31</v>
      </c>
      <c r="D842" s="123">
        <v>0.006475624064894782</v>
      </c>
      <c r="E842" s="123">
        <v>1.8863295470366912</v>
      </c>
      <c r="F842" s="84" t="s">
        <v>3473</v>
      </c>
      <c r="G842" s="84" t="b">
        <v>0</v>
      </c>
      <c r="H842" s="84" t="b">
        <v>0</v>
      </c>
      <c r="I842" s="84" t="b">
        <v>0</v>
      </c>
      <c r="J842" s="84" t="b">
        <v>0</v>
      </c>
      <c r="K842" s="84" t="b">
        <v>0</v>
      </c>
      <c r="L842" s="84" t="b">
        <v>0</v>
      </c>
    </row>
    <row r="843" spans="1:12" ht="15">
      <c r="A843" s="84" t="s">
        <v>4348</v>
      </c>
      <c r="B843" s="84" t="s">
        <v>3630</v>
      </c>
      <c r="C843" s="84">
        <v>31</v>
      </c>
      <c r="D843" s="123">
        <v>0.006475624064894782</v>
      </c>
      <c r="E843" s="123">
        <v>1.8989186743447115</v>
      </c>
      <c r="F843" s="84" t="s">
        <v>3473</v>
      </c>
      <c r="G843" s="84" t="b">
        <v>0</v>
      </c>
      <c r="H843" s="84" t="b">
        <v>0</v>
      </c>
      <c r="I843" s="84" t="b">
        <v>0</v>
      </c>
      <c r="J843" s="84" t="b">
        <v>0</v>
      </c>
      <c r="K843" s="84" t="b">
        <v>0</v>
      </c>
      <c r="L843" s="84" t="b">
        <v>0</v>
      </c>
    </row>
    <row r="844" spans="1:12" ht="15">
      <c r="A844" s="84" t="s">
        <v>3624</v>
      </c>
      <c r="B844" s="84" t="s">
        <v>4346</v>
      </c>
      <c r="C844" s="84">
        <v>24</v>
      </c>
      <c r="D844" s="123">
        <v>0.007463209069438806</v>
      </c>
      <c r="E844" s="123">
        <v>1.6018988131921716</v>
      </c>
      <c r="F844" s="84" t="s">
        <v>3473</v>
      </c>
      <c r="G844" s="84" t="b">
        <v>0</v>
      </c>
      <c r="H844" s="84" t="b">
        <v>0</v>
      </c>
      <c r="I844" s="84" t="b">
        <v>0</v>
      </c>
      <c r="J844" s="84" t="b">
        <v>0</v>
      </c>
      <c r="K844" s="84" t="b">
        <v>0</v>
      </c>
      <c r="L844" s="84" t="b">
        <v>0</v>
      </c>
    </row>
    <row r="845" spans="1:12" ht="15">
      <c r="A845" s="84" t="s">
        <v>3582</v>
      </c>
      <c r="B845" s="84" t="s">
        <v>4358</v>
      </c>
      <c r="C845" s="84">
        <v>16</v>
      </c>
      <c r="D845" s="123">
        <v>0.007397469769233724</v>
      </c>
      <c r="E845" s="123">
        <v>1.15710688613564</v>
      </c>
      <c r="F845" s="84" t="s">
        <v>3473</v>
      </c>
      <c r="G845" s="84" t="b">
        <v>0</v>
      </c>
      <c r="H845" s="84" t="b">
        <v>0</v>
      </c>
      <c r="I845" s="84" t="b">
        <v>0</v>
      </c>
      <c r="J845" s="84" t="b">
        <v>0</v>
      </c>
      <c r="K845" s="84" t="b">
        <v>0</v>
      </c>
      <c r="L845" s="84" t="b">
        <v>0</v>
      </c>
    </row>
    <row r="846" spans="1:12" ht="15">
      <c r="A846" s="84" t="s">
        <v>3624</v>
      </c>
      <c r="B846" s="84" t="s">
        <v>4343</v>
      </c>
      <c r="C846" s="84">
        <v>15</v>
      </c>
      <c r="D846" s="123">
        <v>0.005996475141835287</v>
      </c>
      <c r="E846" s="123">
        <v>1.5545649343965415</v>
      </c>
      <c r="F846" s="84" t="s">
        <v>3473</v>
      </c>
      <c r="G846" s="84" t="b">
        <v>0</v>
      </c>
      <c r="H846" s="84" t="b">
        <v>0</v>
      </c>
      <c r="I846" s="84" t="b">
        <v>0</v>
      </c>
      <c r="J846" s="84" t="b">
        <v>0</v>
      </c>
      <c r="K846" s="84" t="b">
        <v>0</v>
      </c>
      <c r="L846" s="84" t="b">
        <v>0</v>
      </c>
    </row>
    <row r="847" spans="1:12" ht="15">
      <c r="A847" s="84" t="s">
        <v>4367</v>
      </c>
      <c r="B847" s="84" t="s">
        <v>4370</v>
      </c>
      <c r="C847" s="84">
        <v>15</v>
      </c>
      <c r="D847" s="123">
        <v>0.005996475141835287</v>
      </c>
      <c r="E847" s="123">
        <v>2.226277608731042</v>
      </c>
      <c r="F847" s="84" t="s">
        <v>3473</v>
      </c>
      <c r="G847" s="84" t="b">
        <v>0</v>
      </c>
      <c r="H847" s="84" t="b">
        <v>0</v>
      </c>
      <c r="I847" s="84" t="b">
        <v>0</v>
      </c>
      <c r="J847" s="84" t="b">
        <v>0</v>
      </c>
      <c r="K847" s="84" t="b">
        <v>0</v>
      </c>
      <c r="L847" s="84" t="b">
        <v>0</v>
      </c>
    </row>
    <row r="848" spans="1:12" ht="15">
      <c r="A848" s="84" t="s">
        <v>3596</v>
      </c>
      <c r="B848" s="84" t="s">
        <v>4353</v>
      </c>
      <c r="C848" s="84">
        <v>15</v>
      </c>
      <c r="D848" s="123">
        <v>0.00735720278097871</v>
      </c>
      <c r="E848" s="123">
        <v>1.9894885093217491</v>
      </c>
      <c r="F848" s="84" t="s">
        <v>3473</v>
      </c>
      <c r="G848" s="84" t="b">
        <v>0</v>
      </c>
      <c r="H848" s="84" t="b">
        <v>0</v>
      </c>
      <c r="I848" s="84" t="b">
        <v>0</v>
      </c>
      <c r="J848" s="84" t="b">
        <v>0</v>
      </c>
      <c r="K848" s="84" t="b">
        <v>0</v>
      </c>
      <c r="L848" s="84" t="b">
        <v>0</v>
      </c>
    </row>
    <row r="849" spans="1:12" ht="15">
      <c r="A849" s="84" t="s">
        <v>4346</v>
      </c>
      <c r="B849" s="84" t="s">
        <v>3582</v>
      </c>
      <c r="C849" s="84">
        <v>12</v>
      </c>
      <c r="D849" s="123">
        <v>0.004425537573089125</v>
      </c>
      <c r="E849" s="123">
        <v>0.7896677732362527</v>
      </c>
      <c r="F849" s="84" t="s">
        <v>3473</v>
      </c>
      <c r="G849" s="84" t="b">
        <v>0</v>
      </c>
      <c r="H849" s="84" t="b">
        <v>0</v>
      </c>
      <c r="I849" s="84" t="b">
        <v>0</v>
      </c>
      <c r="J849" s="84" t="b">
        <v>0</v>
      </c>
      <c r="K849" s="84" t="b">
        <v>0</v>
      </c>
      <c r="L849" s="84" t="b">
        <v>0</v>
      </c>
    </row>
    <row r="850" spans="1:12" ht="15">
      <c r="A850" s="84" t="s">
        <v>4351</v>
      </c>
      <c r="B850" s="84" t="s">
        <v>4345</v>
      </c>
      <c r="C850" s="84">
        <v>12</v>
      </c>
      <c r="D850" s="123">
        <v>0.0042643923240938165</v>
      </c>
      <c r="E850" s="123">
        <v>1.6163720843747436</v>
      </c>
      <c r="F850" s="84" t="s">
        <v>3473</v>
      </c>
      <c r="G850" s="84" t="b">
        <v>0</v>
      </c>
      <c r="H850" s="84" t="b">
        <v>0</v>
      </c>
      <c r="I850" s="84" t="b">
        <v>0</v>
      </c>
      <c r="J850" s="84" t="b">
        <v>0</v>
      </c>
      <c r="K850" s="84" t="b">
        <v>0</v>
      </c>
      <c r="L850" s="84" t="b">
        <v>0</v>
      </c>
    </row>
    <row r="851" spans="1:12" ht="15">
      <c r="A851" s="84" t="s">
        <v>4343</v>
      </c>
      <c r="B851" s="84" t="s">
        <v>3582</v>
      </c>
      <c r="C851" s="84">
        <v>12</v>
      </c>
      <c r="D851" s="123">
        <v>0.005262614951101782</v>
      </c>
      <c r="E851" s="123">
        <v>0.9464538770965473</v>
      </c>
      <c r="F851" s="84" t="s">
        <v>3473</v>
      </c>
      <c r="G851" s="84" t="b">
        <v>0</v>
      </c>
      <c r="H851" s="84" t="b">
        <v>0</v>
      </c>
      <c r="I851" s="84" t="b">
        <v>0</v>
      </c>
      <c r="J851" s="84" t="b">
        <v>0</v>
      </c>
      <c r="K851" s="84" t="b">
        <v>0</v>
      </c>
      <c r="L851" s="84" t="b">
        <v>0</v>
      </c>
    </row>
    <row r="852" spans="1:12" ht="15">
      <c r="A852" s="84" t="s">
        <v>4342</v>
      </c>
      <c r="B852" s="84" t="s">
        <v>3582</v>
      </c>
      <c r="C852" s="84">
        <v>11</v>
      </c>
      <c r="D852" s="123">
        <v>0.004056742775331698</v>
      </c>
      <c r="E852" s="123">
        <v>1.1564497999179038</v>
      </c>
      <c r="F852" s="84" t="s">
        <v>3473</v>
      </c>
      <c r="G852" s="84" t="b">
        <v>0</v>
      </c>
      <c r="H852" s="84" t="b">
        <v>0</v>
      </c>
      <c r="I852" s="84" t="b">
        <v>0</v>
      </c>
      <c r="J852" s="84" t="b">
        <v>0</v>
      </c>
      <c r="K852" s="84" t="b">
        <v>0</v>
      </c>
      <c r="L852" s="84" t="b">
        <v>0</v>
      </c>
    </row>
    <row r="853" spans="1:12" ht="15">
      <c r="A853" s="84" t="s">
        <v>4364</v>
      </c>
      <c r="B853" s="84" t="s">
        <v>4360</v>
      </c>
      <c r="C853" s="84">
        <v>10</v>
      </c>
      <c r="D853" s="123">
        <v>0.004904801853985806</v>
      </c>
      <c r="E853" s="123">
        <v>2.053820634330455</v>
      </c>
      <c r="F853" s="84" t="s">
        <v>3473</v>
      </c>
      <c r="G853" s="84" t="b">
        <v>0</v>
      </c>
      <c r="H853" s="84" t="b">
        <v>0</v>
      </c>
      <c r="I853" s="84" t="b">
        <v>0</v>
      </c>
      <c r="J853" s="84" t="b">
        <v>0</v>
      </c>
      <c r="K853" s="84" t="b">
        <v>0</v>
      </c>
      <c r="L853" s="84" t="b">
        <v>0</v>
      </c>
    </row>
    <row r="854" spans="1:12" ht="15">
      <c r="A854" s="84" t="s">
        <v>3582</v>
      </c>
      <c r="B854" s="84" t="s">
        <v>3583</v>
      </c>
      <c r="C854" s="84">
        <v>10</v>
      </c>
      <c r="D854" s="123">
        <v>0.00383504351829291</v>
      </c>
      <c r="E854" s="123">
        <v>0.2586126508328454</v>
      </c>
      <c r="F854" s="84" t="s">
        <v>3473</v>
      </c>
      <c r="G854" s="84" t="b">
        <v>0</v>
      </c>
      <c r="H854" s="84" t="b">
        <v>0</v>
      </c>
      <c r="I854" s="84" t="b">
        <v>0</v>
      </c>
      <c r="J854" s="84" t="b">
        <v>0</v>
      </c>
      <c r="K854" s="84" t="b">
        <v>0</v>
      </c>
      <c r="L854" s="84" t="b">
        <v>0</v>
      </c>
    </row>
    <row r="855" spans="1:12" ht="15">
      <c r="A855" s="84" t="s">
        <v>4400</v>
      </c>
      <c r="B855" s="84" t="s">
        <v>3596</v>
      </c>
      <c r="C855" s="84">
        <v>10</v>
      </c>
      <c r="D855" s="123">
        <v>0.004904801853985806</v>
      </c>
      <c r="E855" s="123">
        <v>2.1751250862836606</v>
      </c>
      <c r="F855" s="84" t="s">
        <v>3473</v>
      </c>
      <c r="G855" s="84" t="b">
        <v>0</v>
      </c>
      <c r="H855" s="84" t="b">
        <v>0</v>
      </c>
      <c r="I855" s="84" t="b">
        <v>0</v>
      </c>
      <c r="J855" s="84" t="b">
        <v>0</v>
      </c>
      <c r="K855" s="84" t="b">
        <v>0</v>
      </c>
      <c r="L855" s="84" t="b">
        <v>0</v>
      </c>
    </row>
    <row r="856" spans="1:12" ht="15">
      <c r="A856" s="84" t="s">
        <v>4353</v>
      </c>
      <c r="B856" s="84" t="s">
        <v>3582</v>
      </c>
      <c r="C856" s="84">
        <v>10</v>
      </c>
      <c r="D856" s="123">
        <v>0.004904801853985806</v>
      </c>
      <c r="E856" s="123">
        <v>0.8672726310489225</v>
      </c>
      <c r="F856" s="84" t="s">
        <v>3473</v>
      </c>
      <c r="G856" s="84" t="b">
        <v>0</v>
      </c>
      <c r="H856" s="84" t="b">
        <v>0</v>
      </c>
      <c r="I856" s="84" t="b">
        <v>0</v>
      </c>
      <c r="J856" s="84" t="b">
        <v>0</v>
      </c>
      <c r="K856" s="84" t="b">
        <v>0</v>
      </c>
      <c r="L856" s="84" t="b">
        <v>0</v>
      </c>
    </row>
    <row r="857" spans="1:12" ht="15">
      <c r="A857" s="84" t="s">
        <v>4360</v>
      </c>
      <c r="B857" s="84" t="s">
        <v>3582</v>
      </c>
      <c r="C857" s="84">
        <v>9</v>
      </c>
      <c r="D857" s="123">
        <v>0.0041610767451939696</v>
      </c>
      <c r="E857" s="123">
        <v>1.0371149408276021</v>
      </c>
      <c r="F857" s="84" t="s">
        <v>3473</v>
      </c>
      <c r="G857" s="84" t="b">
        <v>0</v>
      </c>
      <c r="H857" s="84" t="b">
        <v>0</v>
      </c>
      <c r="I857" s="84" t="b">
        <v>0</v>
      </c>
      <c r="J857" s="84" t="b">
        <v>0</v>
      </c>
      <c r="K857" s="84" t="b">
        <v>0</v>
      </c>
      <c r="L857" s="84" t="b">
        <v>0</v>
      </c>
    </row>
    <row r="858" spans="1:12" ht="15">
      <c r="A858" s="84" t="s">
        <v>3583</v>
      </c>
      <c r="B858" s="84" t="s">
        <v>3624</v>
      </c>
      <c r="C858" s="84">
        <v>8</v>
      </c>
      <c r="D858" s="123">
        <v>0.00334354302503392</v>
      </c>
      <c r="E858" s="123">
        <v>0.6935033303373217</v>
      </c>
      <c r="F858" s="84" t="s">
        <v>3473</v>
      </c>
      <c r="G858" s="84" t="b">
        <v>0</v>
      </c>
      <c r="H858" s="84" t="b">
        <v>0</v>
      </c>
      <c r="I858" s="84" t="b">
        <v>0</v>
      </c>
      <c r="J858" s="84" t="b">
        <v>0</v>
      </c>
      <c r="K858" s="84" t="b">
        <v>0</v>
      </c>
      <c r="L858" s="84" t="b">
        <v>0</v>
      </c>
    </row>
    <row r="859" spans="1:12" ht="15">
      <c r="A859" s="84" t="s">
        <v>3582</v>
      </c>
      <c r="B859" s="84" t="s">
        <v>4350</v>
      </c>
      <c r="C859" s="84">
        <v>8</v>
      </c>
      <c r="D859" s="123">
        <v>0.00334354302503392</v>
      </c>
      <c r="E859" s="123">
        <v>0.7731026554068949</v>
      </c>
      <c r="F859" s="84" t="s">
        <v>3473</v>
      </c>
      <c r="G859" s="84" t="b">
        <v>0</v>
      </c>
      <c r="H859" s="84" t="b">
        <v>0</v>
      </c>
      <c r="I859" s="84" t="b">
        <v>0</v>
      </c>
      <c r="J859" s="84" t="b">
        <v>1</v>
      </c>
      <c r="K859" s="84" t="b">
        <v>0</v>
      </c>
      <c r="L859" s="84" t="b">
        <v>0</v>
      </c>
    </row>
    <row r="860" spans="1:12" ht="15">
      <c r="A860" s="84" t="s">
        <v>4368</v>
      </c>
      <c r="B860" s="84" t="s">
        <v>3582</v>
      </c>
      <c r="C860" s="84">
        <v>7</v>
      </c>
      <c r="D860" s="123">
        <v>0.0032363930240397543</v>
      </c>
      <c r="E860" s="123">
        <v>0.9949172610331474</v>
      </c>
      <c r="F860" s="84" t="s">
        <v>3473</v>
      </c>
      <c r="G860" s="84" t="b">
        <v>0</v>
      </c>
      <c r="H860" s="84" t="b">
        <v>0</v>
      </c>
      <c r="I860" s="84" t="b">
        <v>0</v>
      </c>
      <c r="J860" s="84" t="b">
        <v>0</v>
      </c>
      <c r="K860" s="84" t="b">
        <v>0</v>
      </c>
      <c r="L860" s="84" t="b">
        <v>0</v>
      </c>
    </row>
    <row r="861" spans="1:12" ht="15">
      <c r="A861" s="84" t="s">
        <v>966</v>
      </c>
      <c r="B861" s="84" t="s">
        <v>3624</v>
      </c>
      <c r="C861" s="84">
        <v>7</v>
      </c>
      <c r="D861" s="123">
        <v>0.0034333612977900645</v>
      </c>
      <c r="E861" s="123">
        <v>1.343529516673051</v>
      </c>
      <c r="F861" s="84" t="s">
        <v>3473</v>
      </c>
      <c r="G861" s="84" t="b">
        <v>0</v>
      </c>
      <c r="H861" s="84" t="b">
        <v>0</v>
      </c>
      <c r="I861" s="84" t="b">
        <v>0</v>
      </c>
      <c r="J861" s="84" t="b">
        <v>0</v>
      </c>
      <c r="K861" s="84" t="b">
        <v>0</v>
      </c>
      <c r="L861" s="84" t="b">
        <v>0</v>
      </c>
    </row>
    <row r="862" spans="1:12" ht="15">
      <c r="A862" s="84" t="s">
        <v>3624</v>
      </c>
      <c r="B862" s="84" t="s">
        <v>4339</v>
      </c>
      <c r="C862" s="84">
        <v>7</v>
      </c>
      <c r="D862" s="123">
        <v>0.0030698587214760395</v>
      </c>
      <c r="E862" s="123">
        <v>1.740201511358453</v>
      </c>
      <c r="F862" s="84" t="s">
        <v>3473</v>
      </c>
      <c r="G862" s="84" t="b">
        <v>0</v>
      </c>
      <c r="H862" s="84" t="b">
        <v>0</v>
      </c>
      <c r="I862" s="84" t="b">
        <v>0</v>
      </c>
      <c r="J862" s="84" t="b">
        <v>0</v>
      </c>
      <c r="K862" s="84" t="b">
        <v>0</v>
      </c>
      <c r="L862" s="84" t="b">
        <v>0</v>
      </c>
    </row>
    <row r="863" spans="1:12" ht="15">
      <c r="A863" s="84" t="s">
        <v>3651</v>
      </c>
      <c r="B863" s="84" t="s">
        <v>3641</v>
      </c>
      <c r="C863" s="84">
        <v>7</v>
      </c>
      <c r="D863" s="123">
        <v>0.0032363930240397543</v>
      </c>
      <c r="E863" s="123">
        <v>2.3890049062287417</v>
      </c>
      <c r="F863" s="84" t="s">
        <v>3473</v>
      </c>
      <c r="G863" s="84" t="b">
        <v>0</v>
      </c>
      <c r="H863" s="84" t="b">
        <v>0</v>
      </c>
      <c r="I863" s="84" t="b">
        <v>0</v>
      </c>
      <c r="J863" s="84" t="b">
        <v>0</v>
      </c>
      <c r="K863" s="84" t="b">
        <v>0</v>
      </c>
      <c r="L863" s="84" t="b">
        <v>0</v>
      </c>
    </row>
    <row r="864" spans="1:12" ht="15">
      <c r="A864" s="84" t="s">
        <v>4340</v>
      </c>
      <c r="B864" s="84" t="s">
        <v>3624</v>
      </c>
      <c r="C864" s="84">
        <v>7</v>
      </c>
      <c r="D864" s="123">
        <v>0.0030698587214760395</v>
      </c>
      <c r="E864" s="123">
        <v>1.62228311762588</v>
      </c>
      <c r="F864" s="84" t="s">
        <v>3473</v>
      </c>
      <c r="G864" s="84" t="b">
        <v>0</v>
      </c>
      <c r="H864" s="84" t="b">
        <v>0</v>
      </c>
      <c r="I864" s="84" t="b">
        <v>0</v>
      </c>
      <c r="J864" s="84" t="b">
        <v>0</v>
      </c>
      <c r="K864" s="84" t="b">
        <v>0</v>
      </c>
      <c r="L864" s="84" t="b">
        <v>0</v>
      </c>
    </row>
    <row r="865" spans="1:12" ht="15">
      <c r="A865" s="84" t="s">
        <v>3582</v>
      </c>
      <c r="B865" s="84" t="s">
        <v>3675</v>
      </c>
      <c r="C865" s="84">
        <v>6</v>
      </c>
      <c r="D865" s="123">
        <v>0.0027740511634626467</v>
      </c>
      <c r="E865" s="123">
        <v>1.0556492453768629</v>
      </c>
      <c r="F865" s="84" t="s">
        <v>3473</v>
      </c>
      <c r="G865" s="84" t="b">
        <v>0</v>
      </c>
      <c r="H865" s="84" t="b">
        <v>0</v>
      </c>
      <c r="I865" s="84" t="b">
        <v>0</v>
      </c>
      <c r="J865" s="84" t="b">
        <v>0</v>
      </c>
      <c r="K865" s="84" t="b">
        <v>0</v>
      </c>
      <c r="L865" s="84" t="b">
        <v>0</v>
      </c>
    </row>
    <row r="866" spans="1:12" ht="15">
      <c r="A866" s="84" t="s">
        <v>3675</v>
      </c>
      <c r="B866" s="84" t="s">
        <v>4475</v>
      </c>
      <c r="C866" s="84">
        <v>6</v>
      </c>
      <c r="D866" s="123">
        <v>0.0027740511634626467</v>
      </c>
      <c r="E866" s="123">
        <v>2.31645423908013</v>
      </c>
      <c r="F866" s="84" t="s">
        <v>3473</v>
      </c>
      <c r="G866" s="84" t="b">
        <v>0</v>
      </c>
      <c r="H866" s="84" t="b">
        <v>0</v>
      </c>
      <c r="I866" s="84" t="b">
        <v>0</v>
      </c>
      <c r="J866" s="84" t="b">
        <v>1</v>
      </c>
      <c r="K866" s="84" t="b">
        <v>0</v>
      </c>
      <c r="L866" s="84" t="b">
        <v>0</v>
      </c>
    </row>
    <row r="867" spans="1:12" ht="15">
      <c r="A867" s="84" t="s">
        <v>4364</v>
      </c>
      <c r="B867" s="84" t="s">
        <v>3692</v>
      </c>
      <c r="C867" s="84">
        <v>6</v>
      </c>
      <c r="D867" s="123">
        <v>0.0031495122701911777</v>
      </c>
      <c r="E867" s="123">
        <v>2.1330018803780795</v>
      </c>
      <c r="F867" s="84" t="s">
        <v>3473</v>
      </c>
      <c r="G867" s="84" t="b">
        <v>0</v>
      </c>
      <c r="H867" s="84" t="b">
        <v>0</v>
      </c>
      <c r="I867" s="84" t="b">
        <v>0</v>
      </c>
      <c r="J867" s="84" t="b">
        <v>0</v>
      </c>
      <c r="K867" s="84" t="b">
        <v>0</v>
      </c>
      <c r="L867" s="84" t="b">
        <v>0</v>
      </c>
    </row>
    <row r="868" spans="1:12" ht="15">
      <c r="A868" s="84" t="s">
        <v>4356</v>
      </c>
      <c r="B868" s="84" t="s">
        <v>3582</v>
      </c>
      <c r="C868" s="84">
        <v>6</v>
      </c>
      <c r="D868" s="123">
        <v>0.0031495122701911777</v>
      </c>
      <c r="E868" s="123">
        <v>1.052909208010834</v>
      </c>
      <c r="F868" s="84" t="s">
        <v>3473</v>
      </c>
      <c r="G868" s="84" t="b">
        <v>0</v>
      </c>
      <c r="H868" s="84" t="b">
        <v>0</v>
      </c>
      <c r="I868" s="84" t="b">
        <v>0</v>
      </c>
      <c r="J868" s="84" t="b">
        <v>0</v>
      </c>
      <c r="K868" s="84" t="b">
        <v>0</v>
      </c>
      <c r="L868" s="84" t="b">
        <v>0</v>
      </c>
    </row>
    <row r="869" spans="1:12" ht="15">
      <c r="A869" s="84" t="s">
        <v>4370</v>
      </c>
      <c r="B869" s="84" t="s">
        <v>4356</v>
      </c>
      <c r="C869" s="84">
        <v>6</v>
      </c>
      <c r="D869" s="123">
        <v>0.003791367271606916</v>
      </c>
      <c r="E869" s="123">
        <v>2.1293675957229854</v>
      </c>
      <c r="F869" s="84" t="s">
        <v>3473</v>
      </c>
      <c r="G869" s="84" t="b">
        <v>0</v>
      </c>
      <c r="H869" s="84" t="b">
        <v>0</v>
      </c>
      <c r="I869" s="84" t="b">
        <v>0</v>
      </c>
      <c r="J869" s="84" t="b">
        <v>0</v>
      </c>
      <c r="K869" s="84" t="b">
        <v>0</v>
      </c>
      <c r="L869" s="84" t="b">
        <v>0</v>
      </c>
    </row>
    <row r="870" spans="1:12" ht="15">
      <c r="A870" s="84" t="s">
        <v>4339</v>
      </c>
      <c r="B870" s="84" t="s">
        <v>4342</v>
      </c>
      <c r="C870" s="84">
        <v>6</v>
      </c>
      <c r="D870" s="123">
        <v>0.0027740511634626467</v>
      </c>
      <c r="E870" s="123">
        <v>2.1915155024718302</v>
      </c>
      <c r="F870" s="84" t="s">
        <v>3473</v>
      </c>
      <c r="G870" s="84" t="b">
        <v>0</v>
      </c>
      <c r="H870" s="84" t="b">
        <v>0</v>
      </c>
      <c r="I870" s="84" t="b">
        <v>0</v>
      </c>
      <c r="J870" s="84" t="b">
        <v>0</v>
      </c>
      <c r="K870" s="84" t="b">
        <v>0</v>
      </c>
      <c r="L870" s="84" t="b">
        <v>0</v>
      </c>
    </row>
    <row r="871" spans="1:12" ht="15">
      <c r="A871" s="84" t="s">
        <v>4344</v>
      </c>
      <c r="B871" s="84" t="s">
        <v>3687</v>
      </c>
      <c r="C871" s="84">
        <v>6</v>
      </c>
      <c r="D871" s="123">
        <v>0.0027740511634626467</v>
      </c>
      <c r="E871" s="123">
        <v>2.5273076043950233</v>
      </c>
      <c r="F871" s="84" t="s">
        <v>3473</v>
      </c>
      <c r="G871" s="84" t="b">
        <v>0</v>
      </c>
      <c r="H871" s="84" t="b">
        <v>0</v>
      </c>
      <c r="I871" s="84" t="b">
        <v>0</v>
      </c>
      <c r="J871" s="84" t="b">
        <v>0</v>
      </c>
      <c r="K871" s="84" t="b">
        <v>0</v>
      </c>
      <c r="L871" s="84" t="b">
        <v>0</v>
      </c>
    </row>
    <row r="872" spans="1:12" ht="15">
      <c r="A872" s="84" t="s">
        <v>4520</v>
      </c>
      <c r="B872" s="84" t="s">
        <v>4392</v>
      </c>
      <c r="C872" s="84">
        <v>5</v>
      </c>
      <c r="D872" s="123">
        <v>0.002452400926992903</v>
      </c>
      <c r="E872" s="123">
        <v>2.3890049062287417</v>
      </c>
      <c r="F872" s="84" t="s">
        <v>3473</v>
      </c>
      <c r="G872" s="84" t="b">
        <v>1</v>
      </c>
      <c r="H872" s="84" t="b">
        <v>0</v>
      </c>
      <c r="I872" s="84" t="b">
        <v>0</v>
      </c>
      <c r="J872" s="84" t="b">
        <v>0</v>
      </c>
      <c r="K872" s="84" t="b">
        <v>0</v>
      </c>
      <c r="L872" s="84" t="b">
        <v>0</v>
      </c>
    </row>
    <row r="873" spans="1:12" ht="15">
      <c r="A873" s="84" t="s">
        <v>4475</v>
      </c>
      <c r="B873" s="84" t="s">
        <v>4382</v>
      </c>
      <c r="C873" s="84">
        <v>5</v>
      </c>
      <c r="D873" s="123">
        <v>0.002452400926992903</v>
      </c>
      <c r="E873" s="123">
        <v>2.506118305325085</v>
      </c>
      <c r="F873" s="84" t="s">
        <v>3473</v>
      </c>
      <c r="G873" s="84" t="b">
        <v>1</v>
      </c>
      <c r="H873" s="84" t="b">
        <v>0</v>
      </c>
      <c r="I873" s="84" t="b">
        <v>0</v>
      </c>
      <c r="J873" s="84" t="b">
        <v>0</v>
      </c>
      <c r="K873" s="84" t="b">
        <v>0</v>
      </c>
      <c r="L873" s="84" t="b">
        <v>0</v>
      </c>
    </row>
    <row r="874" spans="1:12" ht="15">
      <c r="A874" s="84" t="s">
        <v>4382</v>
      </c>
      <c r="B874" s="84" t="s">
        <v>3588</v>
      </c>
      <c r="C874" s="84">
        <v>5</v>
      </c>
      <c r="D874" s="123">
        <v>0.002452400926992903</v>
      </c>
      <c r="E874" s="123">
        <v>2.1381415200304907</v>
      </c>
      <c r="F874" s="84" t="s">
        <v>3473</v>
      </c>
      <c r="G874" s="84" t="b">
        <v>0</v>
      </c>
      <c r="H874" s="84" t="b">
        <v>0</v>
      </c>
      <c r="I874" s="84" t="b">
        <v>0</v>
      </c>
      <c r="J874" s="84" t="b">
        <v>0</v>
      </c>
      <c r="K874" s="84" t="b">
        <v>0</v>
      </c>
      <c r="L874" s="84" t="b">
        <v>0</v>
      </c>
    </row>
    <row r="875" spans="1:12" ht="15">
      <c r="A875" s="84" t="s">
        <v>3588</v>
      </c>
      <c r="B875" s="84" t="s">
        <v>4353</v>
      </c>
      <c r="C875" s="84">
        <v>5</v>
      </c>
      <c r="D875" s="123">
        <v>0.002452400926992903</v>
      </c>
      <c r="E875" s="123">
        <v>1.4252170788831866</v>
      </c>
      <c r="F875" s="84" t="s">
        <v>3473</v>
      </c>
      <c r="G875" s="84" t="b">
        <v>0</v>
      </c>
      <c r="H875" s="84" t="b">
        <v>0</v>
      </c>
      <c r="I875" s="84" t="b">
        <v>0</v>
      </c>
      <c r="J875" s="84" t="b">
        <v>0</v>
      </c>
      <c r="K875" s="84" t="b">
        <v>0</v>
      </c>
      <c r="L875" s="84" t="b">
        <v>0</v>
      </c>
    </row>
    <row r="876" spans="1:12" ht="15">
      <c r="A876" s="84" t="s">
        <v>3583</v>
      </c>
      <c r="B876" s="84" t="s">
        <v>4392</v>
      </c>
      <c r="C876" s="84">
        <v>5</v>
      </c>
      <c r="D876" s="123">
        <v>0.002452400926992903</v>
      </c>
      <c r="E876" s="123">
        <v>1.1012031762985157</v>
      </c>
      <c r="F876" s="84" t="s">
        <v>3473</v>
      </c>
      <c r="G876" s="84" t="b">
        <v>0</v>
      </c>
      <c r="H876" s="84" t="b">
        <v>0</v>
      </c>
      <c r="I876" s="84" t="b">
        <v>0</v>
      </c>
      <c r="J876" s="84" t="b">
        <v>0</v>
      </c>
      <c r="K876" s="84" t="b">
        <v>0</v>
      </c>
      <c r="L876" s="84" t="b">
        <v>0</v>
      </c>
    </row>
    <row r="877" spans="1:12" ht="15">
      <c r="A877" s="84" t="s">
        <v>4506</v>
      </c>
      <c r="B877" s="84" t="s">
        <v>4507</v>
      </c>
      <c r="C877" s="84">
        <v>5</v>
      </c>
      <c r="D877" s="123">
        <v>0.002452400926992903</v>
      </c>
      <c r="E877" s="123">
        <v>2.731427587050948</v>
      </c>
      <c r="F877" s="84" t="s">
        <v>3473</v>
      </c>
      <c r="G877" s="84" t="b">
        <v>0</v>
      </c>
      <c r="H877" s="84" t="b">
        <v>0</v>
      </c>
      <c r="I877" s="84" t="b">
        <v>0</v>
      </c>
      <c r="J877" s="84" t="b">
        <v>0</v>
      </c>
      <c r="K877" s="84" t="b">
        <v>0</v>
      </c>
      <c r="L877" s="84" t="b">
        <v>0</v>
      </c>
    </row>
    <row r="878" spans="1:12" ht="15">
      <c r="A878" s="84" t="s">
        <v>974</v>
      </c>
      <c r="B878" s="84" t="s">
        <v>966</v>
      </c>
      <c r="C878" s="84">
        <v>5</v>
      </c>
      <c r="D878" s="123">
        <v>0.002452400926992903</v>
      </c>
      <c r="E878" s="123">
        <v>0.9990338272279795</v>
      </c>
      <c r="F878" s="84" t="s">
        <v>3473</v>
      </c>
      <c r="G878" s="84" t="b">
        <v>0</v>
      </c>
      <c r="H878" s="84" t="b">
        <v>0</v>
      </c>
      <c r="I878" s="84" t="b">
        <v>0</v>
      </c>
      <c r="J878" s="84" t="b">
        <v>0</v>
      </c>
      <c r="K878" s="84" t="b">
        <v>0</v>
      </c>
      <c r="L878" s="84" t="b">
        <v>0</v>
      </c>
    </row>
    <row r="879" spans="1:12" ht="15">
      <c r="A879" s="84" t="s">
        <v>3583</v>
      </c>
      <c r="B879" s="84" t="s">
        <v>966</v>
      </c>
      <c r="C879" s="84">
        <v>5</v>
      </c>
      <c r="D879" s="123">
        <v>0.002452400926992903</v>
      </c>
      <c r="E879" s="123">
        <v>0.8873233563534346</v>
      </c>
      <c r="F879" s="84" t="s">
        <v>3473</v>
      </c>
      <c r="G879" s="84" t="b">
        <v>0</v>
      </c>
      <c r="H879" s="84" t="b">
        <v>0</v>
      </c>
      <c r="I879" s="84" t="b">
        <v>0</v>
      </c>
      <c r="J879" s="84" t="b">
        <v>0</v>
      </c>
      <c r="K879" s="84" t="b">
        <v>0</v>
      </c>
      <c r="L879" s="84" t="b">
        <v>0</v>
      </c>
    </row>
    <row r="880" spans="1:12" ht="15">
      <c r="A880" s="84" t="s">
        <v>3692</v>
      </c>
      <c r="B880" s="84" t="s">
        <v>3693</v>
      </c>
      <c r="C880" s="84">
        <v>5</v>
      </c>
      <c r="D880" s="123">
        <v>0.002624593558492648</v>
      </c>
      <c r="E880" s="123">
        <v>2.58529955137271</v>
      </c>
      <c r="F880" s="84" t="s">
        <v>3473</v>
      </c>
      <c r="G880" s="84" t="b">
        <v>0</v>
      </c>
      <c r="H880" s="84" t="b">
        <v>0</v>
      </c>
      <c r="I880" s="84" t="b">
        <v>0</v>
      </c>
      <c r="J880" s="84" t="b">
        <v>0</v>
      </c>
      <c r="K880" s="84" t="b">
        <v>0</v>
      </c>
      <c r="L880" s="84" t="b">
        <v>0</v>
      </c>
    </row>
    <row r="881" spans="1:12" ht="15">
      <c r="A881" s="84" t="s">
        <v>3627</v>
      </c>
      <c r="B881" s="84" t="s">
        <v>4493</v>
      </c>
      <c r="C881" s="84">
        <v>5</v>
      </c>
      <c r="D881" s="123">
        <v>0.002452400926992903</v>
      </c>
      <c r="E881" s="123">
        <v>1.7143942477521676</v>
      </c>
      <c r="F881" s="84" t="s">
        <v>3473</v>
      </c>
      <c r="G881" s="84" t="b">
        <v>0</v>
      </c>
      <c r="H881" s="84" t="b">
        <v>0</v>
      </c>
      <c r="I881" s="84" t="b">
        <v>0</v>
      </c>
      <c r="J881" s="84" t="b">
        <v>0</v>
      </c>
      <c r="K881" s="84" t="b">
        <v>0</v>
      </c>
      <c r="L881" s="84" t="b">
        <v>0</v>
      </c>
    </row>
    <row r="882" spans="1:12" ht="15">
      <c r="A882" s="84" t="s">
        <v>984</v>
      </c>
      <c r="B882" s="84" t="s">
        <v>3629</v>
      </c>
      <c r="C882" s="84">
        <v>5</v>
      </c>
      <c r="D882" s="123">
        <v>0.002452400926992903</v>
      </c>
      <c r="E882" s="123">
        <v>1.8071483009890663</v>
      </c>
      <c r="F882" s="84" t="s">
        <v>3473</v>
      </c>
      <c r="G882" s="84" t="b">
        <v>0</v>
      </c>
      <c r="H882" s="84" t="b">
        <v>0</v>
      </c>
      <c r="I882" s="84" t="b">
        <v>0</v>
      </c>
      <c r="J882" s="84" t="b">
        <v>0</v>
      </c>
      <c r="K882" s="84" t="b">
        <v>0</v>
      </c>
      <c r="L882" s="84" t="b">
        <v>0</v>
      </c>
    </row>
    <row r="883" spans="1:12" ht="15">
      <c r="A883" s="84" t="s">
        <v>974</v>
      </c>
      <c r="B883" s="84" t="s">
        <v>3624</v>
      </c>
      <c r="C883" s="84">
        <v>5</v>
      </c>
      <c r="D883" s="123">
        <v>0.002452400926992903</v>
      </c>
      <c r="E883" s="123">
        <v>0.6010938185559418</v>
      </c>
      <c r="F883" s="84" t="s">
        <v>3473</v>
      </c>
      <c r="G883" s="84" t="b">
        <v>0</v>
      </c>
      <c r="H883" s="84" t="b">
        <v>0</v>
      </c>
      <c r="I883" s="84" t="b">
        <v>0</v>
      </c>
      <c r="J883" s="84" t="b">
        <v>0</v>
      </c>
      <c r="K883" s="84" t="b">
        <v>0</v>
      </c>
      <c r="L883" s="84" t="b">
        <v>0</v>
      </c>
    </row>
    <row r="884" spans="1:12" ht="15">
      <c r="A884" s="84" t="s">
        <v>4346</v>
      </c>
      <c r="B884" s="84" t="s">
        <v>966</v>
      </c>
      <c r="C884" s="84">
        <v>5</v>
      </c>
      <c r="D884" s="123">
        <v>0.002846588470731987</v>
      </c>
      <c r="E884" s="123">
        <v>1.355581150741792</v>
      </c>
      <c r="F884" s="84" t="s">
        <v>3473</v>
      </c>
      <c r="G884" s="84" t="b">
        <v>0</v>
      </c>
      <c r="H884" s="84" t="b">
        <v>0</v>
      </c>
      <c r="I884" s="84" t="b">
        <v>0</v>
      </c>
      <c r="J884" s="84" t="b">
        <v>0</v>
      </c>
      <c r="K884" s="84" t="b">
        <v>0</v>
      </c>
      <c r="L884" s="84" t="b">
        <v>0</v>
      </c>
    </row>
    <row r="885" spans="1:12" ht="15">
      <c r="A885" s="84" t="s">
        <v>3582</v>
      </c>
      <c r="B885" s="84" t="s">
        <v>4345</v>
      </c>
      <c r="C885" s="84">
        <v>5</v>
      </c>
      <c r="D885" s="123">
        <v>0.002452400926992903</v>
      </c>
      <c r="E885" s="123">
        <v>0.39923159172630784</v>
      </c>
      <c r="F885" s="84" t="s">
        <v>3473</v>
      </c>
      <c r="G885" s="84" t="b">
        <v>0</v>
      </c>
      <c r="H885" s="84" t="b">
        <v>0</v>
      </c>
      <c r="I885" s="84" t="b">
        <v>0</v>
      </c>
      <c r="J885" s="84" t="b">
        <v>0</v>
      </c>
      <c r="K885" s="84" t="b">
        <v>0</v>
      </c>
      <c r="L885" s="84" t="b">
        <v>0</v>
      </c>
    </row>
    <row r="886" spans="1:12" ht="15">
      <c r="A886" s="84" t="s">
        <v>4467</v>
      </c>
      <c r="B886" s="84" t="s">
        <v>4466</v>
      </c>
      <c r="C886" s="84">
        <v>5</v>
      </c>
      <c r="D886" s="123">
        <v>0.002452400926992903</v>
      </c>
      <c r="E886" s="123">
        <v>2.6522463410033232</v>
      </c>
      <c r="F886" s="84" t="s">
        <v>3473</v>
      </c>
      <c r="G886" s="84" t="b">
        <v>0</v>
      </c>
      <c r="H886" s="84" t="b">
        <v>0</v>
      </c>
      <c r="I886" s="84" t="b">
        <v>0</v>
      </c>
      <c r="J886" s="84" t="b">
        <v>0</v>
      </c>
      <c r="K886" s="84" t="b">
        <v>0</v>
      </c>
      <c r="L886" s="84" t="b">
        <v>0</v>
      </c>
    </row>
    <row r="887" spans="1:12" ht="15">
      <c r="A887" s="84" t="s">
        <v>4466</v>
      </c>
      <c r="B887" s="84" t="s">
        <v>3582</v>
      </c>
      <c r="C887" s="84">
        <v>5</v>
      </c>
      <c r="D887" s="123">
        <v>0.002452400926992903</v>
      </c>
      <c r="E887" s="123">
        <v>1.1498192210188904</v>
      </c>
      <c r="F887" s="84" t="s">
        <v>3473</v>
      </c>
      <c r="G887" s="84" t="b">
        <v>0</v>
      </c>
      <c r="H887" s="84" t="b">
        <v>0</v>
      </c>
      <c r="I887" s="84" t="b">
        <v>0</v>
      </c>
      <c r="J887" s="84" t="b">
        <v>0</v>
      </c>
      <c r="K887" s="84" t="b">
        <v>0</v>
      </c>
      <c r="L887" s="84" t="b">
        <v>0</v>
      </c>
    </row>
    <row r="888" spans="1:12" ht="15">
      <c r="A888" s="84" t="s">
        <v>4358</v>
      </c>
      <c r="B888" s="84" t="s">
        <v>4517</v>
      </c>
      <c r="C888" s="84">
        <v>5</v>
      </c>
      <c r="D888" s="123">
        <v>0.002452400926992903</v>
      </c>
      <c r="E888" s="123">
        <v>2.151643990434138</v>
      </c>
      <c r="F888" s="84" t="s">
        <v>3473</v>
      </c>
      <c r="G888" s="84" t="b">
        <v>0</v>
      </c>
      <c r="H888" s="84" t="b">
        <v>0</v>
      </c>
      <c r="I888" s="84" t="b">
        <v>0</v>
      </c>
      <c r="J888" s="84" t="b">
        <v>0</v>
      </c>
      <c r="K888" s="84" t="b">
        <v>0</v>
      </c>
      <c r="L888" s="84" t="b">
        <v>0</v>
      </c>
    </row>
    <row r="889" spans="1:12" ht="15">
      <c r="A889" s="84" t="s">
        <v>4517</v>
      </c>
      <c r="B889" s="84" t="s">
        <v>4400</v>
      </c>
      <c r="C889" s="84">
        <v>5</v>
      </c>
      <c r="D889" s="123">
        <v>0.002452400926992903</v>
      </c>
      <c r="E889" s="123">
        <v>2.4303975913869666</v>
      </c>
      <c r="F889" s="84" t="s">
        <v>3473</v>
      </c>
      <c r="G889" s="84" t="b">
        <v>0</v>
      </c>
      <c r="H889" s="84" t="b">
        <v>0</v>
      </c>
      <c r="I889" s="84" t="b">
        <v>0</v>
      </c>
      <c r="J889" s="84" t="b">
        <v>0</v>
      </c>
      <c r="K889" s="84" t="b">
        <v>0</v>
      </c>
      <c r="L889" s="84" t="b">
        <v>0</v>
      </c>
    </row>
    <row r="890" spans="1:12" ht="15">
      <c r="A890" s="84" t="s">
        <v>4358</v>
      </c>
      <c r="B890" s="84" t="s">
        <v>4518</v>
      </c>
      <c r="C890" s="84">
        <v>5</v>
      </c>
      <c r="D890" s="123">
        <v>0.002452400926992903</v>
      </c>
      <c r="E890" s="123">
        <v>2.151643990434138</v>
      </c>
      <c r="F890" s="84" t="s">
        <v>3473</v>
      </c>
      <c r="G890" s="84" t="b">
        <v>0</v>
      </c>
      <c r="H890" s="84" t="b">
        <v>0</v>
      </c>
      <c r="I890" s="84" t="b">
        <v>0</v>
      </c>
      <c r="J890" s="84" t="b">
        <v>0</v>
      </c>
      <c r="K890" s="84" t="b">
        <v>0</v>
      </c>
      <c r="L890" s="84" t="b">
        <v>0</v>
      </c>
    </row>
    <row r="891" spans="1:12" ht="15">
      <c r="A891" s="84" t="s">
        <v>4518</v>
      </c>
      <c r="B891" s="84" t="s">
        <v>4345</v>
      </c>
      <c r="C891" s="84">
        <v>5</v>
      </c>
      <c r="D891" s="123">
        <v>0.002452400926992903</v>
      </c>
      <c r="E891" s="123">
        <v>1.8989186743447117</v>
      </c>
      <c r="F891" s="84" t="s">
        <v>3473</v>
      </c>
      <c r="G891" s="84" t="b">
        <v>0</v>
      </c>
      <c r="H891" s="84" t="b">
        <v>0</v>
      </c>
      <c r="I891" s="84" t="b">
        <v>0</v>
      </c>
      <c r="J891" s="84" t="b">
        <v>0</v>
      </c>
      <c r="K891" s="84" t="b">
        <v>0</v>
      </c>
      <c r="L891" s="84" t="b">
        <v>0</v>
      </c>
    </row>
    <row r="892" spans="1:12" ht="15">
      <c r="A892" s="84" t="s">
        <v>4345</v>
      </c>
      <c r="B892" s="84" t="s">
        <v>3582</v>
      </c>
      <c r="C892" s="84">
        <v>5</v>
      </c>
      <c r="D892" s="123">
        <v>0.002452400926992903</v>
      </c>
      <c r="E892" s="123">
        <v>0.396491554360279</v>
      </c>
      <c r="F892" s="84" t="s">
        <v>3473</v>
      </c>
      <c r="G892" s="84" t="b">
        <v>0</v>
      </c>
      <c r="H892" s="84" t="b">
        <v>0</v>
      </c>
      <c r="I892" s="84" t="b">
        <v>0</v>
      </c>
      <c r="J892" s="84" t="b">
        <v>0</v>
      </c>
      <c r="K892" s="84" t="b">
        <v>0</v>
      </c>
      <c r="L892" s="84" t="b">
        <v>0</v>
      </c>
    </row>
    <row r="893" spans="1:12" ht="15">
      <c r="A893" s="84" t="s">
        <v>3583</v>
      </c>
      <c r="B893" s="84" t="s">
        <v>3596</v>
      </c>
      <c r="C893" s="84">
        <v>5</v>
      </c>
      <c r="D893" s="123">
        <v>0.002452400926992903</v>
      </c>
      <c r="E893" s="123">
        <v>0.8873233563534346</v>
      </c>
      <c r="F893" s="84" t="s">
        <v>3473</v>
      </c>
      <c r="G893" s="84" t="b">
        <v>0</v>
      </c>
      <c r="H893" s="84" t="b">
        <v>0</v>
      </c>
      <c r="I893" s="84" t="b">
        <v>0</v>
      </c>
      <c r="J893" s="84" t="b">
        <v>0</v>
      </c>
      <c r="K893" s="84" t="b">
        <v>0</v>
      </c>
      <c r="L893" s="84" t="b">
        <v>0</v>
      </c>
    </row>
    <row r="894" spans="1:12" ht="15">
      <c r="A894" s="84" t="s">
        <v>4353</v>
      </c>
      <c r="B894" s="84" t="s">
        <v>4350</v>
      </c>
      <c r="C894" s="84">
        <v>5</v>
      </c>
      <c r="D894" s="123">
        <v>0.002452400926992903</v>
      </c>
      <c r="E894" s="123">
        <v>1.4059119236878</v>
      </c>
      <c r="F894" s="84" t="s">
        <v>3473</v>
      </c>
      <c r="G894" s="84" t="b">
        <v>0</v>
      </c>
      <c r="H894" s="84" t="b">
        <v>0</v>
      </c>
      <c r="I894" s="84" t="b">
        <v>0</v>
      </c>
      <c r="J894" s="84" t="b">
        <v>1</v>
      </c>
      <c r="K894" s="84" t="b">
        <v>0</v>
      </c>
      <c r="L894" s="84" t="b">
        <v>0</v>
      </c>
    </row>
    <row r="895" spans="1:12" ht="15">
      <c r="A895" s="84" t="s">
        <v>4350</v>
      </c>
      <c r="B895" s="84" t="s">
        <v>974</v>
      </c>
      <c r="C895" s="84">
        <v>5</v>
      </c>
      <c r="D895" s="123">
        <v>0.002452400926992903</v>
      </c>
      <c r="E895" s="123">
        <v>0.8868261674246014</v>
      </c>
      <c r="F895" s="84" t="s">
        <v>3473</v>
      </c>
      <c r="G895" s="84" t="b">
        <v>1</v>
      </c>
      <c r="H895" s="84" t="b">
        <v>0</v>
      </c>
      <c r="I895" s="84" t="b">
        <v>0</v>
      </c>
      <c r="J895" s="84" t="b">
        <v>0</v>
      </c>
      <c r="K895" s="84" t="b">
        <v>0</v>
      </c>
      <c r="L895" s="84" t="b">
        <v>0</v>
      </c>
    </row>
    <row r="896" spans="1:12" ht="15">
      <c r="A896" s="84" t="s">
        <v>4492</v>
      </c>
      <c r="B896" s="84" t="s">
        <v>4351</v>
      </c>
      <c r="C896" s="84">
        <v>5</v>
      </c>
      <c r="D896" s="123">
        <v>0.002452400926992903</v>
      </c>
      <c r="E896" s="123">
        <v>2.068669755369374</v>
      </c>
      <c r="F896" s="84" t="s">
        <v>3473</v>
      </c>
      <c r="G896" s="84" t="b">
        <v>0</v>
      </c>
      <c r="H896" s="84" t="b">
        <v>0</v>
      </c>
      <c r="I896" s="84" t="b">
        <v>0</v>
      </c>
      <c r="J896" s="84" t="b">
        <v>0</v>
      </c>
      <c r="K896" s="84" t="b">
        <v>0</v>
      </c>
      <c r="L896" s="84" t="b">
        <v>0</v>
      </c>
    </row>
    <row r="897" spans="1:12" ht="15">
      <c r="A897" s="84" t="s">
        <v>4498</v>
      </c>
      <c r="B897" s="84" t="s">
        <v>4349</v>
      </c>
      <c r="C897" s="84">
        <v>5</v>
      </c>
      <c r="D897" s="123">
        <v>0.002452400926992903</v>
      </c>
      <c r="E897" s="123">
        <v>2.351216345339342</v>
      </c>
      <c r="F897" s="84" t="s">
        <v>3473</v>
      </c>
      <c r="G897" s="84" t="b">
        <v>0</v>
      </c>
      <c r="H897" s="84" t="b">
        <v>0</v>
      </c>
      <c r="I897" s="84" t="b">
        <v>0</v>
      </c>
      <c r="J897" s="84" t="b">
        <v>0</v>
      </c>
      <c r="K897" s="84" t="b">
        <v>0</v>
      </c>
      <c r="L897" s="84" t="b">
        <v>0</v>
      </c>
    </row>
    <row r="898" spans="1:12" ht="15">
      <c r="A898" s="84" t="s">
        <v>3691</v>
      </c>
      <c r="B898" s="84" t="s">
        <v>4360</v>
      </c>
      <c r="C898" s="84">
        <v>4</v>
      </c>
      <c r="D898" s="123">
        <v>0.0025275781810712773</v>
      </c>
      <c r="E898" s="123">
        <v>1.9832395600447477</v>
      </c>
      <c r="F898" s="84" t="s">
        <v>3473</v>
      </c>
      <c r="G898" s="84" t="b">
        <v>0</v>
      </c>
      <c r="H898" s="84" t="b">
        <v>0</v>
      </c>
      <c r="I898" s="84" t="b">
        <v>0</v>
      </c>
      <c r="J898" s="84" t="b">
        <v>0</v>
      </c>
      <c r="K898" s="84" t="b">
        <v>0</v>
      </c>
      <c r="L898" s="84" t="b">
        <v>0</v>
      </c>
    </row>
    <row r="899" spans="1:12" ht="15">
      <c r="A899" s="84" t="s">
        <v>4353</v>
      </c>
      <c r="B899" s="84" t="s">
        <v>4588</v>
      </c>
      <c r="C899" s="84">
        <v>4</v>
      </c>
      <c r="D899" s="123">
        <v>0.0020996748467941185</v>
      </c>
      <c r="E899" s="123">
        <v>2.068669755369374</v>
      </c>
      <c r="F899" s="84" t="s">
        <v>3473</v>
      </c>
      <c r="G899" s="84" t="b">
        <v>0</v>
      </c>
      <c r="H899" s="84" t="b">
        <v>0</v>
      </c>
      <c r="I899" s="84" t="b">
        <v>0</v>
      </c>
      <c r="J899" s="84" t="b">
        <v>0</v>
      </c>
      <c r="K899" s="84" t="b">
        <v>0</v>
      </c>
      <c r="L899" s="84" t="b">
        <v>0</v>
      </c>
    </row>
    <row r="900" spans="1:12" ht="15">
      <c r="A900" s="84" t="s">
        <v>4588</v>
      </c>
      <c r="B900" s="84" t="s">
        <v>3583</v>
      </c>
      <c r="C900" s="84">
        <v>4</v>
      </c>
      <c r="D900" s="123">
        <v>0.0020996748467941185</v>
      </c>
      <c r="E900" s="123">
        <v>1.457269737787268</v>
      </c>
      <c r="F900" s="84" t="s">
        <v>3473</v>
      </c>
      <c r="G900" s="84" t="b">
        <v>0</v>
      </c>
      <c r="H900" s="84" t="b">
        <v>0</v>
      </c>
      <c r="I900" s="84" t="b">
        <v>0</v>
      </c>
      <c r="J900" s="84" t="b">
        <v>0</v>
      </c>
      <c r="K900" s="84" t="b">
        <v>0</v>
      </c>
      <c r="L900" s="84" t="b">
        <v>0</v>
      </c>
    </row>
    <row r="901" spans="1:12" ht="15">
      <c r="A901" s="84" t="s">
        <v>3627</v>
      </c>
      <c r="B901" s="84" t="s">
        <v>3639</v>
      </c>
      <c r="C901" s="84">
        <v>4</v>
      </c>
      <c r="D901" s="123">
        <v>0.0020996748467941185</v>
      </c>
      <c r="E901" s="123">
        <v>1.1403629800244488</v>
      </c>
      <c r="F901" s="84" t="s">
        <v>3473</v>
      </c>
      <c r="G901" s="84" t="b">
        <v>0</v>
      </c>
      <c r="H901" s="84" t="b">
        <v>0</v>
      </c>
      <c r="I901" s="84" t="b">
        <v>0</v>
      </c>
      <c r="J901" s="84" t="b">
        <v>0</v>
      </c>
      <c r="K901" s="84" t="b">
        <v>0</v>
      </c>
      <c r="L901" s="84" t="b">
        <v>0</v>
      </c>
    </row>
    <row r="902" spans="1:12" ht="15">
      <c r="A902" s="84" t="s">
        <v>4399</v>
      </c>
      <c r="B902" s="84" t="s">
        <v>4368</v>
      </c>
      <c r="C902" s="84">
        <v>4</v>
      </c>
      <c r="D902" s="123">
        <v>0.0025275781810712773</v>
      </c>
      <c r="E902" s="123">
        <v>2.2129136471730604</v>
      </c>
      <c r="F902" s="84" t="s">
        <v>3473</v>
      </c>
      <c r="G902" s="84" t="b">
        <v>0</v>
      </c>
      <c r="H902" s="84" t="b">
        <v>0</v>
      </c>
      <c r="I902" s="84" t="b">
        <v>0</v>
      </c>
      <c r="J902" s="84" t="b">
        <v>0</v>
      </c>
      <c r="K902" s="84" t="b">
        <v>0</v>
      </c>
      <c r="L902" s="84" t="b">
        <v>0</v>
      </c>
    </row>
    <row r="903" spans="1:12" ht="15">
      <c r="A903" s="84" t="s">
        <v>4345</v>
      </c>
      <c r="B903" s="84" t="s">
        <v>4351</v>
      </c>
      <c r="C903" s="84">
        <v>4</v>
      </c>
      <c r="D903" s="123">
        <v>0.0020996748467941185</v>
      </c>
      <c r="E903" s="123">
        <v>1.1392508296550812</v>
      </c>
      <c r="F903" s="84" t="s">
        <v>3473</v>
      </c>
      <c r="G903" s="84" t="b">
        <v>0</v>
      </c>
      <c r="H903" s="84" t="b">
        <v>0</v>
      </c>
      <c r="I903" s="84" t="b">
        <v>0</v>
      </c>
      <c r="J903" s="84" t="b">
        <v>0</v>
      </c>
      <c r="K903" s="84" t="b">
        <v>0</v>
      </c>
      <c r="L903" s="84" t="b">
        <v>0</v>
      </c>
    </row>
    <row r="904" spans="1:12" ht="15">
      <c r="A904" s="84" t="s">
        <v>3693</v>
      </c>
      <c r="B904" s="84" t="s">
        <v>3582</v>
      </c>
      <c r="C904" s="84">
        <v>4</v>
      </c>
      <c r="D904" s="123">
        <v>0.0022772707765855897</v>
      </c>
      <c r="E904" s="123">
        <v>1.1320904540584589</v>
      </c>
      <c r="F904" s="84" t="s">
        <v>3473</v>
      </c>
      <c r="G904" s="84" t="b">
        <v>0</v>
      </c>
      <c r="H904" s="84" t="b">
        <v>0</v>
      </c>
      <c r="I904" s="84" t="b">
        <v>0</v>
      </c>
      <c r="J904" s="84" t="b">
        <v>0</v>
      </c>
      <c r="K904" s="84" t="b">
        <v>0</v>
      </c>
      <c r="L904" s="84" t="b">
        <v>0</v>
      </c>
    </row>
    <row r="905" spans="1:12" ht="15">
      <c r="A905" s="84" t="s">
        <v>4370</v>
      </c>
      <c r="B905" s="84" t="s">
        <v>3582</v>
      </c>
      <c r="C905" s="84">
        <v>4</v>
      </c>
      <c r="D905" s="123">
        <v>0.0020996748467941185</v>
      </c>
      <c r="E905" s="123">
        <v>0.6549691993387965</v>
      </c>
      <c r="F905" s="84" t="s">
        <v>3473</v>
      </c>
      <c r="G905" s="84" t="b">
        <v>0</v>
      </c>
      <c r="H905" s="84" t="b">
        <v>0</v>
      </c>
      <c r="I905" s="84" t="b">
        <v>0</v>
      </c>
      <c r="J905" s="84" t="b">
        <v>0</v>
      </c>
      <c r="K905" s="84" t="b">
        <v>0</v>
      </c>
      <c r="L905" s="84" t="b">
        <v>0</v>
      </c>
    </row>
    <row r="906" spans="1:12" ht="15">
      <c r="A906" s="84" t="s">
        <v>4427</v>
      </c>
      <c r="B906" s="84" t="s">
        <v>4445</v>
      </c>
      <c r="C906" s="84">
        <v>4</v>
      </c>
      <c r="D906" s="123">
        <v>0.0020996748467941185</v>
      </c>
      <c r="E906" s="123">
        <v>2.5553363279952666</v>
      </c>
      <c r="F906" s="84" t="s">
        <v>3473</v>
      </c>
      <c r="G906" s="84" t="b">
        <v>0</v>
      </c>
      <c r="H906" s="84" t="b">
        <v>0</v>
      </c>
      <c r="I906" s="84" t="b">
        <v>0</v>
      </c>
      <c r="J906" s="84" t="b">
        <v>0</v>
      </c>
      <c r="K906" s="84" t="b">
        <v>0</v>
      </c>
      <c r="L906" s="84" t="b">
        <v>0</v>
      </c>
    </row>
    <row r="907" spans="1:12" ht="15">
      <c r="A907" s="84" t="s">
        <v>966</v>
      </c>
      <c r="B907" s="84" t="s">
        <v>4346</v>
      </c>
      <c r="C907" s="84">
        <v>4</v>
      </c>
      <c r="D907" s="123">
        <v>0.0022772707765855897</v>
      </c>
      <c r="E907" s="123">
        <v>1.2351900418842128</v>
      </c>
      <c r="F907" s="84" t="s">
        <v>3473</v>
      </c>
      <c r="G907" s="84" t="b">
        <v>0</v>
      </c>
      <c r="H907" s="84" t="b">
        <v>0</v>
      </c>
      <c r="I907" s="84" t="b">
        <v>0</v>
      </c>
      <c r="J907" s="84" t="b">
        <v>0</v>
      </c>
      <c r="K907" s="84" t="b">
        <v>0</v>
      </c>
      <c r="L907" s="84" t="b">
        <v>0</v>
      </c>
    </row>
    <row r="908" spans="1:12" ht="15">
      <c r="A908" s="84" t="s">
        <v>4412</v>
      </c>
      <c r="B908" s="84" t="s">
        <v>974</v>
      </c>
      <c r="C908" s="84">
        <v>4</v>
      </c>
      <c r="D908" s="123">
        <v>0.0020996748467941185</v>
      </c>
      <c r="E908" s="123">
        <v>1.197401480994813</v>
      </c>
      <c r="F908" s="84" t="s">
        <v>3473</v>
      </c>
      <c r="G908" s="84" t="b">
        <v>0</v>
      </c>
      <c r="H908" s="84" t="b">
        <v>0</v>
      </c>
      <c r="I908" s="84" t="b">
        <v>0</v>
      </c>
      <c r="J908" s="84" t="b">
        <v>0</v>
      </c>
      <c r="K908" s="84" t="b">
        <v>0</v>
      </c>
      <c r="L908" s="84" t="b">
        <v>0</v>
      </c>
    </row>
    <row r="909" spans="1:12" ht="15">
      <c r="A909" s="84" t="s">
        <v>3588</v>
      </c>
      <c r="B909" s="84" t="s">
        <v>4575</v>
      </c>
      <c r="C909" s="84">
        <v>4</v>
      </c>
      <c r="D909" s="123">
        <v>0.0020996748467941185</v>
      </c>
      <c r="E909" s="123">
        <v>2.0879749105647605</v>
      </c>
      <c r="F909" s="84" t="s">
        <v>3473</v>
      </c>
      <c r="G909" s="84" t="b">
        <v>0</v>
      </c>
      <c r="H909" s="84" t="b">
        <v>0</v>
      </c>
      <c r="I909" s="84" t="b">
        <v>0</v>
      </c>
      <c r="J909" s="84" t="b">
        <v>0</v>
      </c>
      <c r="K909" s="84" t="b">
        <v>0</v>
      </c>
      <c r="L909" s="84" t="b">
        <v>0</v>
      </c>
    </row>
    <row r="910" spans="1:12" ht="15">
      <c r="A910" s="84" t="s">
        <v>4575</v>
      </c>
      <c r="B910" s="84" t="s">
        <v>4467</v>
      </c>
      <c r="C910" s="84">
        <v>4</v>
      </c>
      <c r="D910" s="123">
        <v>0.0020996748467941185</v>
      </c>
      <c r="E910" s="123">
        <v>2.731427587050948</v>
      </c>
      <c r="F910" s="84" t="s">
        <v>3473</v>
      </c>
      <c r="G910" s="84" t="b">
        <v>0</v>
      </c>
      <c r="H910" s="84" t="b">
        <v>0</v>
      </c>
      <c r="I910" s="84" t="b">
        <v>0</v>
      </c>
      <c r="J910" s="84" t="b">
        <v>0</v>
      </c>
      <c r="K910" s="84" t="b">
        <v>0</v>
      </c>
      <c r="L910" s="84" t="b">
        <v>0</v>
      </c>
    </row>
    <row r="911" spans="1:12" ht="15">
      <c r="A911" s="84" t="s">
        <v>4358</v>
      </c>
      <c r="B911" s="84" t="s">
        <v>4468</v>
      </c>
      <c r="C911" s="84">
        <v>4</v>
      </c>
      <c r="D911" s="123">
        <v>0.0020996748467941185</v>
      </c>
      <c r="E911" s="123">
        <v>1.9755527313784567</v>
      </c>
      <c r="F911" s="84" t="s">
        <v>3473</v>
      </c>
      <c r="G911" s="84" t="b">
        <v>0</v>
      </c>
      <c r="H911" s="84" t="b">
        <v>0</v>
      </c>
      <c r="I911" s="84" t="b">
        <v>0</v>
      </c>
      <c r="J911" s="84" t="b">
        <v>0</v>
      </c>
      <c r="K911" s="84" t="b">
        <v>0</v>
      </c>
      <c r="L911" s="84" t="b">
        <v>0</v>
      </c>
    </row>
    <row r="912" spans="1:12" ht="15">
      <c r="A912" s="84" t="s">
        <v>4468</v>
      </c>
      <c r="B912" s="84" t="s">
        <v>4400</v>
      </c>
      <c r="C912" s="84">
        <v>4</v>
      </c>
      <c r="D912" s="123">
        <v>0.0020996748467941185</v>
      </c>
      <c r="E912" s="123">
        <v>2.3334875783789104</v>
      </c>
      <c r="F912" s="84" t="s">
        <v>3473</v>
      </c>
      <c r="G912" s="84" t="b">
        <v>0</v>
      </c>
      <c r="H912" s="84" t="b">
        <v>0</v>
      </c>
      <c r="I912" s="84" t="b">
        <v>0</v>
      </c>
      <c r="J912" s="84" t="b">
        <v>0</v>
      </c>
      <c r="K912" s="84" t="b">
        <v>0</v>
      </c>
      <c r="L912" s="84" t="b">
        <v>0</v>
      </c>
    </row>
    <row r="913" spans="1:12" ht="15">
      <c r="A913" s="84" t="s">
        <v>3583</v>
      </c>
      <c r="B913" s="84" t="s">
        <v>4376</v>
      </c>
      <c r="C913" s="84">
        <v>4</v>
      </c>
      <c r="D913" s="123">
        <v>0.0020996748467941185</v>
      </c>
      <c r="E913" s="123">
        <v>1.2675345980650408</v>
      </c>
      <c r="F913" s="84" t="s">
        <v>3473</v>
      </c>
      <c r="G913" s="84" t="b">
        <v>0</v>
      </c>
      <c r="H913" s="84" t="b">
        <v>0</v>
      </c>
      <c r="I913" s="84" t="b">
        <v>0</v>
      </c>
      <c r="J913" s="84" t="b">
        <v>0</v>
      </c>
      <c r="K913" s="84" t="b">
        <v>0</v>
      </c>
      <c r="L913" s="84" t="b">
        <v>0</v>
      </c>
    </row>
    <row r="914" spans="1:12" ht="15">
      <c r="A914" s="84" t="s">
        <v>4463</v>
      </c>
      <c r="B914" s="84" t="s">
        <v>4508</v>
      </c>
      <c r="C914" s="84">
        <v>4</v>
      </c>
      <c r="D914" s="123">
        <v>0.0025275781810712773</v>
      </c>
      <c r="E914" s="123">
        <v>2.5553363279952666</v>
      </c>
      <c r="F914" s="84" t="s">
        <v>3473</v>
      </c>
      <c r="G914" s="84" t="b">
        <v>0</v>
      </c>
      <c r="H914" s="84" t="b">
        <v>0</v>
      </c>
      <c r="I914" s="84" t="b">
        <v>0</v>
      </c>
      <c r="J914" s="84" t="b">
        <v>0</v>
      </c>
      <c r="K914" s="84" t="b">
        <v>0</v>
      </c>
      <c r="L914" s="84" t="b">
        <v>0</v>
      </c>
    </row>
    <row r="915" spans="1:12" ht="15">
      <c r="A915" s="84" t="s">
        <v>4508</v>
      </c>
      <c r="B915" s="84" t="s">
        <v>3624</v>
      </c>
      <c r="C915" s="84">
        <v>4</v>
      </c>
      <c r="D915" s="123">
        <v>0.0025275781810712773</v>
      </c>
      <c r="E915" s="123">
        <v>1.6802750646035667</v>
      </c>
      <c r="F915" s="84" t="s">
        <v>3473</v>
      </c>
      <c r="G915" s="84" t="b">
        <v>0</v>
      </c>
      <c r="H915" s="84" t="b">
        <v>0</v>
      </c>
      <c r="I915" s="84" t="b">
        <v>0</v>
      </c>
      <c r="J915" s="84" t="b">
        <v>0</v>
      </c>
      <c r="K915" s="84" t="b">
        <v>0</v>
      </c>
      <c r="L915" s="84" t="b">
        <v>0</v>
      </c>
    </row>
    <row r="916" spans="1:12" ht="15">
      <c r="A916" s="84" t="s">
        <v>4679</v>
      </c>
      <c r="B916" s="84" t="s">
        <v>3583</v>
      </c>
      <c r="C916" s="84">
        <v>3</v>
      </c>
      <c r="D916" s="123">
        <v>0.001707953082439192</v>
      </c>
      <c r="E916" s="123">
        <v>1.457269737787268</v>
      </c>
      <c r="F916" s="84" t="s">
        <v>3473</v>
      </c>
      <c r="G916" s="84" t="b">
        <v>0</v>
      </c>
      <c r="H916" s="84" t="b">
        <v>0</v>
      </c>
      <c r="I916" s="84" t="b">
        <v>0</v>
      </c>
      <c r="J916" s="84" t="b">
        <v>0</v>
      </c>
      <c r="K916" s="84" t="b">
        <v>0</v>
      </c>
      <c r="L916" s="84" t="b">
        <v>0</v>
      </c>
    </row>
    <row r="917" spans="1:12" ht="15">
      <c r="A917" s="84" t="s">
        <v>3583</v>
      </c>
      <c r="B917" s="84" t="s">
        <v>4680</v>
      </c>
      <c r="C917" s="84">
        <v>3</v>
      </c>
      <c r="D917" s="123">
        <v>0.001707953082439192</v>
      </c>
      <c r="E917" s="123">
        <v>1.443625857120722</v>
      </c>
      <c r="F917" s="84" t="s">
        <v>3473</v>
      </c>
      <c r="G917" s="84" t="b">
        <v>0</v>
      </c>
      <c r="H917" s="84" t="b">
        <v>0</v>
      </c>
      <c r="I917" s="84" t="b">
        <v>0</v>
      </c>
      <c r="J917" s="84" t="b">
        <v>0</v>
      </c>
      <c r="K917" s="84" t="b">
        <v>0</v>
      </c>
      <c r="L917" s="84" t="b">
        <v>0</v>
      </c>
    </row>
    <row r="918" spans="1:12" ht="15">
      <c r="A918" s="84" t="s">
        <v>4680</v>
      </c>
      <c r="B918" s="84" t="s">
        <v>4585</v>
      </c>
      <c r="C918" s="84">
        <v>3</v>
      </c>
      <c r="D918" s="123">
        <v>0.001707953082439192</v>
      </c>
      <c r="E918" s="123">
        <v>2.9532763366673045</v>
      </c>
      <c r="F918" s="84" t="s">
        <v>3473</v>
      </c>
      <c r="G918" s="84" t="b">
        <v>0</v>
      </c>
      <c r="H918" s="84" t="b">
        <v>0</v>
      </c>
      <c r="I918" s="84" t="b">
        <v>0</v>
      </c>
      <c r="J918" s="84" t="b">
        <v>0</v>
      </c>
      <c r="K918" s="84" t="b">
        <v>0</v>
      </c>
      <c r="L918" s="84" t="b">
        <v>0</v>
      </c>
    </row>
    <row r="919" spans="1:12" ht="15">
      <c r="A919" s="84" t="s">
        <v>4585</v>
      </c>
      <c r="B919" s="84" t="s">
        <v>3584</v>
      </c>
      <c r="C919" s="84">
        <v>3</v>
      </c>
      <c r="D919" s="123">
        <v>0.001707953082439192</v>
      </c>
      <c r="E919" s="123">
        <v>1.9118836515090794</v>
      </c>
      <c r="F919" s="84" t="s">
        <v>3473</v>
      </c>
      <c r="G919" s="84" t="b">
        <v>0</v>
      </c>
      <c r="H919" s="84" t="b">
        <v>0</v>
      </c>
      <c r="I919" s="84" t="b">
        <v>0</v>
      </c>
      <c r="J919" s="84" t="b">
        <v>0</v>
      </c>
      <c r="K919" s="84" t="b">
        <v>0</v>
      </c>
      <c r="L919" s="84" t="b">
        <v>0</v>
      </c>
    </row>
    <row r="920" spans="1:12" ht="15">
      <c r="A920" s="84" t="s">
        <v>3584</v>
      </c>
      <c r="B920" s="84" t="s">
        <v>4349</v>
      </c>
      <c r="C920" s="84">
        <v>3</v>
      </c>
      <c r="D920" s="123">
        <v>0.001707953082439192</v>
      </c>
      <c r="E920" s="123">
        <v>1.2968586830167492</v>
      </c>
      <c r="F920" s="84" t="s">
        <v>3473</v>
      </c>
      <c r="G920" s="84" t="b">
        <v>0</v>
      </c>
      <c r="H920" s="84" t="b">
        <v>0</v>
      </c>
      <c r="I920" s="84" t="b">
        <v>0</v>
      </c>
      <c r="J920" s="84" t="b">
        <v>0</v>
      </c>
      <c r="K920" s="84" t="b">
        <v>0</v>
      </c>
      <c r="L920" s="84" t="b">
        <v>0</v>
      </c>
    </row>
    <row r="921" spans="1:12" ht="15">
      <c r="A921" s="84" t="s">
        <v>4349</v>
      </c>
      <c r="B921" s="84" t="s">
        <v>3681</v>
      </c>
      <c r="C921" s="84">
        <v>3</v>
      </c>
      <c r="D921" s="123">
        <v>0.001707953082439192</v>
      </c>
      <c r="E921" s="123">
        <v>2.351216345339342</v>
      </c>
      <c r="F921" s="84" t="s">
        <v>3473</v>
      </c>
      <c r="G921" s="84" t="b">
        <v>0</v>
      </c>
      <c r="H921" s="84" t="b">
        <v>0</v>
      </c>
      <c r="I921" s="84" t="b">
        <v>0</v>
      </c>
      <c r="J921" s="84" t="b">
        <v>1</v>
      </c>
      <c r="K921" s="84" t="b">
        <v>0</v>
      </c>
      <c r="L921" s="84" t="b">
        <v>0</v>
      </c>
    </row>
    <row r="922" spans="1:12" ht="15">
      <c r="A922" s="84" t="s">
        <v>974</v>
      </c>
      <c r="B922" s="84" t="s">
        <v>4364</v>
      </c>
      <c r="C922" s="84">
        <v>3</v>
      </c>
      <c r="D922" s="123">
        <v>0.001707953082439192</v>
      </c>
      <c r="E922" s="123">
        <v>0.8283376000590044</v>
      </c>
      <c r="F922" s="84" t="s">
        <v>3473</v>
      </c>
      <c r="G922" s="84" t="b">
        <v>0</v>
      </c>
      <c r="H922" s="84" t="b">
        <v>0</v>
      </c>
      <c r="I922" s="84" t="b">
        <v>0</v>
      </c>
      <c r="J922" s="84" t="b">
        <v>0</v>
      </c>
      <c r="K922" s="84" t="b">
        <v>0</v>
      </c>
      <c r="L922" s="84" t="b">
        <v>0</v>
      </c>
    </row>
    <row r="923" spans="1:12" ht="15">
      <c r="A923" s="84" t="s">
        <v>4360</v>
      </c>
      <c r="B923" s="84" t="s">
        <v>4695</v>
      </c>
      <c r="C923" s="84">
        <v>3</v>
      </c>
      <c r="D923" s="123">
        <v>0.001707953082439192</v>
      </c>
      <c r="E923" s="123">
        <v>2.284269555708729</v>
      </c>
      <c r="F923" s="84" t="s">
        <v>3473</v>
      </c>
      <c r="G923" s="84" t="b">
        <v>0</v>
      </c>
      <c r="H923" s="84" t="b">
        <v>0</v>
      </c>
      <c r="I923" s="84" t="b">
        <v>0</v>
      </c>
      <c r="J923" s="84" t="b">
        <v>0</v>
      </c>
      <c r="K923" s="84" t="b">
        <v>0</v>
      </c>
      <c r="L923" s="84" t="b">
        <v>0</v>
      </c>
    </row>
    <row r="924" spans="1:12" ht="15">
      <c r="A924" s="84" t="s">
        <v>4388</v>
      </c>
      <c r="B924" s="84" t="s">
        <v>4587</v>
      </c>
      <c r="C924" s="84">
        <v>3</v>
      </c>
      <c r="D924" s="123">
        <v>0.001707953082439192</v>
      </c>
      <c r="E924" s="123">
        <v>2.5273076043950233</v>
      </c>
      <c r="F924" s="84" t="s">
        <v>3473</v>
      </c>
      <c r="G924" s="84" t="b">
        <v>0</v>
      </c>
      <c r="H924" s="84" t="b">
        <v>0</v>
      </c>
      <c r="I924" s="84" t="b">
        <v>0</v>
      </c>
      <c r="J924" s="84" t="b">
        <v>0</v>
      </c>
      <c r="K924" s="84" t="b">
        <v>0</v>
      </c>
      <c r="L924" s="84" t="b">
        <v>0</v>
      </c>
    </row>
    <row r="925" spans="1:12" ht="15">
      <c r="A925" s="84" t="s">
        <v>4392</v>
      </c>
      <c r="B925" s="84" t="s">
        <v>4364</v>
      </c>
      <c r="C925" s="84">
        <v>3</v>
      </c>
      <c r="D925" s="123">
        <v>0.001707953082439192</v>
      </c>
      <c r="E925" s="123">
        <v>1.6620061782924793</v>
      </c>
      <c r="F925" s="84" t="s">
        <v>3473</v>
      </c>
      <c r="G925" s="84" t="b">
        <v>0</v>
      </c>
      <c r="H925" s="84" t="b">
        <v>0</v>
      </c>
      <c r="I925" s="84" t="b">
        <v>0</v>
      </c>
      <c r="J925" s="84" t="b">
        <v>0</v>
      </c>
      <c r="K925" s="84" t="b">
        <v>0</v>
      </c>
      <c r="L925" s="84" t="b">
        <v>0</v>
      </c>
    </row>
    <row r="926" spans="1:12" ht="15">
      <c r="A926" s="84" t="s">
        <v>4392</v>
      </c>
      <c r="B926" s="84" t="s">
        <v>4551</v>
      </c>
      <c r="C926" s="84">
        <v>3</v>
      </c>
      <c r="D926" s="123">
        <v>0.001707953082439192</v>
      </c>
      <c r="E926" s="123">
        <v>2.264066169620442</v>
      </c>
      <c r="F926" s="84" t="s">
        <v>3473</v>
      </c>
      <c r="G926" s="84" t="b">
        <v>0</v>
      </c>
      <c r="H926" s="84" t="b">
        <v>0</v>
      </c>
      <c r="I926" s="84" t="b">
        <v>0</v>
      </c>
      <c r="J926" s="84" t="b">
        <v>1</v>
      </c>
      <c r="K926" s="84" t="b">
        <v>0</v>
      </c>
      <c r="L926" s="84" t="b">
        <v>0</v>
      </c>
    </row>
    <row r="927" spans="1:12" ht="15">
      <c r="A927" s="84" t="s">
        <v>3627</v>
      </c>
      <c r="B927" s="84" t="s">
        <v>4391</v>
      </c>
      <c r="C927" s="84">
        <v>3</v>
      </c>
      <c r="D927" s="123">
        <v>0.001707953082439192</v>
      </c>
      <c r="E927" s="123">
        <v>1.5894555111438677</v>
      </c>
      <c r="F927" s="84" t="s">
        <v>3473</v>
      </c>
      <c r="G927" s="84" t="b">
        <v>0</v>
      </c>
      <c r="H927" s="84" t="b">
        <v>0</v>
      </c>
      <c r="I927" s="84" t="b">
        <v>0</v>
      </c>
      <c r="J927" s="84" t="b">
        <v>0</v>
      </c>
      <c r="K927" s="84" t="b">
        <v>0</v>
      </c>
      <c r="L927" s="84" t="b">
        <v>0</v>
      </c>
    </row>
    <row r="928" spans="1:12" ht="15">
      <c r="A928" s="84" t="s">
        <v>4558</v>
      </c>
      <c r="B928" s="84" t="s">
        <v>3624</v>
      </c>
      <c r="C928" s="84">
        <v>3</v>
      </c>
      <c r="D928" s="123">
        <v>0.001895683635803458</v>
      </c>
      <c r="E928" s="123">
        <v>1.6522463410033232</v>
      </c>
      <c r="F928" s="84" t="s">
        <v>3473</v>
      </c>
      <c r="G928" s="84" t="b">
        <v>0</v>
      </c>
      <c r="H928" s="84" t="b">
        <v>0</v>
      </c>
      <c r="I928" s="84" t="b">
        <v>0</v>
      </c>
      <c r="J928" s="84" t="b">
        <v>0</v>
      </c>
      <c r="K928" s="84" t="b">
        <v>0</v>
      </c>
      <c r="L928" s="84" t="b">
        <v>0</v>
      </c>
    </row>
    <row r="929" spans="1:12" ht="15">
      <c r="A929" s="84" t="s">
        <v>4648</v>
      </c>
      <c r="B929" s="84" t="s">
        <v>4649</v>
      </c>
      <c r="C929" s="84">
        <v>3</v>
      </c>
      <c r="D929" s="123">
        <v>0.001895683635803458</v>
      </c>
      <c r="E929" s="123">
        <v>2.9532763366673045</v>
      </c>
      <c r="F929" s="84" t="s">
        <v>3473</v>
      </c>
      <c r="G929" s="84" t="b">
        <v>0</v>
      </c>
      <c r="H929" s="84" t="b">
        <v>0</v>
      </c>
      <c r="I929" s="84" t="b">
        <v>0</v>
      </c>
      <c r="J929" s="84" t="b">
        <v>0</v>
      </c>
      <c r="K929" s="84" t="b">
        <v>0</v>
      </c>
      <c r="L929" s="84" t="b">
        <v>0</v>
      </c>
    </row>
    <row r="930" spans="1:12" ht="15">
      <c r="A930" s="84" t="s">
        <v>4346</v>
      </c>
      <c r="B930" s="84" t="s">
        <v>4592</v>
      </c>
      <c r="C930" s="84">
        <v>3</v>
      </c>
      <c r="D930" s="123">
        <v>0.001895683635803458</v>
      </c>
      <c r="E930" s="123">
        <v>1.9118836515090794</v>
      </c>
      <c r="F930" s="84" t="s">
        <v>3473</v>
      </c>
      <c r="G930" s="84" t="b">
        <v>0</v>
      </c>
      <c r="H930" s="84" t="b">
        <v>0</v>
      </c>
      <c r="I930" s="84" t="b">
        <v>0</v>
      </c>
      <c r="J930" s="84" t="b">
        <v>0</v>
      </c>
      <c r="K930" s="84" t="b">
        <v>0</v>
      </c>
      <c r="L930" s="84" t="b">
        <v>0</v>
      </c>
    </row>
    <row r="931" spans="1:12" ht="15">
      <c r="A931" s="84" t="s">
        <v>4437</v>
      </c>
      <c r="B931" s="84" t="s">
        <v>4658</v>
      </c>
      <c r="C931" s="84">
        <v>3</v>
      </c>
      <c r="D931" s="123">
        <v>0.001707953082439192</v>
      </c>
      <c r="E931" s="123">
        <v>2.731427587050948</v>
      </c>
      <c r="F931" s="84" t="s">
        <v>3473</v>
      </c>
      <c r="G931" s="84" t="b">
        <v>0</v>
      </c>
      <c r="H931" s="84" t="b">
        <v>0</v>
      </c>
      <c r="I931" s="84" t="b">
        <v>0</v>
      </c>
      <c r="J931" s="84" t="b">
        <v>0</v>
      </c>
      <c r="K931" s="84" t="b">
        <v>0</v>
      </c>
      <c r="L931" s="84" t="b">
        <v>0</v>
      </c>
    </row>
    <row r="932" spans="1:12" ht="15">
      <c r="A932" s="84" t="s">
        <v>3682</v>
      </c>
      <c r="B932" s="84" t="s">
        <v>4345</v>
      </c>
      <c r="C932" s="84">
        <v>3</v>
      </c>
      <c r="D932" s="123">
        <v>0.001707953082439192</v>
      </c>
      <c r="E932" s="123">
        <v>1.334647243906149</v>
      </c>
      <c r="F932" s="84" t="s">
        <v>3473</v>
      </c>
      <c r="G932" s="84" t="b">
        <v>0</v>
      </c>
      <c r="H932" s="84" t="b">
        <v>0</v>
      </c>
      <c r="I932" s="84" t="b">
        <v>0</v>
      </c>
      <c r="J932" s="84" t="b">
        <v>0</v>
      </c>
      <c r="K932" s="84" t="b">
        <v>0</v>
      </c>
      <c r="L932" s="84" t="b">
        <v>0</v>
      </c>
    </row>
    <row r="933" spans="1:12" ht="15">
      <c r="A933" s="84" t="s">
        <v>4393</v>
      </c>
      <c r="B933" s="84" t="s">
        <v>3641</v>
      </c>
      <c r="C933" s="84">
        <v>3</v>
      </c>
      <c r="D933" s="123">
        <v>0.001707953082439192</v>
      </c>
      <c r="E933" s="123">
        <v>2.1671561566123856</v>
      </c>
      <c r="F933" s="84" t="s">
        <v>3473</v>
      </c>
      <c r="G933" s="84" t="b">
        <v>0</v>
      </c>
      <c r="H933" s="84" t="b">
        <v>0</v>
      </c>
      <c r="I933" s="84" t="b">
        <v>0</v>
      </c>
      <c r="J933" s="84" t="b">
        <v>0</v>
      </c>
      <c r="K933" s="84" t="b">
        <v>0</v>
      </c>
      <c r="L933" s="84" t="b">
        <v>0</v>
      </c>
    </row>
    <row r="934" spans="1:12" ht="15">
      <c r="A934" s="84" t="s">
        <v>4402</v>
      </c>
      <c r="B934" s="84" t="s">
        <v>4414</v>
      </c>
      <c r="C934" s="84">
        <v>3</v>
      </c>
      <c r="D934" s="123">
        <v>0.001707953082439192</v>
      </c>
      <c r="E934" s="123">
        <v>2.9532763366673045</v>
      </c>
      <c r="F934" s="84" t="s">
        <v>3473</v>
      </c>
      <c r="G934" s="84" t="b">
        <v>0</v>
      </c>
      <c r="H934" s="84" t="b">
        <v>0</v>
      </c>
      <c r="I934" s="84" t="b">
        <v>0</v>
      </c>
      <c r="J934" s="84" t="b">
        <v>0</v>
      </c>
      <c r="K934" s="84" t="b">
        <v>0</v>
      </c>
      <c r="L934" s="84" t="b">
        <v>0</v>
      </c>
    </row>
    <row r="935" spans="1:12" ht="15">
      <c r="A935" s="84" t="s">
        <v>4341</v>
      </c>
      <c r="B935" s="84" t="s">
        <v>4347</v>
      </c>
      <c r="C935" s="84">
        <v>3</v>
      </c>
      <c r="D935" s="123">
        <v>0.001707953082439192</v>
      </c>
      <c r="E935" s="123">
        <v>2.731427587050948</v>
      </c>
      <c r="F935" s="84" t="s">
        <v>3473</v>
      </c>
      <c r="G935" s="84" t="b">
        <v>0</v>
      </c>
      <c r="H935" s="84" t="b">
        <v>0</v>
      </c>
      <c r="I935" s="84" t="b">
        <v>0</v>
      </c>
      <c r="J935" s="84" t="b">
        <v>0</v>
      </c>
      <c r="K935" s="84" t="b">
        <v>0</v>
      </c>
      <c r="L935" s="84" t="b">
        <v>0</v>
      </c>
    </row>
    <row r="936" spans="1:12" ht="15">
      <c r="A936" s="84" t="s">
        <v>4693</v>
      </c>
      <c r="B936" s="84" t="s">
        <v>3582</v>
      </c>
      <c r="C936" s="84">
        <v>3</v>
      </c>
      <c r="D936" s="123">
        <v>0.001895683635803458</v>
      </c>
      <c r="E936" s="123">
        <v>1.2290004670665153</v>
      </c>
      <c r="F936" s="84" t="s">
        <v>3473</v>
      </c>
      <c r="G936" s="84" t="b">
        <v>0</v>
      </c>
      <c r="H936" s="84" t="b">
        <v>0</v>
      </c>
      <c r="I936" s="84" t="b">
        <v>0</v>
      </c>
      <c r="J936" s="84" t="b">
        <v>0</v>
      </c>
      <c r="K936" s="84" t="b">
        <v>0</v>
      </c>
      <c r="L936" s="84" t="b">
        <v>0</v>
      </c>
    </row>
    <row r="937" spans="1:12" ht="15">
      <c r="A937" s="84" t="s">
        <v>3582</v>
      </c>
      <c r="B937" s="84" t="s">
        <v>4367</v>
      </c>
      <c r="C937" s="84">
        <v>3</v>
      </c>
      <c r="D937" s="123">
        <v>0.001895683635803458</v>
      </c>
      <c r="E937" s="123">
        <v>0.5627337234739686</v>
      </c>
      <c r="F937" s="84" t="s">
        <v>3473</v>
      </c>
      <c r="G937" s="84" t="b">
        <v>0</v>
      </c>
      <c r="H937" s="84" t="b">
        <v>0</v>
      </c>
      <c r="I937" s="84" t="b">
        <v>0</v>
      </c>
      <c r="J937" s="84" t="b">
        <v>0</v>
      </c>
      <c r="K937" s="84" t="b">
        <v>0</v>
      </c>
      <c r="L937" s="84" t="b">
        <v>0</v>
      </c>
    </row>
    <row r="938" spans="1:12" ht="15">
      <c r="A938" s="84" t="s">
        <v>4696</v>
      </c>
      <c r="B938" s="84" t="s">
        <v>4553</v>
      </c>
      <c r="C938" s="84">
        <v>3</v>
      </c>
      <c r="D938" s="123">
        <v>0.001707953082439192</v>
      </c>
      <c r="E938" s="123">
        <v>2.9532763366673045</v>
      </c>
      <c r="F938" s="84" t="s">
        <v>3473</v>
      </c>
      <c r="G938" s="84" t="b">
        <v>0</v>
      </c>
      <c r="H938" s="84" t="b">
        <v>0</v>
      </c>
      <c r="I938" s="84" t="b">
        <v>0</v>
      </c>
      <c r="J938" s="84" t="b">
        <v>0</v>
      </c>
      <c r="K938" s="84" t="b">
        <v>0</v>
      </c>
      <c r="L938" s="84" t="b">
        <v>0</v>
      </c>
    </row>
    <row r="939" spans="1:12" ht="15">
      <c r="A939" s="84" t="s">
        <v>4553</v>
      </c>
      <c r="B939" s="84" t="s">
        <v>4554</v>
      </c>
      <c r="C939" s="84">
        <v>3</v>
      </c>
      <c r="D939" s="123">
        <v>0.001707953082439192</v>
      </c>
      <c r="E939" s="123">
        <v>2.9532763366673045</v>
      </c>
      <c r="F939" s="84" t="s">
        <v>3473</v>
      </c>
      <c r="G939" s="84" t="b">
        <v>0</v>
      </c>
      <c r="H939" s="84" t="b">
        <v>0</v>
      </c>
      <c r="I939" s="84" t="b">
        <v>0</v>
      </c>
      <c r="J939" s="84" t="b">
        <v>0</v>
      </c>
      <c r="K939" s="84" t="b">
        <v>0</v>
      </c>
      <c r="L939" s="84" t="b">
        <v>0</v>
      </c>
    </row>
    <row r="940" spans="1:12" ht="15">
      <c r="A940" s="84" t="s">
        <v>4412</v>
      </c>
      <c r="B940" s="84" t="s">
        <v>4520</v>
      </c>
      <c r="C940" s="84">
        <v>3</v>
      </c>
      <c r="D940" s="123">
        <v>0.001707953082439192</v>
      </c>
      <c r="E940" s="123">
        <v>2.2543063323312857</v>
      </c>
      <c r="F940" s="84" t="s">
        <v>3473</v>
      </c>
      <c r="G940" s="84" t="b">
        <v>0</v>
      </c>
      <c r="H940" s="84" t="b">
        <v>0</v>
      </c>
      <c r="I940" s="84" t="b">
        <v>0</v>
      </c>
      <c r="J940" s="84" t="b">
        <v>1</v>
      </c>
      <c r="K940" s="84" t="b">
        <v>0</v>
      </c>
      <c r="L940" s="84" t="b">
        <v>0</v>
      </c>
    </row>
    <row r="941" spans="1:12" ht="15">
      <c r="A941" s="84" t="s">
        <v>3583</v>
      </c>
      <c r="B941" s="84" t="s">
        <v>4683</v>
      </c>
      <c r="C941" s="84">
        <v>3</v>
      </c>
      <c r="D941" s="123">
        <v>0.001707953082439192</v>
      </c>
      <c r="E941" s="123">
        <v>1.443625857120722</v>
      </c>
      <c r="F941" s="84" t="s">
        <v>3473</v>
      </c>
      <c r="G941" s="84" t="b">
        <v>0</v>
      </c>
      <c r="H941" s="84" t="b">
        <v>0</v>
      </c>
      <c r="I941" s="84" t="b">
        <v>0</v>
      </c>
      <c r="J941" s="84" t="b">
        <v>0</v>
      </c>
      <c r="K941" s="84" t="b">
        <v>0</v>
      </c>
      <c r="L941" s="84" t="b">
        <v>0</v>
      </c>
    </row>
    <row r="942" spans="1:12" ht="15">
      <c r="A942" s="84" t="s">
        <v>4683</v>
      </c>
      <c r="B942" s="84" t="s">
        <v>4684</v>
      </c>
      <c r="C942" s="84">
        <v>3</v>
      </c>
      <c r="D942" s="123">
        <v>0.001707953082439192</v>
      </c>
      <c r="E942" s="123">
        <v>2.9532763366673045</v>
      </c>
      <c r="F942" s="84" t="s">
        <v>3473</v>
      </c>
      <c r="G942" s="84" t="b">
        <v>0</v>
      </c>
      <c r="H942" s="84" t="b">
        <v>0</v>
      </c>
      <c r="I942" s="84" t="b">
        <v>0</v>
      </c>
      <c r="J942" s="84" t="b">
        <v>0</v>
      </c>
      <c r="K942" s="84" t="b">
        <v>0</v>
      </c>
      <c r="L942" s="84" t="b">
        <v>0</v>
      </c>
    </row>
    <row r="943" spans="1:12" ht="15">
      <c r="A943" s="84" t="s">
        <v>4684</v>
      </c>
      <c r="B943" s="84" t="s">
        <v>3582</v>
      </c>
      <c r="C943" s="84">
        <v>3</v>
      </c>
      <c r="D943" s="123">
        <v>0.001707953082439192</v>
      </c>
      <c r="E943" s="123">
        <v>1.2290004670665153</v>
      </c>
      <c r="F943" s="84" t="s">
        <v>3473</v>
      </c>
      <c r="G943" s="84" t="b">
        <v>0</v>
      </c>
      <c r="H943" s="84" t="b">
        <v>0</v>
      </c>
      <c r="I943" s="84" t="b">
        <v>0</v>
      </c>
      <c r="J943" s="84" t="b">
        <v>0</v>
      </c>
      <c r="K943" s="84" t="b">
        <v>0</v>
      </c>
      <c r="L943" s="84" t="b">
        <v>0</v>
      </c>
    </row>
    <row r="944" spans="1:12" ht="15">
      <c r="A944" s="84" t="s">
        <v>4345</v>
      </c>
      <c r="B944" s="84" t="s">
        <v>4685</v>
      </c>
      <c r="C944" s="84">
        <v>3</v>
      </c>
      <c r="D944" s="123">
        <v>0.001707953082439192</v>
      </c>
      <c r="E944" s="123">
        <v>1.8989186743447117</v>
      </c>
      <c r="F944" s="84" t="s">
        <v>3473</v>
      </c>
      <c r="G944" s="84" t="b">
        <v>0</v>
      </c>
      <c r="H944" s="84" t="b">
        <v>0</v>
      </c>
      <c r="I944" s="84" t="b">
        <v>0</v>
      </c>
      <c r="J944" s="84" t="b">
        <v>0</v>
      </c>
      <c r="K944" s="84" t="b">
        <v>0</v>
      </c>
      <c r="L944" s="84" t="b">
        <v>0</v>
      </c>
    </row>
    <row r="945" spans="1:12" ht="15">
      <c r="A945" s="84" t="s">
        <v>4685</v>
      </c>
      <c r="B945" s="84" t="s">
        <v>4686</v>
      </c>
      <c r="C945" s="84">
        <v>3</v>
      </c>
      <c r="D945" s="123">
        <v>0.001707953082439192</v>
      </c>
      <c r="E945" s="123">
        <v>2.9532763366673045</v>
      </c>
      <c r="F945" s="84" t="s">
        <v>3473</v>
      </c>
      <c r="G945" s="84" t="b">
        <v>0</v>
      </c>
      <c r="H945" s="84" t="b">
        <v>0</v>
      </c>
      <c r="I945" s="84" t="b">
        <v>0</v>
      </c>
      <c r="J945" s="84" t="b">
        <v>0</v>
      </c>
      <c r="K945" s="84" t="b">
        <v>0</v>
      </c>
      <c r="L945" s="84" t="b">
        <v>0</v>
      </c>
    </row>
    <row r="946" spans="1:12" ht="15">
      <c r="A946" s="84" t="s">
        <v>4686</v>
      </c>
      <c r="B946" s="84" t="s">
        <v>4687</v>
      </c>
      <c r="C946" s="84">
        <v>3</v>
      </c>
      <c r="D946" s="123">
        <v>0.001707953082439192</v>
      </c>
      <c r="E946" s="123">
        <v>2.9532763366673045</v>
      </c>
      <c r="F946" s="84" t="s">
        <v>3473</v>
      </c>
      <c r="G946" s="84" t="b">
        <v>0</v>
      </c>
      <c r="H946" s="84" t="b">
        <v>0</v>
      </c>
      <c r="I946" s="84" t="b">
        <v>0</v>
      </c>
      <c r="J946" s="84" t="b">
        <v>0</v>
      </c>
      <c r="K946" s="84" t="b">
        <v>0</v>
      </c>
      <c r="L946" s="84" t="b">
        <v>0</v>
      </c>
    </row>
    <row r="947" spans="1:12" ht="15">
      <c r="A947" s="84" t="s">
        <v>4687</v>
      </c>
      <c r="B947" s="84" t="s">
        <v>4688</v>
      </c>
      <c r="C947" s="84">
        <v>3</v>
      </c>
      <c r="D947" s="123">
        <v>0.001707953082439192</v>
      </c>
      <c r="E947" s="123">
        <v>2.9532763366673045</v>
      </c>
      <c r="F947" s="84" t="s">
        <v>3473</v>
      </c>
      <c r="G947" s="84" t="b">
        <v>0</v>
      </c>
      <c r="H947" s="84" t="b">
        <v>0</v>
      </c>
      <c r="I947" s="84" t="b">
        <v>0</v>
      </c>
      <c r="J947" s="84" t="b">
        <v>0</v>
      </c>
      <c r="K947" s="84" t="b">
        <v>0</v>
      </c>
      <c r="L947" s="84" t="b">
        <v>0</v>
      </c>
    </row>
    <row r="948" spans="1:12" ht="15">
      <c r="A948" s="84" t="s">
        <v>4688</v>
      </c>
      <c r="B948" s="84" t="s">
        <v>4689</v>
      </c>
      <c r="C948" s="84">
        <v>3</v>
      </c>
      <c r="D948" s="123">
        <v>0.001707953082439192</v>
      </c>
      <c r="E948" s="123">
        <v>2.9532763366673045</v>
      </c>
      <c r="F948" s="84" t="s">
        <v>3473</v>
      </c>
      <c r="G948" s="84" t="b">
        <v>0</v>
      </c>
      <c r="H948" s="84" t="b">
        <v>0</v>
      </c>
      <c r="I948" s="84" t="b">
        <v>0</v>
      </c>
      <c r="J948" s="84" t="b">
        <v>0</v>
      </c>
      <c r="K948" s="84" t="b">
        <v>0</v>
      </c>
      <c r="L948" s="84" t="b">
        <v>0</v>
      </c>
    </row>
    <row r="949" spans="1:12" ht="15">
      <c r="A949" s="84" t="s">
        <v>4689</v>
      </c>
      <c r="B949" s="84" t="s">
        <v>4690</v>
      </c>
      <c r="C949" s="84">
        <v>3</v>
      </c>
      <c r="D949" s="123">
        <v>0.001707953082439192</v>
      </c>
      <c r="E949" s="123">
        <v>2.9532763366673045</v>
      </c>
      <c r="F949" s="84" t="s">
        <v>3473</v>
      </c>
      <c r="G949" s="84" t="b">
        <v>0</v>
      </c>
      <c r="H949" s="84" t="b">
        <v>0</v>
      </c>
      <c r="I949" s="84" t="b">
        <v>0</v>
      </c>
      <c r="J949" s="84" t="b">
        <v>0</v>
      </c>
      <c r="K949" s="84" t="b">
        <v>0</v>
      </c>
      <c r="L949" s="84" t="b">
        <v>0</v>
      </c>
    </row>
    <row r="950" spans="1:12" ht="15">
      <c r="A950" s="84" t="s">
        <v>4690</v>
      </c>
      <c r="B950" s="84" t="s">
        <v>4497</v>
      </c>
      <c r="C950" s="84">
        <v>3</v>
      </c>
      <c r="D950" s="123">
        <v>0.001707953082439192</v>
      </c>
      <c r="E950" s="123">
        <v>2.8283376000590046</v>
      </c>
      <c r="F950" s="84" t="s">
        <v>3473</v>
      </c>
      <c r="G950" s="84" t="b">
        <v>0</v>
      </c>
      <c r="H950" s="84" t="b">
        <v>0</v>
      </c>
      <c r="I950" s="84" t="b">
        <v>0</v>
      </c>
      <c r="J950" s="84" t="b">
        <v>0</v>
      </c>
      <c r="K950" s="84" t="b">
        <v>0</v>
      </c>
      <c r="L950" s="84" t="b">
        <v>0</v>
      </c>
    </row>
    <row r="951" spans="1:12" ht="15">
      <c r="A951" s="84" t="s">
        <v>4497</v>
      </c>
      <c r="B951" s="84" t="s">
        <v>4691</v>
      </c>
      <c r="C951" s="84">
        <v>3</v>
      </c>
      <c r="D951" s="123">
        <v>0.001707953082439192</v>
      </c>
      <c r="E951" s="123">
        <v>2.8283376000590046</v>
      </c>
      <c r="F951" s="84" t="s">
        <v>3473</v>
      </c>
      <c r="G951" s="84" t="b">
        <v>0</v>
      </c>
      <c r="H951" s="84" t="b">
        <v>0</v>
      </c>
      <c r="I951" s="84" t="b">
        <v>0</v>
      </c>
      <c r="J951" s="84" t="b">
        <v>0</v>
      </c>
      <c r="K951" s="84" t="b">
        <v>0</v>
      </c>
      <c r="L951" s="84" t="b">
        <v>0</v>
      </c>
    </row>
    <row r="952" spans="1:12" ht="15">
      <c r="A952" s="84" t="s">
        <v>4691</v>
      </c>
      <c r="B952" s="84" t="s">
        <v>3627</v>
      </c>
      <c r="C952" s="84">
        <v>3</v>
      </c>
      <c r="D952" s="123">
        <v>0.001707953082439192</v>
      </c>
      <c r="E952" s="123">
        <v>1.6980038315639983</v>
      </c>
      <c r="F952" s="84" t="s">
        <v>3473</v>
      </c>
      <c r="G952" s="84" t="b">
        <v>0</v>
      </c>
      <c r="H952" s="84" t="b">
        <v>0</v>
      </c>
      <c r="I952" s="84" t="b">
        <v>0</v>
      </c>
      <c r="J952" s="84" t="b">
        <v>0</v>
      </c>
      <c r="K952" s="84" t="b">
        <v>0</v>
      </c>
      <c r="L952" s="84" t="b">
        <v>0</v>
      </c>
    </row>
    <row r="953" spans="1:12" ht="15">
      <c r="A953" s="84" t="s">
        <v>3639</v>
      </c>
      <c r="B953" s="84" t="s">
        <v>4390</v>
      </c>
      <c r="C953" s="84">
        <v>3</v>
      </c>
      <c r="D953" s="123">
        <v>0.001707953082439192</v>
      </c>
      <c r="E953" s="123">
        <v>1.9484774537855356</v>
      </c>
      <c r="F953" s="84" t="s">
        <v>3473</v>
      </c>
      <c r="G953" s="84" t="b">
        <v>0</v>
      </c>
      <c r="H953" s="84" t="b">
        <v>0</v>
      </c>
      <c r="I953" s="84" t="b">
        <v>0</v>
      </c>
      <c r="J953" s="84" t="b">
        <v>0</v>
      </c>
      <c r="K953" s="84" t="b">
        <v>0</v>
      </c>
      <c r="L953" s="84" t="b">
        <v>0</v>
      </c>
    </row>
    <row r="954" spans="1:12" ht="15">
      <c r="A954" s="84" t="s">
        <v>4390</v>
      </c>
      <c r="B954" s="84" t="s">
        <v>4692</v>
      </c>
      <c r="C954" s="84">
        <v>3</v>
      </c>
      <c r="D954" s="123">
        <v>0.001707953082439192</v>
      </c>
      <c r="E954" s="123">
        <v>2.6522463410033232</v>
      </c>
      <c r="F954" s="84" t="s">
        <v>3473</v>
      </c>
      <c r="G954" s="84" t="b">
        <v>0</v>
      </c>
      <c r="H954" s="84" t="b">
        <v>0</v>
      </c>
      <c r="I954" s="84" t="b">
        <v>0</v>
      </c>
      <c r="J954" s="84" t="b">
        <v>0</v>
      </c>
      <c r="K954" s="84" t="b">
        <v>0</v>
      </c>
      <c r="L954" s="84" t="b">
        <v>0</v>
      </c>
    </row>
    <row r="955" spans="1:12" ht="15">
      <c r="A955" s="84" t="s">
        <v>4547</v>
      </c>
      <c r="B955" s="84" t="s">
        <v>3583</v>
      </c>
      <c r="C955" s="84">
        <v>3</v>
      </c>
      <c r="D955" s="123">
        <v>0.001707953082439192</v>
      </c>
      <c r="E955" s="123">
        <v>1.3323310011789682</v>
      </c>
      <c r="F955" s="84" t="s">
        <v>3473</v>
      </c>
      <c r="G955" s="84" t="b">
        <v>0</v>
      </c>
      <c r="H955" s="84" t="b">
        <v>0</v>
      </c>
      <c r="I955" s="84" t="b">
        <v>0</v>
      </c>
      <c r="J955" s="84" t="b">
        <v>0</v>
      </c>
      <c r="K955" s="84" t="b">
        <v>0</v>
      </c>
      <c r="L955" s="84" t="b">
        <v>0</v>
      </c>
    </row>
    <row r="956" spans="1:12" ht="15">
      <c r="A956" s="84" t="s">
        <v>4505</v>
      </c>
      <c r="B956" s="84" t="s">
        <v>4509</v>
      </c>
      <c r="C956" s="84">
        <v>3</v>
      </c>
      <c r="D956" s="123">
        <v>0.001895683635803458</v>
      </c>
      <c r="E956" s="123">
        <v>2.731427587050948</v>
      </c>
      <c r="F956" s="84" t="s">
        <v>3473</v>
      </c>
      <c r="G956" s="84" t="b">
        <v>0</v>
      </c>
      <c r="H956" s="84" t="b">
        <v>0</v>
      </c>
      <c r="I956" s="84" t="b">
        <v>0</v>
      </c>
      <c r="J956" s="84" t="b">
        <v>0</v>
      </c>
      <c r="K956" s="84" t="b">
        <v>0</v>
      </c>
      <c r="L956" s="84" t="b">
        <v>0</v>
      </c>
    </row>
    <row r="957" spans="1:12" ht="15">
      <c r="A957" s="84" t="s">
        <v>3583</v>
      </c>
      <c r="B957" s="84" t="s">
        <v>4367</v>
      </c>
      <c r="C957" s="84">
        <v>3</v>
      </c>
      <c r="D957" s="123">
        <v>0.001707953082439192</v>
      </c>
      <c r="E957" s="123">
        <v>0.7746190761621462</v>
      </c>
      <c r="F957" s="84" t="s">
        <v>3473</v>
      </c>
      <c r="G957" s="84" t="b">
        <v>0</v>
      </c>
      <c r="H957" s="84" t="b">
        <v>0</v>
      </c>
      <c r="I957" s="84" t="b">
        <v>0</v>
      </c>
      <c r="J957" s="84" t="b">
        <v>0</v>
      </c>
      <c r="K957" s="84" t="b">
        <v>0</v>
      </c>
      <c r="L957" s="84" t="b">
        <v>0</v>
      </c>
    </row>
    <row r="958" spans="1:12" ht="15">
      <c r="A958" s="84" t="s">
        <v>4543</v>
      </c>
      <c r="B958" s="84" t="s">
        <v>4563</v>
      </c>
      <c r="C958" s="84">
        <v>3</v>
      </c>
      <c r="D958" s="123">
        <v>0.001707953082439192</v>
      </c>
      <c r="E958" s="123">
        <v>2.7033988634507047</v>
      </c>
      <c r="F958" s="84" t="s">
        <v>3473</v>
      </c>
      <c r="G958" s="84" t="b">
        <v>1</v>
      </c>
      <c r="H958" s="84" t="b">
        <v>0</v>
      </c>
      <c r="I958" s="84" t="b">
        <v>0</v>
      </c>
      <c r="J958" s="84" t="b">
        <v>0</v>
      </c>
      <c r="K958" s="84" t="b">
        <v>0</v>
      </c>
      <c r="L958" s="84" t="b">
        <v>0</v>
      </c>
    </row>
    <row r="959" spans="1:12" ht="15">
      <c r="A959" s="84" t="s">
        <v>974</v>
      </c>
      <c r="B959" s="84" t="s">
        <v>4350</v>
      </c>
      <c r="C959" s="84">
        <v>3</v>
      </c>
      <c r="D959" s="123">
        <v>0.001707953082439192</v>
      </c>
      <c r="E959" s="123">
        <v>0.6707297466973363</v>
      </c>
      <c r="F959" s="84" t="s">
        <v>3473</v>
      </c>
      <c r="G959" s="84" t="b">
        <v>0</v>
      </c>
      <c r="H959" s="84" t="b">
        <v>0</v>
      </c>
      <c r="I959" s="84" t="b">
        <v>0</v>
      </c>
      <c r="J959" s="84" t="b">
        <v>1</v>
      </c>
      <c r="K959" s="84" t="b">
        <v>0</v>
      </c>
      <c r="L959" s="84" t="b">
        <v>0</v>
      </c>
    </row>
    <row r="960" spans="1:12" ht="15">
      <c r="A960" s="84" t="s">
        <v>4350</v>
      </c>
      <c r="B960" s="84" t="s">
        <v>4667</v>
      </c>
      <c r="C960" s="84">
        <v>3</v>
      </c>
      <c r="D960" s="123">
        <v>0.001707953082439192</v>
      </c>
      <c r="E960" s="123">
        <v>2.068669755369374</v>
      </c>
      <c r="F960" s="84" t="s">
        <v>3473</v>
      </c>
      <c r="G960" s="84" t="b">
        <v>1</v>
      </c>
      <c r="H960" s="84" t="b">
        <v>0</v>
      </c>
      <c r="I960" s="84" t="b">
        <v>0</v>
      </c>
      <c r="J960" s="84" t="b">
        <v>0</v>
      </c>
      <c r="K960" s="84" t="b">
        <v>0</v>
      </c>
      <c r="L960" s="84" t="b">
        <v>0</v>
      </c>
    </row>
    <row r="961" spans="1:12" ht="15">
      <c r="A961" s="84" t="s">
        <v>3582</v>
      </c>
      <c r="B961" s="84" t="s">
        <v>4432</v>
      </c>
      <c r="C961" s="84">
        <v>3</v>
      </c>
      <c r="D961" s="123">
        <v>0.001707953082439192</v>
      </c>
      <c r="E961" s="123">
        <v>0.805771772160263</v>
      </c>
      <c r="F961" s="84" t="s">
        <v>3473</v>
      </c>
      <c r="G961" s="84" t="b">
        <v>0</v>
      </c>
      <c r="H961" s="84" t="b">
        <v>0</v>
      </c>
      <c r="I961" s="84" t="b">
        <v>0</v>
      </c>
      <c r="J961" s="84" t="b">
        <v>0</v>
      </c>
      <c r="K961" s="84" t="b">
        <v>0</v>
      </c>
      <c r="L961" s="84" t="b">
        <v>0</v>
      </c>
    </row>
    <row r="962" spans="1:12" ht="15">
      <c r="A962" s="84" t="s">
        <v>4432</v>
      </c>
      <c r="B962" s="84" t="s">
        <v>4371</v>
      </c>
      <c r="C962" s="84">
        <v>3</v>
      </c>
      <c r="D962" s="123">
        <v>0.001707953082439192</v>
      </c>
      <c r="E962" s="123">
        <v>2.0044288591146855</v>
      </c>
      <c r="F962" s="84" t="s">
        <v>3473</v>
      </c>
      <c r="G962" s="84" t="b">
        <v>0</v>
      </c>
      <c r="H962" s="84" t="b">
        <v>0</v>
      </c>
      <c r="I962" s="84" t="b">
        <v>0</v>
      </c>
      <c r="J962" s="84" t="b">
        <v>0</v>
      </c>
      <c r="K962" s="84" t="b">
        <v>0</v>
      </c>
      <c r="L962" s="84" t="b">
        <v>0</v>
      </c>
    </row>
    <row r="963" spans="1:12" ht="15">
      <c r="A963" s="84" t="s">
        <v>966</v>
      </c>
      <c r="B963" s="84" t="s">
        <v>4343</v>
      </c>
      <c r="C963" s="84">
        <v>3</v>
      </c>
      <c r="D963" s="123">
        <v>0.001707953082439192</v>
      </c>
      <c r="E963" s="123">
        <v>1.2670374091362073</v>
      </c>
      <c r="F963" s="84" t="s">
        <v>3473</v>
      </c>
      <c r="G963" s="84" t="b">
        <v>0</v>
      </c>
      <c r="H963" s="84" t="b">
        <v>0</v>
      </c>
      <c r="I963" s="84" t="b">
        <v>0</v>
      </c>
      <c r="J963" s="84" t="b">
        <v>0</v>
      </c>
      <c r="K963" s="84" t="b">
        <v>0</v>
      </c>
      <c r="L963" s="84" t="b">
        <v>0</v>
      </c>
    </row>
    <row r="964" spans="1:12" ht="15">
      <c r="A964" s="84" t="s">
        <v>4376</v>
      </c>
      <c r="B964" s="84" t="s">
        <v>3624</v>
      </c>
      <c r="C964" s="84">
        <v>3</v>
      </c>
      <c r="D964" s="123">
        <v>0.001707953082439192</v>
      </c>
      <c r="E964" s="123">
        <v>1.4092082923170286</v>
      </c>
      <c r="F964" s="84" t="s">
        <v>3473</v>
      </c>
      <c r="G964" s="84" t="b">
        <v>0</v>
      </c>
      <c r="H964" s="84" t="b">
        <v>0</v>
      </c>
      <c r="I964" s="84" t="b">
        <v>0</v>
      </c>
      <c r="J964" s="84" t="b">
        <v>0</v>
      </c>
      <c r="K964" s="84" t="b">
        <v>0</v>
      </c>
      <c r="L964" s="84" t="b">
        <v>0</v>
      </c>
    </row>
    <row r="965" spans="1:12" ht="15">
      <c r="A965" s="84" t="s">
        <v>3582</v>
      </c>
      <c r="B965" s="84" t="s">
        <v>4645</v>
      </c>
      <c r="C965" s="84">
        <v>3</v>
      </c>
      <c r="D965" s="123">
        <v>0.001895683635803458</v>
      </c>
      <c r="E965" s="123">
        <v>1.2317405044325442</v>
      </c>
      <c r="F965" s="84" t="s">
        <v>3473</v>
      </c>
      <c r="G965" s="84" t="b">
        <v>0</v>
      </c>
      <c r="H965" s="84" t="b">
        <v>0</v>
      </c>
      <c r="I965" s="84" t="b">
        <v>0</v>
      </c>
      <c r="J965" s="84" t="b">
        <v>0</v>
      </c>
      <c r="K965" s="84" t="b">
        <v>0</v>
      </c>
      <c r="L965" s="84" t="b">
        <v>0</v>
      </c>
    </row>
    <row r="966" spans="1:12" ht="15">
      <c r="A966" s="84" t="s">
        <v>4559</v>
      </c>
      <c r="B966" s="84" t="s">
        <v>4343</v>
      </c>
      <c r="C966" s="84">
        <v>3</v>
      </c>
      <c r="D966" s="123">
        <v>0.001895683635803458</v>
      </c>
      <c r="E966" s="123">
        <v>1.943731018761074</v>
      </c>
      <c r="F966" s="84" t="s">
        <v>3473</v>
      </c>
      <c r="G966" s="84" t="b">
        <v>0</v>
      </c>
      <c r="H966" s="84" t="b">
        <v>0</v>
      </c>
      <c r="I966" s="84" t="b">
        <v>0</v>
      </c>
      <c r="J966" s="84" t="b">
        <v>0</v>
      </c>
      <c r="K966" s="84" t="b">
        <v>0</v>
      </c>
      <c r="L966" s="84" t="b">
        <v>0</v>
      </c>
    </row>
    <row r="967" spans="1:12" ht="15">
      <c r="A967" s="84" t="s">
        <v>4343</v>
      </c>
      <c r="B967" s="84" t="s">
        <v>3584</v>
      </c>
      <c r="C967" s="84">
        <v>3</v>
      </c>
      <c r="D967" s="123">
        <v>0.001707953082439192</v>
      </c>
      <c r="E967" s="123">
        <v>1.027277070211149</v>
      </c>
      <c r="F967" s="84" t="s">
        <v>3473</v>
      </c>
      <c r="G967" s="84" t="b">
        <v>0</v>
      </c>
      <c r="H967" s="84" t="b">
        <v>0</v>
      </c>
      <c r="I967" s="84" t="b">
        <v>0</v>
      </c>
      <c r="J967" s="84" t="b">
        <v>0</v>
      </c>
      <c r="K967" s="84" t="b">
        <v>0</v>
      </c>
      <c r="L967" s="84" t="b">
        <v>0</v>
      </c>
    </row>
    <row r="968" spans="1:12" ht="15">
      <c r="A968" s="84" t="s">
        <v>4647</v>
      </c>
      <c r="B968" s="84" t="s">
        <v>4409</v>
      </c>
      <c r="C968" s="84">
        <v>3</v>
      </c>
      <c r="D968" s="123">
        <v>0.002216611136511327</v>
      </c>
      <c r="E968" s="123">
        <v>2.9532763366673045</v>
      </c>
      <c r="F968" s="84" t="s">
        <v>3473</v>
      </c>
      <c r="G968" s="84" t="b">
        <v>0</v>
      </c>
      <c r="H968" s="84" t="b">
        <v>0</v>
      </c>
      <c r="I968" s="84" t="b">
        <v>0</v>
      </c>
      <c r="J968" s="84" t="b">
        <v>0</v>
      </c>
      <c r="K968" s="84" t="b">
        <v>0</v>
      </c>
      <c r="L968" s="84" t="b">
        <v>0</v>
      </c>
    </row>
    <row r="969" spans="1:12" ht="15">
      <c r="A969" s="84" t="s">
        <v>4409</v>
      </c>
      <c r="B969" s="84" t="s">
        <v>3582</v>
      </c>
      <c r="C969" s="84">
        <v>3</v>
      </c>
      <c r="D969" s="123">
        <v>0.002216611136511327</v>
      </c>
      <c r="E969" s="123">
        <v>1.2290004670665153</v>
      </c>
      <c r="F969" s="84" t="s">
        <v>3473</v>
      </c>
      <c r="G969" s="84" t="b">
        <v>0</v>
      </c>
      <c r="H969" s="84" t="b">
        <v>0</v>
      </c>
      <c r="I969" s="84" t="b">
        <v>0</v>
      </c>
      <c r="J969" s="84" t="b">
        <v>0</v>
      </c>
      <c r="K969" s="84" t="b">
        <v>0</v>
      </c>
      <c r="L969" s="84" t="b">
        <v>0</v>
      </c>
    </row>
    <row r="970" spans="1:12" ht="15">
      <c r="A970" s="84" t="s">
        <v>4462</v>
      </c>
      <c r="B970" s="84" t="s">
        <v>4646</v>
      </c>
      <c r="C970" s="84">
        <v>3</v>
      </c>
      <c r="D970" s="123">
        <v>0.001895683635803458</v>
      </c>
      <c r="E970" s="123">
        <v>2.6522463410033232</v>
      </c>
      <c r="F970" s="84" t="s">
        <v>3473</v>
      </c>
      <c r="G970" s="84" t="b">
        <v>0</v>
      </c>
      <c r="H970" s="84" t="b">
        <v>0</v>
      </c>
      <c r="I970" s="84" t="b">
        <v>0</v>
      </c>
      <c r="J970" s="84" t="b">
        <v>0</v>
      </c>
      <c r="K970" s="84" t="b">
        <v>0</v>
      </c>
      <c r="L970" s="84" t="b">
        <v>0</v>
      </c>
    </row>
    <row r="971" spans="1:12" ht="15">
      <c r="A971" s="84" t="s">
        <v>3582</v>
      </c>
      <c r="B971" s="84" t="s">
        <v>4344</v>
      </c>
      <c r="C971" s="84">
        <v>3</v>
      </c>
      <c r="D971" s="123">
        <v>0.001707953082439192</v>
      </c>
      <c r="E971" s="123">
        <v>0.805771772160263</v>
      </c>
      <c r="F971" s="84" t="s">
        <v>3473</v>
      </c>
      <c r="G971" s="84" t="b">
        <v>0</v>
      </c>
      <c r="H971" s="84" t="b">
        <v>0</v>
      </c>
      <c r="I971" s="84" t="b">
        <v>0</v>
      </c>
      <c r="J971" s="84" t="b">
        <v>0</v>
      </c>
      <c r="K971" s="84" t="b">
        <v>0</v>
      </c>
      <c r="L971" s="84" t="b">
        <v>0</v>
      </c>
    </row>
    <row r="972" spans="1:12" ht="15">
      <c r="A972" s="84" t="s">
        <v>3582</v>
      </c>
      <c r="B972" s="84" t="s">
        <v>4498</v>
      </c>
      <c r="C972" s="84">
        <v>3</v>
      </c>
      <c r="D972" s="123">
        <v>0.001707953082439192</v>
      </c>
      <c r="E972" s="123">
        <v>1.0098917548161879</v>
      </c>
      <c r="F972" s="84" t="s">
        <v>3473</v>
      </c>
      <c r="G972" s="84" t="b">
        <v>0</v>
      </c>
      <c r="H972" s="84" t="b">
        <v>0</v>
      </c>
      <c r="I972" s="84" t="b">
        <v>0</v>
      </c>
      <c r="J972" s="84" t="b">
        <v>0</v>
      </c>
      <c r="K972" s="84" t="b">
        <v>0</v>
      </c>
      <c r="L972" s="84" t="b">
        <v>0</v>
      </c>
    </row>
    <row r="973" spans="1:12" ht="15">
      <c r="A973" s="84" t="s">
        <v>4349</v>
      </c>
      <c r="B973" s="84" t="s">
        <v>4344</v>
      </c>
      <c r="C973" s="84">
        <v>3</v>
      </c>
      <c r="D973" s="123">
        <v>0.001707953082439192</v>
      </c>
      <c r="E973" s="123">
        <v>1.9252476130670608</v>
      </c>
      <c r="F973" s="84" t="s">
        <v>3473</v>
      </c>
      <c r="G973" s="84" t="b">
        <v>0</v>
      </c>
      <c r="H973" s="84" t="b">
        <v>0</v>
      </c>
      <c r="I973" s="84" t="b">
        <v>0</v>
      </c>
      <c r="J973" s="84" t="b">
        <v>0</v>
      </c>
      <c r="K973" s="84" t="b">
        <v>0</v>
      </c>
      <c r="L973" s="84" t="b">
        <v>0</v>
      </c>
    </row>
    <row r="974" spans="1:12" ht="15">
      <c r="A974" s="84" t="s">
        <v>3687</v>
      </c>
      <c r="B974" s="84" t="s">
        <v>4496</v>
      </c>
      <c r="C974" s="84">
        <v>3</v>
      </c>
      <c r="D974" s="123">
        <v>0.001707953082439192</v>
      </c>
      <c r="E974" s="123">
        <v>2.5273076043950233</v>
      </c>
      <c r="F974" s="84" t="s">
        <v>3473</v>
      </c>
      <c r="G974" s="84" t="b">
        <v>0</v>
      </c>
      <c r="H974" s="84" t="b">
        <v>0</v>
      </c>
      <c r="I974" s="84" t="b">
        <v>0</v>
      </c>
      <c r="J974" s="84" t="b">
        <v>0</v>
      </c>
      <c r="K974" s="84" t="b">
        <v>0</v>
      </c>
      <c r="L974" s="84" t="b">
        <v>0</v>
      </c>
    </row>
    <row r="975" spans="1:12" ht="15">
      <c r="A975" s="84" t="s">
        <v>4496</v>
      </c>
      <c r="B975" s="84" t="s">
        <v>4499</v>
      </c>
      <c r="C975" s="84">
        <v>3</v>
      </c>
      <c r="D975" s="123">
        <v>0.001707953082439192</v>
      </c>
      <c r="E975" s="123">
        <v>2.606488850442648</v>
      </c>
      <c r="F975" s="84" t="s">
        <v>3473</v>
      </c>
      <c r="G975" s="84" t="b">
        <v>0</v>
      </c>
      <c r="H975" s="84" t="b">
        <v>0</v>
      </c>
      <c r="I975" s="84" t="b">
        <v>0</v>
      </c>
      <c r="J975" s="84" t="b">
        <v>0</v>
      </c>
      <c r="K975" s="84" t="b">
        <v>0</v>
      </c>
      <c r="L975" s="84" t="b">
        <v>0</v>
      </c>
    </row>
    <row r="976" spans="1:12" ht="15">
      <c r="A976" s="84" t="s">
        <v>4499</v>
      </c>
      <c r="B976" s="84" t="s">
        <v>4386</v>
      </c>
      <c r="C976" s="84">
        <v>3</v>
      </c>
      <c r="D976" s="123">
        <v>0.001707953082439192</v>
      </c>
      <c r="E976" s="123">
        <v>2.731427587050948</v>
      </c>
      <c r="F976" s="84" t="s">
        <v>3473</v>
      </c>
      <c r="G976" s="84" t="b">
        <v>0</v>
      </c>
      <c r="H976" s="84" t="b">
        <v>0</v>
      </c>
      <c r="I976" s="84" t="b">
        <v>0</v>
      </c>
      <c r="J976" s="84" t="b">
        <v>0</v>
      </c>
      <c r="K976" s="84" t="b">
        <v>0</v>
      </c>
      <c r="L976" s="84" t="b">
        <v>0</v>
      </c>
    </row>
    <row r="977" spans="1:12" ht="15">
      <c r="A977" s="84" t="s">
        <v>4445</v>
      </c>
      <c r="B977" s="84" t="s">
        <v>4632</v>
      </c>
      <c r="C977" s="84">
        <v>3</v>
      </c>
      <c r="D977" s="123">
        <v>0.001707953082439192</v>
      </c>
      <c r="E977" s="123">
        <v>2.731427587050948</v>
      </c>
      <c r="F977" s="84" t="s">
        <v>3473</v>
      </c>
      <c r="G977" s="84" t="b">
        <v>0</v>
      </c>
      <c r="H977" s="84" t="b">
        <v>0</v>
      </c>
      <c r="I977" s="84" t="b">
        <v>0</v>
      </c>
      <c r="J977" s="84" t="b">
        <v>0</v>
      </c>
      <c r="K977" s="84" t="b">
        <v>0</v>
      </c>
      <c r="L977" s="84" t="b">
        <v>0</v>
      </c>
    </row>
    <row r="978" spans="1:12" ht="15">
      <c r="A978" s="84" t="s">
        <v>4493</v>
      </c>
      <c r="B978" s="84" t="s">
        <v>3628</v>
      </c>
      <c r="C978" s="84">
        <v>3</v>
      </c>
      <c r="D978" s="123">
        <v>0.001707953082439192</v>
      </c>
      <c r="E978" s="123">
        <v>1.6644807974203348</v>
      </c>
      <c r="F978" s="84" t="s">
        <v>3473</v>
      </c>
      <c r="G978" s="84" t="b">
        <v>0</v>
      </c>
      <c r="H978" s="84" t="b">
        <v>0</v>
      </c>
      <c r="I978" s="84" t="b">
        <v>0</v>
      </c>
      <c r="J978" s="84" t="b">
        <v>0</v>
      </c>
      <c r="K978" s="84" t="b">
        <v>0</v>
      </c>
      <c r="L978" s="84" t="b">
        <v>0</v>
      </c>
    </row>
    <row r="979" spans="1:12" ht="15">
      <c r="A979" s="84" t="s">
        <v>3628</v>
      </c>
      <c r="B979" s="84" t="s">
        <v>4362</v>
      </c>
      <c r="C979" s="84">
        <v>3</v>
      </c>
      <c r="D979" s="123">
        <v>0.001707953082439192</v>
      </c>
      <c r="E979" s="123">
        <v>1.5183527617420967</v>
      </c>
      <c r="F979" s="84" t="s">
        <v>3473</v>
      </c>
      <c r="G979" s="84" t="b">
        <v>0</v>
      </c>
      <c r="H979" s="84" t="b">
        <v>0</v>
      </c>
      <c r="I979" s="84" t="b">
        <v>0</v>
      </c>
      <c r="J979" s="84" t="b">
        <v>0</v>
      </c>
      <c r="K979" s="84" t="b">
        <v>0</v>
      </c>
      <c r="L979" s="84" t="b">
        <v>0</v>
      </c>
    </row>
    <row r="980" spans="1:12" ht="15">
      <c r="A980" s="84" t="s">
        <v>4362</v>
      </c>
      <c r="B980" s="84" t="s">
        <v>4633</v>
      </c>
      <c r="C980" s="84">
        <v>3</v>
      </c>
      <c r="D980" s="123">
        <v>0.001707953082439192</v>
      </c>
      <c r="E980" s="123">
        <v>2.58529955137271</v>
      </c>
      <c r="F980" s="84" t="s">
        <v>3473</v>
      </c>
      <c r="G980" s="84" t="b">
        <v>0</v>
      </c>
      <c r="H980" s="84" t="b">
        <v>0</v>
      </c>
      <c r="I980" s="84" t="b">
        <v>0</v>
      </c>
      <c r="J980" s="84" t="b">
        <v>0</v>
      </c>
      <c r="K980" s="84" t="b">
        <v>0</v>
      </c>
      <c r="L980" s="84" t="b">
        <v>0</v>
      </c>
    </row>
    <row r="981" spans="1:12" ht="15">
      <c r="A981" s="84" t="s">
        <v>4633</v>
      </c>
      <c r="B981" s="84" t="s">
        <v>4634</v>
      </c>
      <c r="C981" s="84">
        <v>3</v>
      </c>
      <c r="D981" s="123">
        <v>0.001707953082439192</v>
      </c>
      <c r="E981" s="123">
        <v>2.9532763366673045</v>
      </c>
      <c r="F981" s="84" t="s">
        <v>3473</v>
      </c>
      <c r="G981" s="84" t="b">
        <v>0</v>
      </c>
      <c r="H981" s="84" t="b">
        <v>0</v>
      </c>
      <c r="I981" s="84" t="b">
        <v>0</v>
      </c>
      <c r="J981" s="84" t="b">
        <v>0</v>
      </c>
      <c r="K981" s="84" t="b">
        <v>0</v>
      </c>
      <c r="L981" s="84" t="b">
        <v>0</v>
      </c>
    </row>
    <row r="982" spans="1:12" ht="15">
      <c r="A982" s="84" t="s">
        <v>4629</v>
      </c>
      <c r="B982" s="84" t="s">
        <v>4630</v>
      </c>
      <c r="C982" s="84">
        <v>3</v>
      </c>
      <c r="D982" s="123">
        <v>0.002216611136511327</v>
      </c>
      <c r="E982" s="123">
        <v>2.9532763366673045</v>
      </c>
      <c r="F982" s="84" t="s">
        <v>3473</v>
      </c>
      <c r="G982" s="84" t="b">
        <v>0</v>
      </c>
      <c r="H982" s="84" t="b">
        <v>0</v>
      </c>
      <c r="I982" s="84" t="b">
        <v>0</v>
      </c>
      <c r="J982" s="84" t="b">
        <v>0</v>
      </c>
      <c r="K982" s="84" t="b">
        <v>0</v>
      </c>
      <c r="L982" s="84" t="b">
        <v>0</v>
      </c>
    </row>
    <row r="983" spans="1:12" ht="15">
      <c r="A983" s="84" t="s">
        <v>4630</v>
      </c>
      <c r="B983" s="84" t="s">
        <v>3582</v>
      </c>
      <c r="C983" s="84">
        <v>3</v>
      </c>
      <c r="D983" s="123">
        <v>0.002216611136511327</v>
      </c>
      <c r="E983" s="123">
        <v>1.2290004670665153</v>
      </c>
      <c r="F983" s="84" t="s">
        <v>3473</v>
      </c>
      <c r="G983" s="84" t="b">
        <v>0</v>
      </c>
      <c r="H983" s="84" t="b">
        <v>0</v>
      </c>
      <c r="I983" s="84" t="b">
        <v>0</v>
      </c>
      <c r="J983" s="84" t="b">
        <v>0</v>
      </c>
      <c r="K983" s="84" t="b">
        <v>0</v>
      </c>
      <c r="L983" s="84" t="b">
        <v>0</v>
      </c>
    </row>
    <row r="984" spans="1:12" ht="15">
      <c r="A984" s="84" t="s">
        <v>4599</v>
      </c>
      <c r="B984" s="84" t="s">
        <v>4600</v>
      </c>
      <c r="C984" s="84">
        <v>3</v>
      </c>
      <c r="D984" s="123">
        <v>0.001707953082439192</v>
      </c>
      <c r="E984" s="123">
        <v>2.9532763366673045</v>
      </c>
      <c r="F984" s="84" t="s">
        <v>3473</v>
      </c>
      <c r="G984" s="84" t="b">
        <v>0</v>
      </c>
      <c r="H984" s="84" t="b">
        <v>0</v>
      </c>
      <c r="I984" s="84" t="b">
        <v>0</v>
      </c>
      <c r="J984" s="84" t="b">
        <v>0</v>
      </c>
      <c r="K984" s="84" t="b">
        <v>0</v>
      </c>
      <c r="L984" s="84" t="b">
        <v>0</v>
      </c>
    </row>
    <row r="985" spans="1:12" ht="15">
      <c r="A985" s="84" t="s">
        <v>4600</v>
      </c>
      <c r="B985" s="84" t="s">
        <v>3583</v>
      </c>
      <c r="C985" s="84">
        <v>3</v>
      </c>
      <c r="D985" s="123">
        <v>0.001707953082439192</v>
      </c>
      <c r="E985" s="123">
        <v>1.457269737787268</v>
      </c>
      <c r="F985" s="84" t="s">
        <v>3473</v>
      </c>
      <c r="G985" s="84" t="b">
        <v>0</v>
      </c>
      <c r="H985" s="84" t="b">
        <v>0</v>
      </c>
      <c r="I985" s="84" t="b">
        <v>0</v>
      </c>
      <c r="J985" s="84" t="b">
        <v>0</v>
      </c>
      <c r="K985" s="84" t="b">
        <v>0</v>
      </c>
      <c r="L985" s="84" t="b">
        <v>0</v>
      </c>
    </row>
    <row r="986" spans="1:12" ht="15">
      <c r="A986" s="84" t="s">
        <v>3641</v>
      </c>
      <c r="B986" s="84" t="s">
        <v>4367</v>
      </c>
      <c r="C986" s="84">
        <v>3</v>
      </c>
      <c r="D986" s="123">
        <v>0.001707953082439192</v>
      </c>
      <c r="E986" s="123">
        <v>1.7199981252701662</v>
      </c>
      <c r="F986" s="84" t="s">
        <v>3473</v>
      </c>
      <c r="G986" s="84" t="b">
        <v>0</v>
      </c>
      <c r="H986" s="84" t="b">
        <v>0</v>
      </c>
      <c r="I986" s="84" t="b">
        <v>0</v>
      </c>
      <c r="J986" s="84" t="b">
        <v>0</v>
      </c>
      <c r="K986" s="84" t="b">
        <v>0</v>
      </c>
      <c r="L986" s="84" t="b">
        <v>0</v>
      </c>
    </row>
    <row r="987" spans="1:12" ht="15">
      <c r="A987" s="84" t="s">
        <v>3582</v>
      </c>
      <c r="B987" s="84" t="s">
        <v>4601</v>
      </c>
      <c r="C987" s="84">
        <v>3</v>
      </c>
      <c r="D987" s="123">
        <v>0.001707953082439192</v>
      </c>
      <c r="E987" s="123">
        <v>1.2317405044325442</v>
      </c>
      <c r="F987" s="84" t="s">
        <v>3473</v>
      </c>
      <c r="G987" s="84" t="b">
        <v>0</v>
      </c>
      <c r="H987" s="84" t="b">
        <v>0</v>
      </c>
      <c r="I987" s="84" t="b">
        <v>0</v>
      </c>
      <c r="J987" s="84" t="b">
        <v>0</v>
      </c>
      <c r="K987" s="84" t="b">
        <v>0</v>
      </c>
      <c r="L987" s="84" t="b">
        <v>0</v>
      </c>
    </row>
    <row r="988" spans="1:12" ht="15">
      <c r="A988" s="84" t="s">
        <v>4601</v>
      </c>
      <c r="B988" s="84" t="s">
        <v>4385</v>
      </c>
      <c r="C988" s="84">
        <v>3</v>
      </c>
      <c r="D988" s="123">
        <v>0.001707953082439192</v>
      </c>
      <c r="E988" s="123">
        <v>2.3890049062287417</v>
      </c>
      <c r="F988" s="84" t="s">
        <v>3473</v>
      </c>
      <c r="G988" s="84" t="b">
        <v>0</v>
      </c>
      <c r="H988" s="84" t="b">
        <v>0</v>
      </c>
      <c r="I988" s="84" t="b">
        <v>0</v>
      </c>
      <c r="J988" s="84" t="b">
        <v>0</v>
      </c>
      <c r="K988" s="84" t="b">
        <v>0</v>
      </c>
      <c r="L988" s="84" t="b">
        <v>0</v>
      </c>
    </row>
    <row r="989" spans="1:12" ht="15">
      <c r="A989" s="84" t="s">
        <v>4385</v>
      </c>
      <c r="B989" s="84" t="s">
        <v>4479</v>
      </c>
      <c r="C989" s="84">
        <v>3</v>
      </c>
      <c r="D989" s="123">
        <v>0.001707953082439192</v>
      </c>
      <c r="E989" s="123">
        <v>2.1671561566123856</v>
      </c>
      <c r="F989" s="84" t="s">
        <v>3473</v>
      </c>
      <c r="G989" s="84" t="b">
        <v>0</v>
      </c>
      <c r="H989" s="84" t="b">
        <v>0</v>
      </c>
      <c r="I989" s="84" t="b">
        <v>0</v>
      </c>
      <c r="J989" s="84" t="b">
        <v>0</v>
      </c>
      <c r="K989" s="84" t="b">
        <v>0</v>
      </c>
      <c r="L989" s="84" t="b">
        <v>0</v>
      </c>
    </row>
    <row r="990" spans="1:12" ht="15">
      <c r="A990" s="84" t="s">
        <v>4479</v>
      </c>
      <c r="B990" s="84" t="s">
        <v>4533</v>
      </c>
      <c r="C990" s="84">
        <v>3</v>
      </c>
      <c r="D990" s="123">
        <v>0.001707953082439192</v>
      </c>
      <c r="E990" s="123">
        <v>2.731427587050948</v>
      </c>
      <c r="F990" s="84" t="s">
        <v>3473</v>
      </c>
      <c r="G990" s="84" t="b">
        <v>0</v>
      </c>
      <c r="H990" s="84" t="b">
        <v>0</v>
      </c>
      <c r="I990" s="84" t="b">
        <v>0</v>
      </c>
      <c r="J990" s="84" t="b">
        <v>0</v>
      </c>
      <c r="K990" s="84" t="b">
        <v>0</v>
      </c>
      <c r="L990" s="84" t="b">
        <v>0</v>
      </c>
    </row>
    <row r="991" spans="1:12" ht="15">
      <c r="A991" s="84" t="s">
        <v>4533</v>
      </c>
      <c r="B991" s="84" t="s">
        <v>4379</v>
      </c>
      <c r="C991" s="84">
        <v>3</v>
      </c>
      <c r="D991" s="123">
        <v>0.001707953082439192</v>
      </c>
      <c r="E991" s="123">
        <v>2.6522463410033232</v>
      </c>
      <c r="F991" s="84" t="s">
        <v>3473</v>
      </c>
      <c r="G991" s="84" t="b">
        <v>0</v>
      </c>
      <c r="H991" s="84" t="b">
        <v>0</v>
      </c>
      <c r="I991" s="84" t="b">
        <v>0</v>
      </c>
      <c r="J991" s="84" t="b">
        <v>0</v>
      </c>
      <c r="K991" s="84" t="b">
        <v>0</v>
      </c>
      <c r="L991" s="84" t="b">
        <v>0</v>
      </c>
    </row>
    <row r="992" spans="1:12" ht="15">
      <c r="A992" s="84" t="s">
        <v>4379</v>
      </c>
      <c r="B992" s="84" t="s">
        <v>3642</v>
      </c>
      <c r="C992" s="84">
        <v>3</v>
      </c>
      <c r="D992" s="123">
        <v>0.001707953082439192</v>
      </c>
      <c r="E992" s="123">
        <v>2.6522463410033232</v>
      </c>
      <c r="F992" s="84" t="s">
        <v>3473</v>
      </c>
      <c r="G992" s="84" t="b">
        <v>0</v>
      </c>
      <c r="H992" s="84" t="b">
        <v>0</v>
      </c>
      <c r="I992" s="84" t="b">
        <v>0</v>
      </c>
      <c r="J992" s="84" t="b">
        <v>0</v>
      </c>
      <c r="K992" s="84" t="b">
        <v>0</v>
      </c>
      <c r="L992" s="84" t="b">
        <v>0</v>
      </c>
    </row>
    <row r="993" spans="1:12" ht="15">
      <c r="A993" s="84" t="s">
        <v>4928</v>
      </c>
      <c r="B993" s="84" t="s">
        <v>4929</v>
      </c>
      <c r="C993" s="84">
        <v>2</v>
      </c>
      <c r="D993" s="123">
        <v>0.0012637890905356386</v>
      </c>
      <c r="E993" s="123">
        <v>3.1293675957229854</v>
      </c>
      <c r="F993" s="84" t="s">
        <v>3473</v>
      </c>
      <c r="G993" s="84" t="b">
        <v>0</v>
      </c>
      <c r="H993" s="84" t="b">
        <v>0</v>
      </c>
      <c r="I993" s="84" t="b">
        <v>0</v>
      </c>
      <c r="J993" s="84" t="b">
        <v>0</v>
      </c>
      <c r="K993" s="84" t="b">
        <v>0</v>
      </c>
      <c r="L993" s="84" t="b">
        <v>0</v>
      </c>
    </row>
    <row r="994" spans="1:12" ht="15">
      <c r="A994" s="84" t="s">
        <v>4929</v>
      </c>
      <c r="B994" s="84" t="s">
        <v>974</v>
      </c>
      <c r="C994" s="84">
        <v>2</v>
      </c>
      <c r="D994" s="123">
        <v>0.0012637890905356386</v>
      </c>
      <c r="E994" s="123">
        <v>1.5495839991061755</v>
      </c>
      <c r="F994" s="84" t="s">
        <v>3473</v>
      </c>
      <c r="G994" s="84" t="b">
        <v>0</v>
      </c>
      <c r="H994" s="84" t="b">
        <v>0</v>
      </c>
      <c r="I994" s="84" t="b">
        <v>0</v>
      </c>
      <c r="J994" s="84" t="b">
        <v>0</v>
      </c>
      <c r="K994" s="84" t="b">
        <v>0</v>
      </c>
      <c r="L994" s="84" t="b">
        <v>0</v>
      </c>
    </row>
    <row r="995" spans="1:12" ht="15">
      <c r="A995" s="84" t="s">
        <v>3582</v>
      </c>
      <c r="B995" s="84" t="s">
        <v>4660</v>
      </c>
      <c r="C995" s="84">
        <v>2</v>
      </c>
      <c r="D995" s="123">
        <v>0.001477740757674218</v>
      </c>
      <c r="E995" s="123">
        <v>1.231740504432544</v>
      </c>
      <c r="F995" s="84" t="s">
        <v>3473</v>
      </c>
      <c r="G995" s="84" t="b">
        <v>0</v>
      </c>
      <c r="H995" s="84" t="b">
        <v>0</v>
      </c>
      <c r="I995" s="84" t="b">
        <v>0</v>
      </c>
      <c r="J995" s="84" t="b">
        <v>0</v>
      </c>
      <c r="K995" s="84" t="b">
        <v>0</v>
      </c>
      <c r="L995" s="84" t="b">
        <v>0</v>
      </c>
    </row>
    <row r="996" spans="1:12" ht="15">
      <c r="A996" s="84" t="s">
        <v>4660</v>
      </c>
      <c r="B996" s="84" t="s">
        <v>4628</v>
      </c>
      <c r="C996" s="84">
        <v>2</v>
      </c>
      <c r="D996" s="123">
        <v>0.001477740757674218</v>
      </c>
      <c r="E996" s="123">
        <v>3.1293675957229854</v>
      </c>
      <c r="F996" s="84" t="s">
        <v>3473</v>
      </c>
      <c r="G996" s="84" t="b">
        <v>0</v>
      </c>
      <c r="H996" s="84" t="b">
        <v>0</v>
      </c>
      <c r="I996" s="84" t="b">
        <v>0</v>
      </c>
      <c r="J996" s="84" t="b">
        <v>0</v>
      </c>
      <c r="K996" s="84" t="b">
        <v>0</v>
      </c>
      <c r="L996" s="84" t="b">
        <v>0</v>
      </c>
    </row>
    <row r="997" spans="1:12" ht="15">
      <c r="A997" s="84" t="s">
        <v>4628</v>
      </c>
      <c r="B997" s="84" t="s">
        <v>4502</v>
      </c>
      <c r="C997" s="84">
        <v>2</v>
      </c>
      <c r="D997" s="123">
        <v>0.001477740757674218</v>
      </c>
      <c r="E997" s="123">
        <v>2.731427587050948</v>
      </c>
      <c r="F997" s="84" t="s">
        <v>3473</v>
      </c>
      <c r="G997" s="84" t="b">
        <v>0</v>
      </c>
      <c r="H997" s="84" t="b">
        <v>0</v>
      </c>
      <c r="I997" s="84" t="b">
        <v>0</v>
      </c>
      <c r="J997" s="84" t="b">
        <v>0</v>
      </c>
      <c r="K997" s="84" t="b">
        <v>0</v>
      </c>
      <c r="L997" s="84" t="b">
        <v>0</v>
      </c>
    </row>
    <row r="998" spans="1:12" ht="15">
      <c r="A998" s="84" t="s">
        <v>4598</v>
      </c>
      <c r="B998" s="84" t="s">
        <v>3588</v>
      </c>
      <c r="C998" s="84">
        <v>2</v>
      </c>
      <c r="D998" s="123">
        <v>0.0012637890905356386</v>
      </c>
      <c r="E998" s="123">
        <v>1.9832395600447477</v>
      </c>
      <c r="F998" s="84" t="s">
        <v>3473</v>
      </c>
      <c r="G998" s="84" t="b">
        <v>0</v>
      </c>
      <c r="H998" s="84" t="b">
        <v>0</v>
      </c>
      <c r="I998" s="84" t="b">
        <v>0</v>
      </c>
      <c r="J998" s="84" t="b">
        <v>0</v>
      </c>
      <c r="K998" s="84" t="b">
        <v>0</v>
      </c>
      <c r="L998" s="84" t="b">
        <v>0</v>
      </c>
    </row>
    <row r="999" spans="1:12" ht="15">
      <c r="A999" s="84" t="s">
        <v>3588</v>
      </c>
      <c r="B999" s="84" t="s">
        <v>4930</v>
      </c>
      <c r="C999" s="84">
        <v>2</v>
      </c>
      <c r="D999" s="123">
        <v>0.0012637890905356386</v>
      </c>
      <c r="E999" s="123">
        <v>2.0879749105647605</v>
      </c>
      <c r="F999" s="84" t="s">
        <v>3473</v>
      </c>
      <c r="G999" s="84" t="b">
        <v>0</v>
      </c>
      <c r="H999" s="84" t="b">
        <v>0</v>
      </c>
      <c r="I999" s="84" t="b">
        <v>0</v>
      </c>
      <c r="J999" s="84" t="b">
        <v>0</v>
      </c>
      <c r="K999" s="84" t="b">
        <v>0</v>
      </c>
      <c r="L999" s="84" t="b">
        <v>0</v>
      </c>
    </row>
    <row r="1000" spans="1:12" ht="15">
      <c r="A1000" s="84" t="s">
        <v>4417</v>
      </c>
      <c r="B1000" s="84" t="s">
        <v>4598</v>
      </c>
      <c r="C1000" s="84">
        <v>2</v>
      </c>
      <c r="D1000" s="123">
        <v>0.0012637890905356386</v>
      </c>
      <c r="E1000" s="123">
        <v>2.4303975913869666</v>
      </c>
      <c r="F1000" s="84" t="s">
        <v>3473</v>
      </c>
      <c r="G1000" s="84" t="b">
        <v>0</v>
      </c>
      <c r="H1000" s="84" t="b">
        <v>0</v>
      </c>
      <c r="I1000" s="84" t="b">
        <v>0</v>
      </c>
      <c r="J1000" s="84" t="b">
        <v>0</v>
      </c>
      <c r="K1000" s="84" t="b">
        <v>0</v>
      </c>
      <c r="L1000" s="84" t="b">
        <v>0</v>
      </c>
    </row>
    <row r="1001" spans="1:12" ht="15">
      <c r="A1001" s="84" t="s">
        <v>4598</v>
      </c>
      <c r="B1001" s="84" t="s">
        <v>4373</v>
      </c>
      <c r="C1001" s="84">
        <v>2</v>
      </c>
      <c r="D1001" s="123">
        <v>0.0012637890905356386</v>
      </c>
      <c r="E1001" s="123">
        <v>2.129367595722986</v>
      </c>
      <c r="F1001" s="84" t="s">
        <v>3473</v>
      </c>
      <c r="G1001" s="84" t="b">
        <v>0</v>
      </c>
      <c r="H1001" s="84" t="b">
        <v>0</v>
      </c>
      <c r="I1001" s="84" t="b">
        <v>0</v>
      </c>
      <c r="J1001" s="84" t="b">
        <v>0</v>
      </c>
      <c r="K1001" s="84" t="b">
        <v>0</v>
      </c>
      <c r="L1001" s="84" t="b">
        <v>0</v>
      </c>
    </row>
    <row r="1002" spans="1:12" ht="15">
      <c r="A1002" s="84" t="s">
        <v>4373</v>
      </c>
      <c r="B1002" s="84" t="s">
        <v>3629</v>
      </c>
      <c r="C1002" s="84">
        <v>2</v>
      </c>
      <c r="D1002" s="123">
        <v>0.0012637890905356386</v>
      </c>
      <c r="E1002" s="123">
        <v>1.2129136471730604</v>
      </c>
      <c r="F1002" s="84" t="s">
        <v>3473</v>
      </c>
      <c r="G1002" s="84" t="b">
        <v>0</v>
      </c>
      <c r="H1002" s="84" t="b">
        <v>0</v>
      </c>
      <c r="I1002" s="84" t="b">
        <v>0</v>
      </c>
      <c r="J1002" s="84" t="b">
        <v>0</v>
      </c>
      <c r="K1002" s="84" t="b">
        <v>0</v>
      </c>
      <c r="L1002" s="84" t="b">
        <v>0</v>
      </c>
    </row>
    <row r="1003" spans="1:12" ht="15">
      <c r="A1003" s="84" t="s">
        <v>3583</v>
      </c>
      <c r="B1003" s="84" t="s">
        <v>3627</v>
      </c>
      <c r="C1003" s="84">
        <v>2</v>
      </c>
      <c r="D1003" s="123">
        <v>0.0012637890905356386</v>
      </c>
      <c r="E1003" s="123">
        <v>0.0122620929617346</v>
      </c>
      <c r="F1003" s="84" t="s">
        <v>3473</v>
      </c>
      <c r="G1003" s="84" t="b">
        <v>0</v>
      </c>
      <c r="H1003" s="84" t="b">
        <v>0</v>
      </c>
      <c r="I1003" s="84" t="b">
        <v>0</v>
      </c>
      <c r="J1003" s="84" t="b">
        <v>0</v>
      </c>
      <c r="K1003" s="84" t="b">
        <v>0</v>
      </c>
      <c r="L1003" s="84" t="b">
        <v>0</v>
      </c>
    </row>
    <row r="1004" spans="1:12" ht="15">
      <c r="A1004" s="84" t="s">
        <v>4652</v>
      </c>
      <c r="B1004" s="84" t="s">
        <v>3627</v>
      </c>
      <c r="C1004" s="84">
        <v>2</v>
      </c>
      <c r="D1004" s="123">
        <v>0.0012637890905356386</v>
      </c>
      <c r="E1004" s="123">
        <v>1.5219125725083171</v>
      </c>
      <c r="F1004" s="84" t="s">
        <v>3473</v>
      </c>
      <c r="G1004" s="84" t="b">
        <v>0</v>
      </c>
      <c r="H1004" s="84" t="b">
        <v>0</v>
      </c>
      <c r="I1004" s="84" t="b">
        <v>0</v>
      </c>
      <c r="J1004" s="84" t="b">
        <v>0</v>
      </c>
      <c r="K1004" s="84" t="b">
        <v>0</v>
      </c>
      <c r="L1004" s="84" t="b">
        <v>0</v>
      </c>
    </row>
    <row r="1005" spans="1:12" ht="15">
      <c r="A1005" s="84" t="s">
        <v>4695</v>
      </c>
      <c r="B1005" s="84" t="s">
        <v>3582</v>
      </c>
      <c r="C1005" s="84">
        <v>2</v>
      </c>
      <c r="D1005" s="123">
        <v>0.0012637890905356386</v>
      </c>
      <c r="E1005" s="123">
        <v>1.052909208010834</v>
      </c>
      <c r="F1005" s="84" t="s">
        <v>3473</v>
      </c>
      <c r="G1005" s="84" t="b">
        <v>0</v>
      </c>
      <c r="H1005" s="84" t="b">
        <v>0</v>
      </c>
      <c r="I1005" s="84" t="b">
        <v>0</v>
      </c>
      <c r="J1005" s="84" t="b">
        <v>0</v>
      </c>
      <c r="K1005" s="84" t="b">
        <v>0</v>
      </c>
      <c r="L1005" s="84" t="b">
        <v>0</v>
      </c>
    </row>
    <row r="1006" spans="1:12" ht="15">
      <c r="A1006" s="84" t="s">
        <v>3582</v>
      </c>
      <c r="B1006" s="84" t="s">
        <v>4388</v>
      </c>
      <c r="C1006" s="84">
        <v>2</v>
      </c>
      <c r="D1006" s="123">
        <v>0.0012637890905356386</v>
      </c>
      <c r="E1006" s="123">
        <v>0.6876724600822685</v>
      </c>
      <c r="F1006" s="84" t="s">
        <v>3473</v>
      </c>
      <c r="G1006" s="84" t="b">
        <v>0</v>
      </c>
      <c r="H1006" s="84" t="b">
        <v>0</v>
      </c>
      <c r="I1006" s="84" t="b">
        <v>0</v>
      </c>
      <c r="J1006" s="84" t="b">
        <v>0</v>
      </c>
      <c r="K1006" s="84" t="b">
        <v>0</v>
      </c>
      <c r="L1006" s="84" t="b">
        <v>0</v>
      </c>
    </row>
    <row r="1007" spans="1:12" ht="15">
      <c r="A1007" s="84" t="s">
        <v>4551</v>
      </c>
      <c r="B1007" s="84" t="s">
        <v>3627</v>
      </c>
      <c r="C1007" s="84">
        <v>2</v>
      </c>
      <c r="D1007" s="123">
        <v>0.0012637890905356386</v>
      </c>
      <c r="E1007" s="123">
        <v>1.396973835900017</v>
      </c>
      <c r="F1007" s="84" t="s">
        <v>3473</v>
      </c>
      <c r="G1007" s="84" t="b">
        <v>1</v>
      </c>
      <c r="H1007" s="84" t="b">
        <v>0</v>
      </c>
      <c r="I1007" s="84" t="b">
        <v>0</v>
      </c>
      <c r="J1007" s="84" t="b">
        <v>0</v>
      </c>
      <c r="K1007" s="84" t="b">
        <v>0</v>
      </c>
      <c r="L1007" s="84" t="b">
        <v>0</v>
      </c>
    </row>
    <row r="1008" spans="1:12" ht="15">
      <c r="A1008" s="84" t="s">
        <v>3583</v>
      </c>
      <c r="B1008" s="84" t="s">
        <v>4415</v>
      </c>
      <c r="C1008" s="84">
        <v>2</v>
      </c>
      <c r="D1008" s="123">
        <v>0.0012637890905356386</v>
      </c>
      <c r="E1008" s="123">
        <v>0.8995578127704462</v>
      </c>
      <c r="F1008" s="84" t="s">
        <v>3473</v>
      </c>
      <c r="G1008" s="84" t="b">
        <v>0</v>
      </c>
      <c r="H1008" s="84" t="b">
        <v>0</v>
      </c>
      <c r="I1008" s="84" t="b">
        <v>0</v>
      </c>
      <c r="J1008" s="84" t="b">
        <v>0</v>
      </c>
      <c r="K1008" s="84" t="b">
        <v>0</v>
      </c>
      <c r="L1008" s="84" t="b">
        <v>0</v>
      </c>
    </row>
    <row r="1009" spans="1:12" ht="15">
      <c r="A1009" s="84" t="s">
        <v>4338</v>
      </c>
      <c r="B1009" s="84" t="s">
        <v>4374</v>
      </c>
      <c r="C1009" s="84">
        <v>2</v>
      </c>
      <c r="D1009" s="123">
        <v>0.0012637890905356386</v>
      </c>
      <c r="E1009" s="123">
        <v>1.44139297568843</v>
      </c>
      <c r="F1009" s="84" t="s">
        <v>3473</v>
      </c>
      <c r="G1009" s="84" t="b">
        <v>0</v>
      </c>
      <c r="H1009" s="84" t="b">
        <v>0</v>
      </c>
      <c r="I1009" s="84" t="b">
        <v>0</v>
      </c>
      <c r="J1009" s="84" t="b">
        <v>0</v>
      </c>
      <c r="K1009" s="84" t="b">
        <v>0</v>
      </c>
      <c r="L1009" s="84" t="b">
        <v>0</v>
      </c>
    </row>
    <row r="1010" spans="1:12" ht="15">
      <c r="A1010" s="84" t="s">
        <v>4573</v>
      </c>
      <c r="B1010" s="84" t="s">
        <v>3582</v>
      </c>
      <c r="C1010" s="84">
        <v>2</v>
      </c>
      <c r="D1010" s="123">
        <v>0.0012637890905356386</v>
      </c>
      <c r="E1010" s="123">
        <v>1.2290004670665153</v>
      </c>
      <c r="F1010" s="84" t="s">
        <v>3473</v>
      </c>
      <c r="G1010" s="84" t="b">
        <v>0</v>
      </c>
      <c r="H1010" s="84" t="b">
        <v>0</v>
      </c>
      <c r="I1010" s="84" t="b">
        <v>0</v>
      </c>
      <c r="J1010" s="84" t="b">
        <v>0</v>
      </c>
      <c r="K1010" s="84" t="b">
        <v>0</v>
      </c>
      <c r="L1010" s="84" t="b">
        <v>0</v>
      </c>
    </row>
    <row r="1011" spans="1:12" ht="15">
      <c r="A1011" s="84" t="s">
        <v>3582</v>
      </c>
      <c r="B1011" s="84" t="s">
        <v>4352</v>
      </c>
      <c r="C1011" s="84">
        <v>2</v>
      </c>
      <c r="D1011" s="123">
        <v>0.0012637890905356386</v>
      </c>
      <c r="E1011" s="123">
        <v>0.7546192497128817</v>
      </c>
      <c r="F1011" s="84" t="s">
        <v>3473</v>
      </c>
      <c r="G1011" s="84" t="b">
        <v>0</v>
      </c>
      <c r="H1011" s="84" t="b">
        <v>0</v>
      </c>
      <c r="I1011" s="84" t="b">
        <v>0</v>
      </c>
      <c r="J1011" s="84" t="b">
        <v>0</v>
      </c>
      <c r="K1011" s="84" t="b">
        <v>0</v>
      </c>
      <c r="L1011" s="84" t="b">
        <v>0</v>
      </c>
    </row>
    <row r="1012" spans="1:12" ht="15">
      <c r="A1012" s="84" t="s">
        <v>4605</v>
      </c>
      <c r="B1012" s="84" t="s">
        <v>3682</v>
      </c>
      <c r="C1012" s="84">
        <v>2</v>
      </c>
      <c r="D1012" s="123">
        <v>0.0012637890905356386</v>
      </c>
      <c r="E1012" s="123">
        <v>2.3890049062287417</v>
      </c>
      <c r="F1012" s="84" t="s">
        <v>3473</v>
      </c>
      <c r="G1012" s="84" t="b">
        <v>0</v>
      </c>
      <c r="H1012" s="84" t="b">
        <v>0</v>
      </c>
      <c r="I1012" s="84" t="b">
        <v>0</v>
      </c>
      <c r="J1012" s="84" t="b">
        <v>0</v>
      </c>
      <c r="K1012" s="84" t="b">
        <v>0</v>
      </c>
      <c r="L1012" s="84" t="b">
        <v>0</v>
      </c>
    </row>
    <row r="1013" spans="1:12" ht="15">
      <c r="A1013" s="84" t="s">
        <v>4346</v>
      </c>
      <c r="B1013" s="84" t="s">
        <v>4506</v>
      </c>
      <c r="C1013" s="84">
        <v>2</v>
      </c>
      <c r="D1013" s="123">
        <v>0.0012637890905356386</v>
      </c>
      <c r="E1013" s="123">
        <v>1.5139436428370416</v>
      </c>
      <c r="F1013" s="84" t="s">
        <v>3473</v>
      </c>
      <c r="G1013" s="84" t="b">
        <v>0</v>
      </c>
      <c r="H1013" s="84" t="b">
        <v>0</v>
      </c>
      <c r="I1013" s="84" t="b">
        <v>0</v>
      </c>
      <c r="J1013" s="84" t="b">
        <v>0</v>
      </c>
      <c r="K1013" s="84" t="b">
        <v>0</v>
      </c>
      <c r="L1013" s="84" t="b">
        <v>0</v>
      </c>
    </row>
    <row r="1014" spans="1:12" ht="15">
      <c r="A1014" s="84" t="s">
        <v>4392</v>
      </c>
      <c r="B1014" s="84" t="s">
        <v>3624</v>
      </c>
      <c r="C1014" s="84">
        <v>2</v>
      </c>
      <c r="D1014" s="123">
        <v>0.0012637890905356386</v>
      </c>
      <c r="E1014" s="123">
        <v>1.0368223881173793</v>
      </c>
      <c r="F1014" s="84" t="s">
        <v>3473</v>
      </c>
      <c r="G1014" s="84" t="b">
        <v>0</v>
      </c>
      <c r="H1014" s="84" t="b">
        <v>0</v>
      </c>
      <c r="I1014" s="84" t="b">
        <v>0</v>
      </c>
      <c r="J1014" s="84" t="b">
        <v>0</v>
      </c>
      <c r="K1014" s="84" t="b">
        <v>0</v>
      </c>
      <c r="L1014" s="84" t="b">
        <v>0</v>
      </c>
    </row>
    <row r="1015" spans="1:12" ht="15">
      <c r="A1015" s="84" t="s">
        <v>4494</v>
      </c>
      <c r="B1015" s="84" t="s">
        <v>4476</v>
      </c>
      <c r="C1015" s="84">
        <v>2</v>
      </c>
      <c r="D1015" s="123">
        <v>0.0012637890905356386</v>
      </c>
      <c r="E1015" s="123">
        <v>2.777185077611623</v>
      </c>
      <c r="F1015" s="84" t="s">
        <v>3473</v>
      </c>
      <c r="G1015" s="84" t="b">
        <v>0</v>
      </c>
      <c r="H1015" s="84" t="b">
        <v>0</v>
      </c>
      <c r="I1015" s="84" t="b">
        <v>0</v>
      </c>
      <c r="J1015" s="84" t="b">
        <v>0</v>
      </c>
      <c r="K1015" s="84" t="b">
        <v>0</v>
      </c>
      <c r="L1015" s="84" t="b">
        <v>0</v>
      </c>
    </row>
    <row r="1016" spans="1:12" ht="15">
      <c r="A1016" s="84" t="s">
        <v>4368</v>
      </c>
      <c r="B1016" s="84" t="s">
        <v>4438</v>
      </c>
      <c r="C1016" s="84">
        <v>2</v>
      </c>
      <c r="D1016" s="123">
        <v>0.0012637890905356386</v>
      </c>
      <c r="E1016" s="123">
        <v>1.8071483009890663</v>
      </c>
      <c r="F1016" s="84" t="s">
        <v>3473</v>
      </c>
      <c r="G1016" s="84" t="b">
        <v>0</v>
      </c>
      <c r="H1016" s="84" t="b">
        <v>0</v>
      </c>
      <c r="I1016" s="84" t="b">
        <v>0</v>
      </c>
      <c r="J1016" s="84" t="b">
        <v>0</v>
      </c>
      <c r="K1016" s="84" t="b">
        <v>0</v>
      </c>
      <c r="L1016" s="84" t="b">
        <v>0</v>
      </c>
    </row>
    <row r="1017" spans="1:12" ht="15">
      <c r="A1017" s="84" t="s">
        <v>3583</v>
      </c>
      <c r="B1017" s="84" t="s">
        <v>4438</v>
      </c>
      <c r="C1017" s="84">
        <v>2</v>
      </c>
      <c r="D1017" s="123">
        <v>0.0012637890905356386</v>
      </c>
      <c r="E1017" s="123">
        <v>0.8995578127704462</v>
      </c>
      <c r="F1017" s="84" t="s">
        <v>3473</v>
      </c>
      <c r="G1017" s="84" t="b">
        <v>0</v>
      </c>
      <c r="H1017" s="84" t="b">
        <v>0</v>
      </c>
      <c r="I1017" s="84" t="b">
        <v>0</v>
      </c>
      <c r="J1017" s="84" t="b">
        <v>0</v>
      </c>
      <c r="K1017" s="84" t="b">
        <v>0</v>
      </c>
      <c r="L1017" s="84" t="b">
        <v>0</v>
      </c>
    </row>
    <row r="1018" spans="1:12" ht="15">
      <c r="A1018" s="84" t="s">
        <v>4677</v>
      </c>
      <c r="B1018" s="84" t="s">
        <v>4859</v>
      </c>
      <c r="C1018" s="84">
        <v>2</v>
      </c>
      <c r="D1018" s="123">
        <v>0.0012637890905356386</v>
      </c>
      <c r="E1018" s="123">
        <v>3.1293675957229854</v>
      </c>
      <c r="F1018" s="84" t="s">
        <v>3473</v>
      </c>
      <c r="G1018" s="84" t="b">
        <v>0</v>
      </c>
      <c r="H1018" s="84" t="b">
        <v>0</v>
      </c>
      <c r="I1018" s="84" t="b">
        <v>0</v>
      </c>
      <c r="J1018" s="84" t="b">
        <v>0</v>
      </c>
      <c r="K1018" s="84" t="b">
        <v>0</v>
      </c>
      <c r="L1018" s="84" t="b">
        <v>0</v>
      </c>
    </row>
    <row r="1019" spans="1:12" ht="15">
      <c r="A1019" s="84" t="s">
        <v>4345</v>
      </c>
      <c r="B1019" s="84" t="s">
        <v>4916</v>
      </c>
      <c r="C1019" s="84">
        <v>2</v>
      </c>
      <c r="D1019" s="123">
        <v>0.0012637890905356386</v>
      </c>
      <c r="E1019" s="123">
        <v>1.8989186743447115</v>
      </c>
      <c r="F1019" s="84" t="s">
        <v>3473</v>
      </c>
      <c r="G1019" s="84" t="b">
        <v>0</v>
      </c>
      <c r="H1019" s="84" t="b">
        <v>0</v>
      </c>
      <c r="I1019" s="84" t="b">
        <v>0</v>
      </c>
      <c r="J1019" s="84" t="b">
        <v>0</v>
      </c>
      <c r="K1019" s="84" t="b">
        <v>0</v>
      </c>
      <c r="L1019" s="84" t="b">
        <v>0</v>
      </c>
    </row>
    <row r="1020" spans="1:12" ht="15">
      <c r="A1020" s="84" t="s">
        <v>4916</v>
      </c>
      <c r="B1020" s="84" t="s">
        <v>4917</v>
      </c>
      <c r="C1020" s="84">
        <v>2</v>
      </c>
      <c r="D1020" s="123">
        <v>0.0012637890905356386</v>
      </c>
      <c r="E1020" s="123">
        <v>3.1293675957229854</v>
      </c>
      <c r="F1020" s="84" t="s">
        <v>3473</v>
      </c>
      <c r="G1020" s="84" t="b">
        <v>0</v>
      </c>
      <c r="H1020" s="84" t="b">
        <v>0</v>
      </c>
      <c r="I1020" s="84" t="b">
        <v>0</v>
      </c>
      <c r="J1020" s="84" t="b">
        <v>0</v>
      </c>
      <c r="K1020" s="84" t="b">
        <v>0</v>
      </c>
      <c r="L1020" s="84" t="b">
        <v>0</v>
      </c>
    </row>
    <row r="1021" spans="1:12" ht="15">
      <c r="A1021" s="84" t="s">
        <v>4372</v>
      </c>
      <c r="B1021" s="84" t="s">
        <v>4555</v>
      </c>
      <c r="C1021" s="84">
        <v>2</v>
      </c>
      <c r="D1021" s="123">
        <v>0.0012637890905356386</v>
      </c>
      <c r="E1021" s="123">
        <v>2.0879749105647605</v>
      </c>
      <c r="F1021" s="84" t="s">
        <v>3473</v>
      </c>
      <c r="G1021" s="84" t="b">
        <v>0</v>
      </c>
      <c r="H1021" s="84" t="b">
        <v>0</v>
      </c>
      <c r="I1021" s="84" t="b">
        <v>0</v>
      </c>
      <c r="J1021" s="84" t="b">
        <v>0</v>
      </c>
      <c r="K1021" s="84" t="b">
        <v>0</v>
      </c>
      <c r="L1021" s="84" t="b">
        <v>0</v>
      </c>
    </row>
    <row r="1022" spans="1:12" ht="15">
      <c r="A1022" s="84" t="s">
        <v>4918</v>
      </c>
      <c r="B1022" s="84" t="s">
        <v>4919</v>
      </c>
      <c r="C1022" s="84">
        <v>2</v>
      </c>
      <c r="D1022" s="123">
        <v>0.0012637890905356386</v>
      </c>
      <c r="E1022" s="123">
        <v>3.1293675957229854</v>
      </c>
      <c r="F1022" s="84" t="s">
        <v>3473</v>
      </c>
      <c r="G1022" s="84" t="b">
        <v>0</v>
      </c>
      <c r="H1022" s="84" t="b">
        <v>0</v>
      </c>
      <c r="I1022" s="84" t="b">
        <v>0</v>
      </c>
      <c r="J1022" s="84" t="b">
        <v>0</v>
      </c>
      <c r="K1022" s="84" t="b">
        <v>0</v>
      </c>
      <c r="L1022" s="84" t="b">
        <v>0</v>
      </c>
    </row>
    <row r="1023" spans="1:12" ht="15">
      <c r="A1023" s="84" t="s">
        <v>4919</v>
      </c>
      <c r="B1023" s="84" t="s">
        <v>4451</v>
      </c>
      <c r="C1023" s="84">
        <v>2</v>
      </c>
      <c r="D1023" s="123">
        <v>0.0012637890905356386</v>
      </c>
      <c r="E1023" s="123">
        <v>2.58529955137271</v>
      </c>
      <c r="F1023" s="84" t="s">
        <v>3473</v>
      </c>
      <c r="G1023" s="84" t="b">
        <v>0</v>
      </c>
      <c r="H1023" s="84" t="b">
        <v>0</v>
      </c>
      <c r="I1023" s="84" t="b">
        <v>0</v>
      </c>
      <c r="J1023" s="84" t="b">
        <v>0</v>
      </c>
      <c r="K1023" s="84" t="b">
        <v>0</v>
      </c>
      <c r="L1023" s="84" t="b">
        <v>0</v>
      </c>
    </row>
    <row r="1024" spans="1:12" ht="15">
      <c r="A1024" s="84" t="s">
        <v>4545</v>
      </c>
      <c r="B1024" s="84" t="s">
        <v>4920</v>
      </c>
      <c r="C1024" s="84">
        <v>2</v>
      </c>
      <c r="D1024" s="123">
        <v>0.001477740757674218</v>
      </c>
      <c r="E1024" s="123">
        <v>3.1293675957229854</v>
      </c>
      <c r="F1024" s="84" t="s">
        <v>3473</v>
      </c>
      <c r="G1024" s="84" t="b">
        <v>0</v>
      </c>
      <c r="H1024" s="84" t="b">
        <v>0</v>
      </c>
      <c r="I1024" s="84" t="b">
        <v>0</v>
      </c>
      <c r="J1024" s="84" t="b">
        <v>0</v>
      </c>
      <c r="K1024" s="84" t="b">
        <v>0</v>
      </c>
      <c r="L1024" s="84" t="b">
        <v>0</v>
      </c>
    </row>
    <row r="1025" spans="1:12" ht="15">
      <c r="A1025" s="84" t="s">
        <v>4920</v>
      </c>
      <c r="B1025" s="84" t="s">
        <v>4648</v>
      </c>
      <c r="C1025" s="84">
        <v>2</v>
      </c>
      <c r="D1025" s="123">
        <v>0.001477740757674218</v>
      </c>
      <c r="E1025" s="123">
        <v>2.9532763366673045</v>
      </c>
      <c r="F1025" s="84" t="s">
        <v>3473</v>
      </c>
      <c r="G1025" s="84" t="b">
        <v>0</v>
      </c>
      <c r="H1025" s="84" t="b">
        <v>0</v>
      </c>
      <c r="I1025" s="84" t="b">
        <v>0</v>
      </c>
      <c r="J1025" s="84" t="b">
        <v>0</v>
      </c>
      <c r="K1025" s="84" t="b">
        <v>0</v>
      </c>
      <c r="L1025" s="84" t="b">
        <v>0</v>
      </c>
    </row>
    <row r="1026" spans="1:12" ht="15">
      <c r="A1026" s="84" t="s">
        <v>4431</v>
      </c>
      <c r="B1026" s="84" t="s">
        <v>4584</v>
      </c>
      <c r="C1026" s="84">
        <v>2</v>
      </c>
      <c r="D1026" s="123">
        <v>0.0012637890905356386</v>
      </c>
      <c r="E1026" s="123">
        <v>2.351216345339342</v>
      </c>
      <c r="F1026" s="84" t="s">
        <v>3473</v>
      </c>
      <c r="G1026" s="84" t="b">
        <v>0</v>
      </c>
      <c r="H1026" s="84" t="b">
        <v>0</v>
      </c>
      <c r="I1026" s="84" t="b">
        <v>0</v>
      </c>
      <c r="J1026" s="84" t="b">
        <v>0</v>
      </c>
      <c r="K1026" s="84" t="b">
        <v>0</v>
      </c>
      <c r="L1026" s="84" t="b">
        <v>0</v>
      </c>
    </row>
    <row r="1027" spans="1:12" ht="15">
      <c r="A1027" s="84" t="s">
        <v>4913</v>
      </c>
      <c r="B1027" s="84" t="s">
        <v>4718</v>
      </c>
      <c r="C1027" s="84">
        <v>2</v>
      </c>
      <c r="D1027" s="123">
        <v>0.001477740757674218</v>
      </c>
      <c r="E1027" s="123">
        <v>2.9532763366673045</v>
      </c>
      <c r="F1027" s="84" t="s">
        <v>3473</v>
      </c>
      <c r="G1027" s="84" t="b">
        <v>0</v>
      </c>
      <c r="H1027" s="84" t="b">
        <v>0</v>
      </c>
      <c r="I1027" s="84" t="b">
        <v>0</v>
      </c>
      <c r="J1027" s="84" t="b">
        <v>0</v>
      </c>
      <c r="K1027" s="84" t="b">
        <v>0</v>
      </c>
      <c r="L1027" s="84" t="b">
        <v>0</v>
      </c>
    </row>
    <row r="1028" spans="1:12" ht="15">
      <c r="A1028" s="84" t="s">
        <v>3582</v>
      </c>
      <c r="B1028" s="84" t="s">
        <v>4440</v>
      </c>
      <c r="C1028" s="84">
        <v>2</v>
      </c>
      <c r="D1028" s="123">
        <v>0.0012637890905356386</v>
      </c>
      <c r="E1028" s="123">
        <v>1.231740504432544</v>
      </c>
      <c r="F1028" s="84" t="s">
        <v>3473</v>
      </c>
      <c r="G1028" s="84" t="b">
        <v>0</v>
      </c>
      <c r="H1028" s="84" t="b">
        <v>0</v>
      </c>
      <c r="I1028" s="84" t="b">
        <v>0</v>
      </c>
      <c r="J1028" s="84" t="b">
        <v>0</v>
      </c>
      <c r="K1028" s="84" t="b">
        <v>0</v>
      </c>
      <c r="L1028" s="84" t="b">
        <v>0</v>
      </c>
    </row>
    <row r="1029" spans="1:12" ht="15">
      <c r="A1029" s="84" t="s">
        <v>4440</v>
      </c>
      <c r="B1029" s="84" t="s">
        <v>4596</v>
      </c>
      <c r="C1029" s="84">
        <v>2</v>
      </c>
      <c r="D1029" s="123">
        <v>0.0012637890905356386</v>
      </c>
      <c r="E1029" s="123">
        <v>2.8283376000590046</v>
      </c>
      <c r="F1029" s="84" t="s">
        <v>3473</v>
      </c>
      <c r="G1029" s="84" t="b">
        <v>0</v>
      </c>
      <c r="H1029" s="84" t="b">
        <v>0</v>
      </c>
      <c r="I1029" s="84" t="b">
        <v>0</v>
      </c>
      <c r="J1029" s="84" t="b">
        <v>0</v>
      </c>
      <c r="K1029" s="84" t="b">
        <v>0</v>
      </c>
      <c r="L1029" s="84" t="b">
        <v>0</v>
      </c>
    </row>
    <row r="1030" spans="1:12" ht="15">
      <c r="A1030" s="84" t="s">
        <v>3665</v>
      </c>
      <c r="B1030" s="84" t="s">
        <v>4464</v>
      </c>
      <c r="C1030" s="84">
        <v>2</v>
      </c>
      <c r="D1030" s="123">
        <v>0.0012637890905356386</v>
      </c>
      <c r="E1030" s="123">
        <v>2.6522463410033232</v>
      </c>
      <c r="F1030" s="84" t="s">
        <v>3473</v>
      </c>
      <c r="G1030" s="84" t="b">
        <v>0</v>
      </c>
      <c r="H1030" s="84" t="b">
        <v>0</v>
      </c>
      <c r="I1030" s="84" t="b">
        <v>0</v>
      </c>
      <c r="J1030" s="84" t="b">
        <v>0</v>
      </c>
      <c r="K1030" s="84" t="b">
        <v>0</v>
      </c>
      <c r="L1030" s="84" t="b">
        <v>0</v>
      </c>
    </row>
    <row r="1031" spans="1:12" ht="15">
      <c r="A1031" s="84" t="s">
        <v>4914</v>
      </c>
      <c r="B1031" s="84" t="s">
        <v>4915</v>
      </c>
      <c r="C1031" s="84">
        <v>2</v>
      </c>
      <c r="D1031" s="123">
        <v>0.0012637890905356386</v>
      </c>
      <c r="E1031" s="123">
        <v>3.1293675957229854</v>
      </c>
      <c r="F1031" s="84" t="s">
        <v>3473</v>
      </c>
      <c r="G1031" s="84" t="b">
        <v>0</v>
      </c>
      <c r="H1031" s="84" t="b">
        <v>0</v>
      </c>
      <c r="I1031" s="84" t="b">
        <v>0</v>
      </c>
      <c r="J1031" s="84" t="b">
        <v>0</v>
      </c>
      <c r="K1031" s="84" t="b">
        <v>0</v>
      </c>
      <c r="L1031" s="84" t="b">
        <v>0</v>
      </c>
    </row>
    <row r="1032" spans="1:12" ht="15">
      <c r="A1032" s="84" t="s">
        <v>4915</v>
      </c>
      <c r="B1032" s="84" t="s">
        <v>4451</v>
      </c>
      <c r="C1032" s="84">
        <v>2</v>
      </c>
      <c r="D1032" s="123">
        <v>0.0012637890905356386</v>
      </c>
      <c r="E1032" s="123">
        <v>2.58529955137271</v>
      </c>
      <c r="F1032" s="84" t="s">
        <v>3473</v>
      </c>
      <c r="G1032" s="84" t="b">
        <v>0</v>
      </c>
      <c r="H1032" s="84" t="b">
        <v>0</v>
      </c>
      <c r="I1032" s="84" t="b">
        <v>0</v>
      </c>
      <c r="J1032" s="84" t="b">
        <v>0</v>
      </c>
      <c r="K1032" s="84" t="b">
        <v>0</v>
      </c>
      <c r="L1032" s="84" t="b">
        <v>0</v>
      </c>
    </row>
    <row r="1033" spans="1:12" ht="15">
      <c r="A1033" s="84" t="s">
        <v>4592</v>
      </c>
      <c r="B1033" s="84" t="s">
        <v>3582</v>
      </c>
      <c r="C1033" s="84">
        <v>2</v>
      </c>
      <c r="D1033" s="123">
        <v>0.0012637890905356386</v>
      </c>
      <c r="E1033" s="123">
        <v>1.052909208010834</v>
      </c>
      <c r="F1033" s="84" t="s">
        <v>3473</v>
      </c>
      <c r="G1033" s="84" t="b">
        <v>0</v>
      </c>
      <c r="H1033" s="84" t="b">
        <v>0</v>
      </c>
      <c r="I1033" s="84" t="b">
        <v>0</v>
      </c>
      <c r="J1033" s="84" t="b">
        <v>0</v>
      </c>
      <c r="K1033" s="84" t="b">
        <v>0</v>
      </c>
      <c r="L1033" s="84" t="b">
        <v>0</v>
      </c>
    </row>
    <row r="1034" spans="1:12" ht="15">
      <c r="A1034" s="84" t="s">
        <v>3582</v>
      </c>
      <c r="B1034" s="84" t="s">
        <v>3582</v>
      </c>
      <c r="C1034" s="84">
        <v>2</v>
      </c>
      <c r="D1034" s="123">
        <v>0.0012637890905356386</v>
      </c>
      <c r="E1034" s="123">
        <v>-0.6686266242239262</v>
      </c>
      <c r="F1034" s="84" t="s">
        <v>3473</v>
      </c>
      <c r="G1034" s="84" t="b">
        <v>0</v>
      </c>
      <c r="H1034" s="84" t="b">
        <v>0</v>
      </c>
      <c r="I1034" s="84" t="b">
        <v>0</v>
      </c>
      <c r="J1034" s="84" t="b">
        <v>0</v>
      </c>
      <c r="K1034" s="84" t="b">
        <v>0</v>
      </c>
      <c r="L1034" s="84" t="b">
        <v>0</v>
      </c>
    </row>
    <row r="1035" spans="1:12" ht="15">
      <c r="A1035" s="84" t="s">
        <v>4910</v>
      </c>
      <c r="B1035" s="84" t="s">
        <v>3582</v>
      </c>
      <c r="C1035" s="84">
        <v>2</v>
      </c>
      <c r="D1035" s="123">
        <v>0.001477740757674218</v>
      </c>
      <c r="E1035" s="123">
        <v>1.2290004670665153</v>
      </c>
      <c r="F1035" s="84" t="s">
        <v>3473</v>
      </c>
      <c r="G1035" s="84" t="b">
        <v>0</v>
      </c>
      <c r="H1035" s="84" t="b">
        <v>0</v>
      </c>
      <c r="I1035" s="84" t="b">
        <v>0</v>
      </c>
      <c r="J1035" s="84" t="b">
        <v>0</v>
      </c>
      <c r="K1035" s="84" t="b">
        <v>0</v>
      </c>
      <c r="L1035" s="84" t="b">
        <v>0</v>
      </c>
    </row>
    <row r="1036" spans="1:12" ht="15">
      <c r="A1036" s="84" t="s">
        <v>4717</v>
      </c>
      <c r="B1036" s="84" t="s">
        <v>4911</v>
      </c>
      <c r="C1036" s="84">
        <v>2</v>
      </c>
      <c r="D1036" s="123">
        <v>0.001477740757674218</v>
      </c>
      <c r="E1036" s="123">
        <v>2.9532763366673045</v>
      </c>
      <c r="F1036" s="84" t="s">
        <v>3473</v>
      </c>
      <c r="G1036" s="84" t="b">
        <v>0</v>
      </c>
      <c r="H1036" s="84" t="b">
        <v>0</v>
      </c>
      <c r="I1036" s="84" t="b">
        <v>0</v>
      </c>
      <c r="J1036" s="84" t="b">
        <v>0</v>
      </c>
      <c r="K1036" s="84" t="b">
        <v>0</v>
      </c>
      <c r="L1036" s="84" t="b">
        <v>0</v>
      </c>
    </row>
    <row r="1037" spans="1:12" ht="15">
      <c r="A1037" s="84" t="s">
        <v>4911</v>
      </c>
      <c r="B1037" s="84" t="s">
        <v>4387</v>
      </c>
      <c r="C1037" s="84">
        <v>2</v>
      </c>
      <c r="D1037" s="123">
        <v>0.001477740757674218</v>
      </c>
      <c r="E1037" s="123">
        <v>2.9532763366673045</v>
      </c>
      <c r="F1037" s="84" t="s">
        <v>3473</v>
      </c>
      <c r="G1037" s="84" t="b">
        <v>0</v>
      </c>
      <c r="H1037" s="84" t="b">
        <v>0</v>
      </c>
      <c r="I1037" s="84" t="b">
        <v>0</v>
      </c>
      <c r="J1037" s="84" t="b">
        <v>0</v>
      </c>
      <c r="K1037" s="84" t="b">
        <v>0</v>
      </c>
      <c r="L1037" s="84" t="b">
        <v>0</v>
      </c>
    </row>
    <row r="1038" spans="1:12" ht="15">
      <c r="A1038" s="84" t="s">
        <v>4387</v>
      </c>
      <c r="B1038" s="84" t="s">
        <v>4912</v>
      </c>
      <c r="C1038" s="84">
        <v>2</v>
      </c>
      <c r="D1038" s="123">
        <v>0.001477740757674218</v>
      </c>
      <c r="E1038" s="123">
        <v>2.9532763366673045</v>
      </c>
      <c r="F1038" s="84" t="s">
        <v>3473</v>
      </c>
      <c r="G1038" s="84" t="b">
        <v>0</v>
      </c>
      <c r="H1038" s="84" t="b">
        <v>0</v>
      </c>
      <c r="I1038" s="84" t="b">
        <v>0</v>
      </c>
      <c r="J1038" s="84" t="b">
        <v>0</v>
      </c>
      <c r="K1038" s="84" t="b">
        <v>0</v>
      </c>
      <c r="L1038" s="84" t="b">
        <v>0</v>
      </c>
    </row>
    <row r="1039" spans="1:12" ht="15">
      <c r="A1039" s="84" t="s">
        <v>3639</v>
      </c>
      <c r="B1039" s="84" t="s">
        <v>4394</v>
      </c>
      <c r="C1039" s="84">
        <v>2</v>
      </c>
      <c r="D1039" s="123">
        <v>0.0012637890905356386</v>
      </c>
      <c r="E1039" s="123">
        <v>2.015424243416149</v>
      </c>
      <c r="F1039" s="84" t="s">
        <v>3473</v>
      </c>
      <c r="G1039" s="84" t="b">
        <v>0</v>
      </c>
      <c r="H1039" s="84" t="b">
        <v>0</v>
      </c>
      <c r="I1039" s="84" t="b">
        <v>0</v>
      </c>
      <c r="J1039" s="84" t="b">
        <v>0</v>
      </c>
      <c r="K1039" s="84" t="b">
        <v>0</v>
      </c>
      <c r="L1039" s="84" t="b">
        <v>0</v>
      </c>
    </row>
    <row r="1040" spans="1:12" ht="15">
      <c r="A1040" s="84" t="s">
        <v>4906</v>
      </c>
      <c r="B1040" s="84" t="s">
        <v>4907</v>
      </c>
      <c r="C1040" s="84">
        <v>2</v>
      </c>
      <c r="D1040" s="123">
        <v>0.001477740757674218</v>
      </c>
      <c r="E1040" s="123">
        <v>3.1293675957229854</v>
      </c>
      <c r="F1040" s="84" t="s">
        <v>3473</v>
      </c>
      <c r="G1040" s="84" t="b">
        <v>0</v>
      </c>
      <c r="H1040" s="84" t="b">
        <v>0</v>
      </c>
      <c r="I1040" s="84" t="b">
        <v>0</v>
      </c>
      <c r="J1040" s="84" t="b">
        <v>0</v>
      </c>
      <c r="K1040" s="84" t="b">
        <v>0</v>
      </c>
      <c r="L1040" s="84" t="b">
        <v>0</v>
      </c>
    </row>
    <row r="1041" spans="1:12" ht="15">
      <c r="A1041" s="84" t="s">
        <v>4431</v>
      </c>
      <c r="B1041" s="84" t="s">
        <v>3627</v>
      </c>
      <c r="C1041" s="84">
        <v>2</v>
      </c>
      <c r="D1041" s="123">
        <v>0.0012637890905356386</v>
      </c>
      <c r="E1041" s="123">
        <v>1.095943840236036</v>
      </c>
      <c r="F1041" s="84" t="s">
        <v>3473</v>
      </c>
      <c r="G1041" s="84" t="b">
        <v>0</v>
      </c>
      <c r="H1041" s="84" t="b">
        <v>0</v>
      </c>
      <c r="I1041" s="84" t="b">
        <v>0</v>
      </c>
      <c r="J1041" s="84" t="b">
        <v>0</v>
      </c>
      <c r="K1041" s="84" t="b">
        <v>0</v>
      </c>
      <c r="L1041" s="84" t="b">
        <v>0</v>
      </c>
    </row>
    <row r="1042" spans="1:12" ht="15">
      <c r="A1042" s="84" t="s">
        <v>3588</v>
      </c>
      <c r="B1042" s="84" t="s">
        <v>4574</v>
      </c>
      <c r="C1042" s="84">
        <v>2</v>
      </c>
      <c r="D1042" s="123">
        <v>0.0012637890905356386</v>
      </c>
      <c r="E1042" s="123">
        <v>1.7869449149007794</v>
      </c>
      <c r="F1042" s="84" t="s">
        <v>3473</v>
      </c>
      <c r="G1042" s="84" t="b">
        <v>0</v>
      </c>
      <c r="H1042" s="84" t="b">
        <v>0</v>
      </c>
      <c r="I1042" s="84" t="b">
        <v>0</v>
      </c>
      <c r="J1042" s="84" t="b">
        <v>0</v>
      </c>
      <c r="K1042" s="84" t="b">
        <v>0</v>
      </c>
      <c r="L1042" s="84" t="b">
        <v>0</v>
      </c>
    </row>
    <row r="1043" spans="1:12" ht="15">
      <c r="A1043" s="84" t="s">
        <v>4574</v>
      </c>
      <c r="B1043" s="84" t="s">
        <v>3629</v>
      </c>
      <c r="C1043" s="84">
        <v>2</v>
      </c>
      <c r="D1043" s="123">
        <v>0.0012637890905356386</v>
      </c>
      <c r="E1043" s="123">
        <v>1.6522463410033232</v>
      </c>
      <c r="F1043" s="84" t="s">
        <v>3473</v>
      </c>
      <c r="G1043" s="84" t="b">
        <v>0</v>
      </c>
      <c r="H1043" s="84" t="b">
        <v>0</v>
      </c>
      <c r="I1043" s="84" t="b">
        <v>0</v>
      </c>
      <c r="J1043" s="84" t="b">
        <v>0</v>
      </c>
      <c r="K1043" s="84" t="b">
        <v>0</v>
      </c>
      <c r="L1043" s="84" t="b">
        <v>0</v>
      </c>
    </row>
    <row r="1044" spans="1:12" ht="15">
      <c r="A1044" s="84" t="s">
        <v>4904</v>
      </c>
      <c r="B1044" s="84" t="s">
        <v>4610</v>
      </c>
      <c r="C1044" s="84">
        <v>2</v>
      </c>
      <c r="D1044" s="123">
        <v>0.0012637890905356386</v>
      </c>
      <c r="E1044" s="123">
        <v>2.9532763366673045</v>
      </c>
      <c r="F1044" s="84" t="s">
        <v>3473</v>
      </c>
      <c r="G1044" s="84" t="b">
        <v>0</v>
      </c>
      <c r="H1044" s="84" t="b">
        <v>0</v>
      </c>
      <c r="I1044" s="84" t="b">
        <v>0</v>
      </c>
      <c r="J1044" s="84" t="b">
        <v>0</v>
      </c>
      <c r="K1044" s="84" t="b">
        <v>0</v>
      </c>
      <c r="L1044" s="84" t="b">
        <v>0</v>
      </c>
    </row>
    <row r="1045" spans="1:12" ht="15">
      <c r="A1045" s="84" t="s">
        <v>3584</v>
      </c>
      <c r="B1045" s="84" t="s">
        <v>4369</v>
      </c>
      <c r="C1045" s="84">
        <v>2</v>
      </c>
      <c r="D1045" s="123">
        <v>0.0012637890905356386</v>
      </c>
      <c r="E1045" s="123">
        <v>1.500978665672674</v>
      </c>
      <c r="F1045" s="84" t="s">
        <v>3473</v>
      </c>
      <c r="G1045" s="84" t="b">
        <v>0</v>
      </c>
      <c r="H1045" s="84" t="b">
        <v>0</v>
      </c>
      <c r="I1045" s="84" t="b">
        <v>0</v>
      </c>
      <c r="J1045" s="84" t="b">
        <v>0</v>
      </c>
      <c r="K1045" s="84" t="b">
        <v>0</v>
      </c>
      <c r="L1045" s="84" t="b">
        <v>0</v>
      </c>
    </row>
    <row r="1046" spans="1:12" ht="15">
      <c r="A1046" s="84" t="s">
        <v>4448</v>
      </c>
      <c r="B1046" s="84" t="s">
        <v>3627</v>
      </c>
      <c r="C1046" s="84">
        <v>2</v>
      </c>
      <c r="D1046" s="123">
        <v>0.0012637890905356386</v>
      </c>
      <c r="E1046" s="123">
        <v>1.396973835900017</v>
      </c>
      <c r="F1046" s="84" t="s">
        <v>3473</v>
      </c>
      <c r="G1046" s="84" t="b">
        <v>0</v>
      </c>
      <c r="H1046" s="84" t="b">
        <v>0</v>
      </c>
      <c r="I1046" s="84" t="b">
        <v>0</v>
      </c>
      <c r="J1046" s="84" t="b">
        <v>0</v>
      </c>
      <c r="K1046" s="84" t="b">
        <v>0</v>
      </c>
      <c r="L1046" s="84" t="b">
        <v>0</v>
      </c>
    </row>
    <row r="1047" spans="1:12" ht="15">
      <c r="A1047" s="84" t="s">
        <v>966</v>
      </c>
      <c r="B1047" s="84" t="s">
        <v>3582</v>
      </c>
      <c r="C1047" s="84">
        <v>2</v>
      </c>
      <c r="D1047" s="123">
        <v>0.0012637890905356386</v>
      </c>
      <c r="E1047" s="123">
        <v>0.25127686177766756</v>
      </c>
      <c r="F1047" s="84" t="s">
        <v>3473</v>
      </c>
      <c r="G1047" s="84" t="b">
        <v>0</v>
      </c>
      <c r="H1047" s="84" t="b">
        <v>0</v>
      </c>
      <c r="I1047" s="84" t="b">
        <v>0</v>
      </c>
      <c r="J1047" s="84" t="b">
        <v>0</v>
      </c>
      <c r="K1047" s="84" t="b">
        <v>0</v>
      </c>
      <c r="L1047" s="84" t="b">
        <v>0</v>
      </c>
    </row>
    <row r="1048" spans="1:12" ht="15">
      <c r="A1048" s="84" t="s">
        <v>3624</v>
      </c>
      <c r="B1048" s="84" t="s">
        <v>4485</v>
      </c>
      <c r="C1048" s="84">
        <v>2</v>
      </c>
      <c r="D1048" s="123">
        <v>0.0012637890905356386</v>
      </c>
      <c r="E1048" s="123">
        <v>1.740201511358453</v>
      </c>
      <c r="F1048" s="84" t="s">
        <v>3473</v>
      </c>
      <c r="G1048" s="84" t="b">
        <v>0</v>
      </c>
      <c r="H1048" s="84" t="b">
        <v>0</v>
      </c>
      <c r="I1048" s="84" t="b">
        <v>0</v>
      </c>
      <c r="J1048" s="84" t="b">
        <v>0</v>
      </c>
      <c r="K1048" s="84" t="b">
        <v>0</v>
      </c>
      <c r="L1048" s="84" t="b">
        <v>0</v>
      </c>
    </row>
    <row r="1049" spans="1:12" ht="15">
      <c r="A1049" s="84" t="s">
        <v>4485</v>
      </c>
      <c r="B1049" s="84" t="s">
        <v>4342</v>
      </c>
      <c r="C1049" s="84">
        <v>2</v>
      </c>
      <c r="D1049" s="123">
        <v>0.0012637890905356386</v>
      </c>
      <c r="E1049" s="123">
        <v>2.31645423908013</v>
      </c>
      <c r="F1049" s="84" t="s">
        <v>3473</v>
      </c>
      <c r="G1049" s="84" t="b">
        <v>0</v>
      </c>
      <c r="H1049" s="84" t="b">
        <v>0</v>
      </c>
      <c r="I1049" s="84" t="b">
        <v>0</v>
      </c>
      <c r="J1049" s="84" t="b">
        <v>0</v>
      </c>
      <c r="K1049" s="84" t="b">
        <v>0</v>
      </c>
      <c r="L1049" s="84" t="b">
        <v>0</v>
      </c>
    </row>
    <row r="1050" spans="1:12" ht="15">
      <c r="A1050" s="84" t="s">
        <v>4352</v>
      </c>
      <c r="B1050" s="84" t="s">
        <v>3583</v>
      </c>
      <c r="C1050" s="84">
        <v>2</v>
      </c>
      <c r="D1050" s="123">
        <v>0.001477740757674218</v>
      </c>
      <c r="E1050" s="123">
        <v>0.9801484830676057</v>
      </c>
      <c r="F1050" s="84" t="s">
        <v>3473</v>
      </c>
      <c r="G1050" s="84" t="b">
        <v>0</v>
      </c>
      <c r="H1050" s="84" t="b">
        <v>0</v>
      </c>
      <c r="I1050" s="84" t="b">
        <v>0</v>
      </c>
      <c r="J1050" s="84" t="b">
        <v>0</v>
      </c>
      <c r="K1050" s="84" t="b">
        <v>0</v>
      </c>
      <c r="L1050" s="84" t="b">
        <v>0</v>
      </c>
    </row>
    <row r="1051" spans="1:12" ht="15">
      <c r="A1051" s="84" t="s">
        <v>3583</v>
      </c>
      <c r="B1051" s="84" t="s">
        <v>4895</v>
      </c>
      <c r="C1051" s="84">
        <v>2</v>
      </c>
      <c r="D1051" s="123">
        <v>0.001477740757674218</v>
      </c>
      <c r="E1051" s="123">
        <v>1.443625857120722</v>
      </c>
      <c r="F1051" s="84" t="s">
        <v>3473</v>
      </c>
      <c r="G1051" s="84" t="b">
        <v>0</v>
      </c>
      <c r="H1051" s="84" t="b">
        <v>0</v>
      </c>
      <c r="I1051" s="84" t="b">
        <v>0</v>
      </c>
      <c r="J1051" s="84" t="b">
        <v>1</v>
      </c>
      <c r="K1051" s="84" t="b">
        <v>0</v>
      </c>
      <c r="L1051" s="84" t="b">
        <v>0</v>
      </c>
    </row>
    <row r="1052" spans="1:12" ht="15">
      <c r="A1052" s="84" t="s">
        <v>4895</v>
      </c>
      <c r="B1052" s="84" t="s">
        <v>4896</v>
      </c>
      <c r="C1052" s="84">
        <v>2</v>
      </c>
      <c r="D1052" s="123">
        <v>0.001477740757674218</v>
      </c>
      <c r="E1052" s="123">
        <v>3.1293675957229854</v>
      </c>
      <c r="F1052" s="84" t="s">
        <v>3473</v>
      </c>
      <c r="G1052" s="84" t="b">
        <v>1</v>
      </c>
      <c r="H1052" s="84" t="b">
        <v>0</v>
      </c>
      <c r="I1052" s="84" t="b">
        <v>0</v>
      </c>
      <c r="J1052" s="84" t="b">
        <v>0</v>
      </c>
      <c r="K1052" s="84" t="b">
        <v>0</v>
      </c>
      <c r="L1052" s="84" t="b">
        <v>0</v>
      </c>
    </row>
    <row r="1053" spans="1:12" ht="15">
      <c r="A1053" s="84" t="s">
        <v>4896</v>
      </c>
      <c r="B1053" s="84" t="s">
        <v>4897</v>
      </c>
      <c r="C1053" s="84">
        <v>2</v>
      </c>
      <c r="D1053" s="123">
        <v>0.001477740757674218</v>
      </c>
      <c r="E1053" s="123">
        <v>3.1293675957229854</v>
      </c>
      <c r="F1053" s="84" t="s">
        <v>3473</v>
      </c>
      <c r="G1053" s="84" t="b">
        <v>0</v>
      </c>
      <c r="H1053" s="84" t="b">
        <v>0</v>
      </c>
      <c r="I1053" s="84" t="b">
        <v>0</v>
      </c>
      <c r="J1053" s="84" t="b">
        <v>0</v>
      </c>
      <c r="K1053" s="84" t="b">
        <v>0</v>
      </c>
      <c r="L1053" s="84" t="b">
        <v>0</v>
      </c>
    </row>
    <row r="1054" spans="1:12" ht="15">
      <c r="A1054" s="84" t="s">
        <v>4897</v>
      </c>
      <c r="B1054" s="84" t="s">
        <v>4898</v>
      </c>
      <c r="C1054" s="84">
        <v>2</v>
      </c>
      <c r="D1054" s="123">
        <v>0.001477740757674218</v>
      </c>
      <c r="E1054" s="123">
        <v>3.1293675957229854</v>
      </c>
      <c r="F1054" s="84" t="s">
        <v>3473</v>
      </c>
      <c r="G1054" s="84" t="b">
        <v>0</v>
      </c>
      <c r="H1054" s="84" t="b">
        <v>0</v>
      </c>
      <c r="I1054" s="84" t="b">
        <v>0</v>
      </c>
      <c r="J1054" s="84" t="b">
        <v>0</v>
      </c>
      <c r="K1054" s="84" t="b">
        <v>0</v>
      </c>
      <c r="L1054" s="84" t="b">
        <v>0</v>
      </c>
    </row>
    <row r="1055" spans="1:12" ht="15">
      <c r="A1055" s="84" t="s">
        <v>4898</v>
      </c>
      <c r="B1055" s="84" t="s">
        <v>3645</v>
      </c>
      <c r="C1055" s="84">
        <v>2</v>
      </c>
      <c r="D1055" s="123">
        <v>0.001477740757674218</v>
      </c>
      <c r="E1055" s="123">
        <v>3.1293675957229854</v>
      </c>
      <c r="F1055" s="84" t="s">
        <v>3473</v>
      </c>
      <c r="G1055" s="84" t="b">
        <v>0</v>
      </c>
      <c r="H1055" s="84" t="b">
        <v>0</v>
      </c>
      <c r="I1055" s="84" t="b">
        <v>0</v>
      </c>
      <c r="J1055" s="84" t="b">
        <v>0</v>
      </c>
      <c r="K1055" s="84" t="b">
        <v>0</v>
      </c>
      <c r="L1055" s="84" t="b">
        <v>0</v>
      </c>
    </row>
    <row r="1056" spans="1:12" ht="15">
      <c r="A1056" s="84" t="s">
        <v>3645</v>
      </c>
      <c r="B1056" s="84" t="s">
        <v>4431</v>
      </c>
      <c r="C1056" s="84">
        <v>2</v>
      </c>
      <c r="D1056" s="123">
        <v>0.001477740757674218</v>
      </c>
      <c r="E1056" s="123">
        <v>2.5273076043950233</v>
      </c>
      <c r="F1056" s="84" t="s">
        <v>3473</v>
      </c>
      <c r="G1056" s="84" t="b">
        <v>0</v>
      </c>
      <c r="H1056" s="84" t="b">
        <v>0</v>
      </c>
      <c r="I1056" s="84" t="b">
        <v>0</v>
      </c>
      <c r="J1056" s="84" t="b">
        <v>0</v>
      </c>
      <c r="K1056" s="84" t="b">
        <v>0</v>
      </c>
      <c r="L1056" s="84" t="b">
        <v>0</v>
      </c>
    </row>
    <row r="1057" spans="1:12" ht="15">
      <c r="A1057" s="84" t="s">
        <v>4431</v>
      </c>
      <c r="B1057" s="84" t="s">
        <v>3691</v>
      </c>
      <c r="C1057" s="84">
        <v>2</v>
      </c>
      <c r="D1057" s="123">
        <v>0.001477740757674218</v>
      </c>
      <c r="E1057" s="123">
        <v>1.9252476130670608</v>
      </c>
      <c r="F1057" s="84" t="s">
        <v>3473</v>
      </c>
      <c r="G1057" s="84" t="b">
        <v>0</v>
      </c>
      <c r="H1057" s="84" t="b">
        <v>0</v>
      </c>
      <c r="I1057" s="84" t="b">
        <v>0</v>
      </c>
      <c r="J1057" s="84" t="b">
        <v>0</v>
      </c>
      <c r="K1057" s="84" t="b">
        <v>0</v>
      </c>
      <c r="L1057" s="84" t="b">
        <v>0</v>
      </c>
    </row>
    <row r="1058" spans="1:12" ht="15">
      <c r="A1058" s="84" t="s">
        <v>3691</v>
      </c>
      <c r="B1058" s="84" t="s">
        <v>4899</v>
      </c>
      <c r="C1058" s="84">
        <v>2</v>
      </c>
      <c r="D1058" s="123">
        <v>0.001477740757674218</v>
      </c>
      <c r="E1058" s="123">
        <v>2.5273076043950233</v>
      </c>
      <c r="F1058" s="84" t="s">
        <v>3473</v>
      </c>
      <c r="G1058" s="84" t="b">
        <v>0</v>
      </c>
      <c r="H1058" s="84" t="b">
        <v>0</v>
      </c>
      <c r="I1058" s="84" t="b">
        <v>0</v>
      </c>
      <c r="J1058" s="84" t="b">
        <v>0</v>
      </c>
      <c r="K1058" s="84" t="b">
        <v>0</v>
      </c>
      <c r="L1058" s="84" t="b">
        <v>0</v>
      </c>
    </row>
    <row r="1059" spans="1:12" ht="15">
      <c r="A1059" s="84" t="s">
        <v>4347</v>
      </c>
      <c r="B1059" s="84" t="s">
        <v>4357</v>
      </c>
      <c r="C1059" s="84">
        <v>2</v>
      </c>
      <c r="D1059" s="123">
        <v>0.0012637890905356386</v>
      </c>
      <c r="E1059" s="123">
        <v>2.476155081947642</v>
      </c>
      <c r="F1059" s="84" t="s">
        <v>3473</v>
      </c>
      <c r="G1059" s="84" t="b">
        <v>0</v>
      </c>
      <c r="H1059" s="84" t="b">
        <v>0</v>
      </c>
      <c r="I1059" s="84" t="b">
        <v>0</v>
      </c>
      <c r="J1059" s="84" t="b">
        <v>0</v>
      </c>
      <c r="K1059" s="84" t="b">
        <v>0</v>
      </c>
      <c r="L1059" s="84" t="b">
        <v>0</v>
      </c>
    </row>
    <row r="1060" spans="1:12" ht="15">
      <c r="A1060" s="84" t="s">
        <v>4357</v>
      </c>
      <c r="B1060" s="84" t="s">
        <v>4882</v>
      </c>
      <c r="C1060" s="84">
        <v>2</v>
      </c>
      <c r="D1060" s="123">
        <v>0.0012637890905356386</v>
      </c>
      <c r="E1060" s="123">
        <v>2.8283376000590046</v>
      </c>
      <c r="F1060" s="84" t="s">
        <v>3473</v>
      </c>
      <c r="G1060" s="84" t="b">
        <v>0</v>
      </c>
      <c r="H1060" s="84" t="b">
        <v>0</v>
      </c>
      <c r="I1060" s="84" t="b">
        <v>0</v>
      </c>
      <c r="J1060" s="84" t="b">
        <v>0</v>
      </c>
      <c r="K1060" s="84" t="b">
        <v>0</v>
      </c>
      <c r="L1060" s="84" t="b">
        <v>0</v>
      </c>
    </row>
    <row r="1061" spans="1:12" ht="15">
      <c r="A1061" s="84" t="s">
        <v>4882</v>
      </c>
      <c r="B1061" s="84" t="s">
        <v>4451</v>
      </c>
      <c r="C1061" s="84">
        <v>2</v>
      </c>
      <c r="D1061" s="123">
        <v>0.0012637890905356386</v>
      </c>
      <c r="E1061" s="123">
        <v>2.58529955137271</v>
      </c>
      <c r="F1061" s="84" t="s">
        <v>3473</v>
      </c>
      <c r="G1061" s="84" t="b">
        <v>0</v>
      </c>
      <c r="H1061" s="84" t="b">
        <v>0</v>
      </c>
      <c r="I1061" s="84" t="b">
        <v>0</v>
      </c>
      <c r="J1061" s="84" t="b">
        <v>0</v>
      </c>
      <c r="K1061" s="84" t="b">
        <v>0</v>
      </c>
      <c r="L1061" s="84" t="b">
        <v>0</v>
      </c>
    </row>
    <row r="1062" spans="1:12" ht="15">
      <c r="A1062" s="84" t="s">
        <v>3584</v>
      </c>
      <c r="B1062" s="84" t="s">
        <v>4350</v>
      </c>
      <c r="C1062" s="84">
        <v>2</v>
      </c>
      <c r="D1062" s="123">
        <v>0.0012637890905356386</v>
      </c>
      <c r="E1062" s="123">
        <v>0.8382208339911</v>
      </c>
      <c r="F1062" s="84" t="s">
        <v>3473</v>
      </c>
      <c r="G1062" s="84" t="b">
        <v>0</v>
      </c>
      <c r="H1062" s="84" t="b">
        <v>0</v>
      </c>
      <c r="I1062" s="84" t="b">
        <v>0</v>
      </c>
      <c r="J1062" s="84" t="b">
        <v>1</v>
      </c>
      <c r="K1062" s="84" t="b">
        <v>0</v>
      </c>
      <c r="L1062" s="84" t="b">
        <v>0</v>
      </c>
    </row>
    <row r="1063" spans="1:12" ht="15">
      <c r="A1063" s="84" t="s">
        <v>4403</v>
      </c>
      <c r="B1063" s="84" t="s">
        <v>3582</v>
      </c>
      <c r="C1063" s="84">
        <v>2</v>
      </c>
      <c r="D1063" s="123">
        <v>0.0012637890905356386</v>
      </c>
      <c r="E1063" s="123">
        <v>0.9279704714025342</v>
      </c>
      <c r="F1063" s="84" t="s">
        <v>3473</v>
      </c>
      <c r="G1063" s="84" t="b">
        <v>0</v>
      </c>
      <c r="H1063" s="84" t="b">
        <v>0</v>
      </c>
      <c r="I1063" s="84" t="b">
        <v>0</v>
      </c>
      <c r="J1063" s="84" t="b">
        <v>0</v>
      </c>
      <c r="K1063" s="84" t="b">
        <v>0</v>
      </c>
      <c r="L1063" s="84" t="b">
        <v>0</v>
      </c>
    </row>
    <row r="1064" spans="1:12" ht="15">
      <c r="A1064" s="84" t="s">
        <v>3582</v>
      </c>
      <c r="B1064" s="84" t="s">
        <v>3660</v>
      </c>
      <c r="C1064" s="84">
        <v>2</v>
      </c>
      <c r="D1064" s="123">
        <v>0.0012637890905356386</v>
      </c>
      <c r="E1064" s="123">
        <v>1.231740504432544</v>
      </c>
      <c r="F1064" s="84" t="s">
        <v>3473</v>
      </c>
      <c r="G1064" s="84" t="b">
        <v>0</v>
      </c>
      <c r="H1064" s="84" t="b">
        <v>0</v>
      </c>
      <c r="I1064" s="84" t="b">
        <v>0</v>
      </c>
      <c r="J1064" s="84" t="b">
        <v>0</v>
      </c>
      <c r="K1064" s="84" t="b">
        <v>0</v>
      </c>
      <c r="L1064" s="84" t="b">
        <v>0</v>
      </c>
    </row>
    <row r="1065" spans="1:12" ht="15">
      <c r="A1065" s="84" t="s">
        <v>3660</v>
      </c>
      <c r="B1065" s="84" t="s">
        <v>4522</v>
      </c>
      <c r="C1065" s="84">
        <v>2</v>
      </c>
      <c r="D1065" s="123">
        <v>0.0012637890905356386</v>
      </c>
      <c r="E1065" s="123">
        <v>2.731427587050948</v>
      </c>
      <c r="F1065" s="84" t="s">
        <v>3473</v>
      </c>
      <c r="G1065" s="84" t="b">
        <v>0</v>
      </c>
      <c r="H1065" s="84" t="b">
        <v>0</v>
      </c>
      <c r="I1065" s="84" t="b">
        <v>0</v>
      </c>
      <c r="J1065" s="84" t="b">
        <v>0</v>
      </c>
      <c r="K1065" s="84" t="b">
        <v>0</v>
      </c>
      <c r="L1065" s="84" t="b">
        <v>0</v>
      </c>
    </row>
    <row r="1066" spans="1:12" ht="15">
      <c r="A1066" s="84" t="s">
        <v>4346</v>
      </c>
      <c r="B1066" s="84" t="s">
        <v>3677</v>
      </c>
      <c r="C1066" s="84">
        <v>2</v>
      </c>
      <c r="D1066" s="123">
        <v>0.0012637890905356386</v>
      </c>
      <c r="E1066" s="123">
        <v>1.610853655845098</v>
      </c>
      <c r="F1066" s="84" t="s">
        <v>3473</v>
      </c>
      <c r="G1066" s="84" t="b">
        <v>0</v>
      </c>
      <c r="H1066" s="84" t="b">
        <v>0</v>
      </c>
      <c r="I1066" s="84" t="b">
        <v>0</v>
      </c>
      <c r="J1066" s="84" t="b">
        <v>0</v>
      </c>
      <c r="K1066" s="84" t="b">
        <v>0</v>
      </c>
      <c r="L1066" s="84" t="b">
        <v>0</v>
      </c>
    </row>
    <row r="1067" spans="1:12" ht="15">
      <c r="A1067" s="84" t="s">
        <v>4870</v>
      </c>
      <c r="B1067" s="84" t="s">
        <v>984</v>
      </c>
      <c r="C1067" s="84">
        <v>2</v>
      </c>
      <c r="D1067" s="123">
        <v>0.001477740757674218</v>
      </c>
      <c r="E1067" s="123">
        <v>2.5273076043950233</v>
      </c>
      <c r="F1067" s="84" t="s">
        <v>3473</v>
      </c>
      <c r="G1067" s="84" t="b">
        <v>0</v>
      </c>
      <c r="H1067" s="84" t="b">
        <v>0</v>
      </c>
      <c r="I1067" s="84" t="b">
        <v>0</v>
      </c>
      <c r="J1067" s="84" t="b">
        <v>0</v>
      </c>
      <c r="K1067" s="84" t="b">
        <v>0</v>
      </c>
      <c r="L1067" s="84" t="b">
        <v>0</v>
      </c>
    </row>
    <row r="1068" spans="1:12" ht="15">
      <c r="A1068" s="84" t="s">
        <v>4868</v>
      </c>
      <c r="B1068" s="84" t="s">
        <v>4869</v>
      </c>
      <c r="C1068" s="84">
        <v>2</v>
      </c>
      <c r="D1068" s="123">
        <v>0.001477740757674218</v>
      </c>
      <c r="E1068" s="123">
        <v>3.1293675957229854</v>
      </c>
      <c r="F1068" s="84" t="s">
        <v>3473</v>
      </c>
      <c r="G1068" s="84" t="b">
        <v>0</v>
      </c>
      <c r="H1068" s="84" t="b">
        <v>0</v>
      </c>
      <c r="I1068" s="84" t="b">
        <v>0</v>
      </c>
      <c r="J1068" s="84" t="b">
        <v>0</v>
      </c>
      <c r="K1068" s="84" t="b">
        <v>0</v>
      </c>
      <c r="L1068" s="84" t="b">
        <v>0</v>
      </c>
    </row>
    <row r="1069" spans="1:12" ht="15">
      <c r="A1069" s="84" t="s">
        <v>3582</v>
      </c>
      <c r="B1069" s="84" t="s">
        <v>4848</v>
      </c>
      <c r="C1069" s="84">
        <v>2</v>
      </c>
      <c r="D1069" s="123">
        <v>0.0012637890905356386</v>
      </c>
      <c r="E1069" s="123">
        <v>1.231740504432544</v>
      </c>
      <c r="F1069" s="84" t="s">
        <v>3473</v>
      </c>
      <c r="G1069" s="84" t="b">
        <v>0</v>
      </c>
      <c r="H1069" s="84" t="b">
        <v>0</v>
      </c>
      <c r="I1069" s="84" t="b">
        <v>0</v>
      </c>
      <c r="J1069" s="84" t="b">
        <v>0</v>
      </c>
      <c r="K1069" s="84" t="b">
        <v>0</v>
      </c>
      <c r="L1069" s="84" t="b">
        <v>0</v>
      </c>
    </row>
    <row r="1070" spans="1:12" ht="15">
      <c r="A1070" s="84" t="s">
        <v>4848</v>
      </c>
      <c r="B1070" s="84" t="s">
        <v>3636</v>
      </c>
      <c r="C1070" s="84">
        <v>2</v>
      </c>
      <c r="D1070" s="123">
        <v>0.0012637890905356386</v>
      </c>
      <c r="E1070" s="123">
        <v>2.8283376000590046</v>
      </c>
      <c r="F1070" s="84" t="s">
        <v>3473</v>
      </c>
      <c r="G1070" s="84" t="b">
        <v>0</v>
      </c>
      <c r="H1070" s="84" t="b">
        <v>0</v>
      </c>
      <c r="I1070" s="84" t="b">
        <v>0</v>
      </c>
      <c r="J1070" s="84" t="b">
        <v>0</v>
      </c>
      <c r="K1070" s="84" t="b">
        <v>0</v>
      </c>
      <c r="L1070" s="84" t="b">
        <v>0</v>
      </c>
    </row>
    <row r="1071" spans="1:12" ht="15">
      <c r="A1071" s="84" t="s">
        <v>4377</v>
      </c>
      <c r="B1071" s="84" t="s">
        <v>3582</v>
      </c>
      <c r="C1071" s="84">
        <v>2</v>
      </c>
      <c r="D1071" s="123">
        <v>0.0012637890905356386</v>
      </c>
      <c r="E1071" s="123">
        <v>1.052909208010834</v>
      </c>
      <c r="F1071" s="84" t="s">
        <v>3473</v>
      </c>
      <c r="G1071" s="84" t="b">
        <v>0</v>
      </c>
      <c r="H1071" s="84" t="b">
        <v>0</v>
      </c>
      <c r="I1071" s="84" t="b">
        <v>0</v>
      </c>
      <c r="J1071" s="84" t="b">
        <v>0</v>
      </c>
      <c r="K1071" s="84" t="b">
        <v>0</v>
      </c>
      <c r="L1071" s="84" t="b">
        <v>0</v>
      </c>
    </row>
    <row r="1072" spans="1:12" ht="15">
      <c r="A1072" s="84" t="s">
        <v>3582</v>
      </c>
      <c r="B1072" s="84" t="s">
        <v>4696</v>
      </c>
      <c r="C1072" s="84">
        <v>2</v>
      </c>
      <c r="D1072" s="123">
        <v>0.0012637890905356386</v>
      </c>
      <c r="E1072" s="123">
        <v>1.0556492453768629</v>
      </c>
      <c r="F1072" s="84" t="s">
        <v>3473</v>
      </c>
      <c r="G1072" s="84" t="b">
        <v>0</v>
      </c>
      <c r="H1072" s="84" t="b">
        <v>0</v>
      </c>
      <c r="I1072" s="84" t="b">
        <v>0</v>
      </c>
      <c r="J1072" s="84" t="b">
        <v>0</v>
      </c>
      <c r="K1072" s="84" t="b">
        <v>0</v>
      </c>
      <c r="L1072" s="84" t="b">
        <v>0</v>
      </c>
    </row>
    <row r="1073" spans="1:12" ht="15">
      <c r="A1073" s="84" t="s">
        <v>4392</v>
      </c>
      <c r="B1073" s="84" t="s">
        <v>3627</v>
      </c>
      <c r="C1073" s="84">
        <v>2</v>
      </c>
      <c r="D1073" s="123">
        <v>0.0012637890905356386</v>
      </c>
      <c r="E1073" s="123">
        <v>0.9576411420697544</v>
      </c>
      <c r="F1073" s="84" t="s">
        <v>3473</v>
      </c>
      <c r="G1073" s="84" t="b">
        <v>0</v>
      </c>
      <c r="H1073" s="84" t="b">
        <v>0</v>
      </c>
      <c r="I1073" s="84" t="b">
        <v>0</v>
      </c>
      <c r="J1073" s="84" t="b">
        <v>0</v>
      </c>
      <c r="K1073" s="84" t="b">
        <v>0</v>
      </c>
      <c r="L1073" s="84" t="b">
        <v>0</v>
      </c>
    </row>
    <row r="1074" spans="1:12" ht="15">
      <c r="A1074" s="84" t="s">
        <v>4853</v>
      </c>
      <c r="B1074" s="84" t="s">
        <v>4854</v>
      </c>
      <c r="C1074" s="84">
        <v>2</v>
      </c>
      <c r="D1074" s="123">
        <v>0.001477740757674218</v>
      </c>
      <c r="E1074" s="123">
        <v>3.1293675957229854</v>
      </c>
      <c r="F1074" s="84" t="s">
        <v>3473</v>
      </c>
      <c r="G1074" s="84" t="b">
        <v>0</v>
      </c>
      <c r="H1074" s="84" t="b">
        <v>0</v>
      </c>
      <c r="I1074" s="84" t="b">
        <v>0</v>
      </c>
      <c r="J1074" s="84" t="b">
        <v>0</v>
      </c>
      <c r="K1074" s="84" t="b">
        <v>0</v>
      </c>
      <c r="L1074" s="84" t="b">
        <v>0</v>
      </c>
    </row>
    <row r="1075" spans="1:12" ht="15">
      <c r="A1075" s="84" t="s">
        <v>4854</v>
      </c>
      <c r="B1075" s="84" t="s">
        <v>4855</v>
      </c>
      <c r="C1075" s="84">
        <v>2</v>
      </c>
      <c r="D1075" s="123">
        <v>0.001477740757674218</v>
      </c>
      <c r="E1075" s="123">
        <v>3.1293675957229854</v>
      </c>
      <c r="F1075" s="84" t="s">
        <v>3473</v>
      </c>
      <c r="G1075" s="84" t="b">
        <v>0</v>
      </c>
      <c r="H1075" s="84" t="b">
        <v>0</v>
      </c>
      <c r="I1075" s="84" t="b">
        <v>0</v>
      </c>
      <c r="J1075" s="84" t="b">
        <v>0</v>
      </c>
      <c r="K1075" s="84" t="b">
        <v>0</v>
      </c>
      <c r="L1075" s="84" t="b">
        <v>0</v>
      </c>
    </row>
    <row r="1076" spans="1:12" ht="15">
      <c r="A1076" s="84" t="s">
        <v>4855</v>
      </c>
      <c r="B1076" s="84" t="s">
        <v>4856</v>
      </c>
      <c r="C1076" s="84">
        <v>2</v>
      </c>
      <c r="D1076" s="123">
        <v>0.001477740757674218</v>
      </c>
      <c r="E1076" s="123">
        <v>3.1293675957229854</v>
      </c>
      <c r="F1076" s="84" t="s">
        <v>3473</v>
      </c>
      <c r="G1076" s="84" t="b">
        <v>0</v>
      </c>
      <c r="H1076" s="84" t="b">
        <v>0</v>
      </c>
      <c r="I1076" s="84" t="b">
        <v>0</v>
      </c>
      <c r="J1076" s="84" t="b">
        <v>0</v>
      </c>
      <c r="K1076" s="84" t="b">
        <v>0</v>
      </c>
      <c r="L1076" s="84" t="b">
        <v>0</v>
      </c>
    </row>
    <row r="1077" spans="1:12" ht="15">
      <c r="A1077" s="84" t="s">
        <v>4856</v>
      </c>
      <c r="B1077" s="84" t="s">
        <v>4857</v>
      </c>
      <c r="C1077" s="84">
        <v>2</v>
      </c>
      <c r="D1077" s="123">
        <v>0.001477740757674218</v>
      </c>
      <c r="E1077" s="123">
        <v>3.1293675957229854</v>
      </c>
      <c r="F1077" s="84" t="s">
        <v>3473</v>
      </c>
      <c r="G1077" s="84" t="b">
        <v>0</v>
      </c>
      <c r="H1077" s="84" t="b">
        <v>0</v>
      </c>
      <c r="I1077" s="84" t="b">
        <v>0</v>
      </c>
      <c r="J1077" s="84" t="b">
        <v>0</v>
      </c>
      <c r="K1077" s="84" t="b">
        <v>1</v>
      </c>
      <c r="L1077" s="84" t="b">
        <v>0</v>
      </c>
    </row>
    <row r="1078" spans="1:12" ht="15">
      <c r="A1078" s="84" t="s">
        <v>4479</v>
      </c>
      <c r="B1078" s="84" t="s">
        <v>4385</v>
      </c>
      <c r="C1078" s="84">
        <v>2</v>
      </c>
      <c r="D1078" s="123">
        <v>0.0012637890905356386</v>
      </c>
      <c r="E1078" s="123">
        <v>1.9910648975567042</v>
      </c>
      <c r="F1078" s="84" t="s">
        <v>3473</v>
      </c>
      <c r="G1078" s="84" t="b">
        <v>0</v>
      </c>
      <c r="H1078" s="84" t="b">
        <v>0</v>
      </c>
      <c r="I1078" s="84" t="b">
        <v>0</v>
      </c>
      <c r="J1078" s="84" t="b">
        <v>0</v>
      </c>
      <c r="K1078" s="84" t="b">
        <v>0</v>
      </c>
      <c r="L1078" s="84" t="b">
        <v>0</v>
      </c>
    </row>
    <row r="1079" spans="1:12" ht="15">
      <c r="A1079" s="84" t="s">
        <v>974</v>
      </c>
      <c r="B1079" s="84" t="s">
        <v>4358</v>
      </c>
      <c r="C1079" s="84">
        <v>2</v>
      </c>
      <c r="D1079" s="123">
        <v>0.0012637890905356386</v>
      </c>
      <c r="E1079" s="123">
        <v>0.577612722706419</v>
      </c>
      <c r="F1079" s="84" t="s">
        <v>3473</v>
      </c>
      <c r="G1079" s="84" t="b">
        <v>0</v>
      </c>
      <c r="H1079" s="84" t="b">
        <v>0</v>
      </c>
      <c r="I1079" s="84" t="b">
        <v>0</v>
      </c>
      <c r="J1079" s="84" t="b">
        <v>0</v>
      </c>
      <c r="K1079" s="84" t="b">
        <v>0</v>
      </c>
      <c r="L1079" s="84" t="b">
        <v>0</v>
      </c>
    </row>
    <row r="1080" spans="1:12" ht="15">
      <c r="A1080" s="84" t="s">
        <v>3583</v>
      </c>
      <c r="B1080" s="84" t="s">
        <v>3582</v>
      </c>
      <c r="C1080" s="84">
        <v>2</v>
      </c>
      <c r="D1080" s="123">
        <v>0.0012637890905356386</v>
      </c>
      <c r="E1080" s="123">
        <v>-0.4567412715357484</v>
      </c>
      <c r="F1080" s="84" t="s">
        <v>3473</v>
      </c>
      <c r="G1080" s="84" t="b">
        <v>0</v>
      </c>
      <c r="H1080" s="84" t="b">
        <v>0</v>
      </c>
      <c r="I1080" s="84" t="b">
        <v>0</v>
      </c>
      <c r="J1080" s="84" t="b">
        <v>0</v>
      </c>
      <c r="K1080" s="84" t="b">
        <v>0</v>
      </c>
      <c r="L1080" s="84" t="b">
        <v>0</v>
      </c>
    </row>
    <row r="1081" spans="1:12" ht="15">
      <c r="A1081" s="84" t="s">
        <v>3627</v>
      </c>
      <c r="B1081" s="84" t="s">
        <v>3584</v>
      </c>
      <c r="C1081" s="84">
        <v>2</v>
      </c>
      <c r="D1081" s="123">
        <v>0.0012637890905356386</v>
      </c>
      <c r="E1081" s="123">
        <v>0.4969103035382614</v>
      </c>
      <c r="F1081" s="84" t="s">
        <v>3473</v>
      </c>
      <c r="G1081" s="84" t="b">
        <v>0</v>
      </c>
      <c r="H1081" s="84" t="b">
        <v>0</v>
      </c>
      <c r="I1081" s="84" t="b">
        <v>0</v>
      </c>
      <c r="J1081" s="84" t="b">
        <v>0</v>
      </c>
      <c r="K1081" s="84" t="b">
        <v>0</v>
      </c>
      <c r="L1081" s="84" t="b">
        <v>0</v>
      </c>
    </row>
    <row r="1082" spans="1:12" ht="15">
      <c r="A1082" s="84" t="s">
        <v>4374</v>
      </c>
      <c r="B1082" s="84" t="s">
        <v>4419</v>
      </c>
      <c r="C1082" s="84">
        <v>2</v>
      </c>
      <c r="D1082" s="123">
        <v>0.0012637890905356386</v>
      </c>
      <c r="E1082" s="123">
        <v>2.0879749105647605</v>
      </c>
      <c r="F1082" s="84" t="s">
        <v>3473</v>
      </c>
      <c r="G1082" s="84" t="b">
        <v>0</v>
      </c>
      <c r="H1082" s="84" t="b">
        <v>0</v>
      </c>
      <c r="I1082" s="84" t="b">
        <v>0</v>
      </c>
      <c r="J1082" s="84" t="b">
        <v>0</v>
      </c>
      <c r="K1082" s="84" t="b">
        <v>0</v>
      </c>
      <c r="L1082" s="84" t="b">
        <v>0</v>
      </c>
    </row>
    <row r="1083" spans="1:12" ht="15">
      <c r="A1083" s="84" t="s">
        <v>4419</v>
      </c>
      <c r="B1083" s="84" t="s">
        <v>4341</v>
      </c>
      <c r="C1083" s="84">
        <v>2</v>
      </c>
      <c r="D1083" s="123">
        <v>0.0012637890905356386</v>
      </c>
      <c r="E1083" s="123">
        <v>2.4303975913869666</v>
      </c>
      <c r="F1083" s="84" t="s">
        <v>3473</v>
      </c>
      <c r="G1083" s="84" t="b">
        <v>0</v>
      </c>
      <c r="H1083" s="84" t="b">
        <v>0</v>
      </c>
      <c r="I1083" s="84" t="b">
        <v>0</v>
      </c>
      <c r="J1083" s="84" t="b">
        <v>0</v>
      </c>
      <c r="K1083" s="84" t="b">
        <v>0</v>
      </c>
      <c r="L1083" s="84" t="b">
        <v>0</v>
      </c>
    </row>
    <row r="1084" spans="1:12" ht="15">
      <c r="A1084" s="84" t="s">
        <v>4829</v>
      </c>
      <c r="B1084" s="84" t="s">
        <v>4505</v>
      </c>
      <c r="C1084" s="84">
        <v>2</v>
      </c>
      <c r="D1084" s="123">
        <v>0.001477740757674218</v>
      </c>
      <c r="E1084" s="123">
        <v>2.731427587050948</v>
      </c>
      <c r="F1084" s="84" t="s">
        <v>3473</v>
      </c>
      <c r="G1084" s="84" t="b">
        <v>0</v>
      </c>
      <c r="H1084" s="84" t="b">
        <v>0</v>
      </c>
      <c r="I1084" s="84" t="b">
        <v>0</v>
      </c>
      <c r="J1084" s="84" t="b">
        <v>0</v>
      </c>
      <c r="K1084" s="84" t="b">
        <v>0</v>
      </c>
      <c r="L1084" s="84" t="b">
        <v>0</v>
      </c>
    </row>
    <row r="1085" spans="1:12" ht="15">
      <c r="A1085" s="84" t="s">
        <v>3582</v>
      </c>
      <c r="B1085" s="84" t="s">
        <v>4820</v>
      </c>
      <c r="C1085" s="84">
        <v>2</v>
      </c>
      <c r="D1085" s="123">
        <v>0.0012637890905356386</v>
      </c>
      <c r="E1085" s="123">
        <v>1.231740504432544</v>
      </c>
      <c r="F1085" s="84" t="s">
        <v>3473</v>
      </c>
      <c r="G1085" s="84" t="b">
        <v>0</v>
      </c>
      <c r="H1085" s="84" t="b">
        <v>0</v>
      </c>
      <c r="I1085" s="84" t="b">
        <v>0</v>
      </c>
      <c r="J1085" s="84" t="b">
        <v>0</v>
      </c>
      <c r="K1085" s="84" t="b">
        <v>0</v>
      </c>
      <c r="L1085" s="84" t="b">
        <v>0</v>
      </c>
    </row>
    <row r="1086" spans="1:12" ht="15">
      <c r="A1086" s="84" t="s">
        <v>4820</v>
      </c>
      <c r="B1086" s="84" t="s">
        <v>4367</v>
      </c>
      <c r="C1086" s="84">
        <v>2</v>
      </c>
      <c r="D1086" s="123">
        <v>0.0012637890905356386</v>
      </c>
      <c r="E1086" s="123">
        <v>2.284269555708729</v>
      </c>
      <c r="F1086" s="84" t="s">
        <v>3473</v>
      </c>
      <c r="G1086" s="84" t="b">
        <v>0</v>
      </c>
      <c r="H1086" s="84" t="b">
        <v>0</v>
      </c>
      <c r="I1086" s="84" t="b">
        <v>0</v>
      </c>
      <c r="J1086" s="84" t="b">
        <v>0</v>
      </c>
      <c r="K1086" s="84" t="b">
        <v>0</v>
      </c>
      <c r="L1086" s="84" t="b">
        <v>0</v>
      </c>
    </row>
    <row r="1087" spans="1:12" ht="15">
      <c r="A1087" s="84" t="s">
        <v>4356</v>
      </c>
      <c r="B1087" s="84" t="s">
        <v>4821</v>
      </c>
      <c r="C1087" s="84">
        <v>2</v>
      </c>
      <c r="D1087" s="123">
        <v>0.0012637890905356386</v>
      </c>
      <c r="E1087" s="123">
        <v>2.476155081947642</v>
      </c>
      <c r="F1087" s="84" t="s">
        <v>3473</v>
      </c>
      <c r="G1087" s="84" t="b">
        <v>0</v>
      </c>
      <c r="H1087" s="84" t="b">
        <v>0</v>
      </c>
      <c r="I1087" s="84" t="b">
        <v>0</v>
      </c>
      <c r="J1087" s="84" t="b">
        <v>0</v>
      </c>
      <c r="K1087" s="84" t="b">
        <v>0</v>
      </c>
      <c r="L1087" s="84" t="b">
        <v>0</v>
      </c>
    </row>
    <row r="1088" spans="1:12" ht="15">
      <c r="A1088" s="84" t="s">
        <v>4821</v>
      </c>
      <c r="B1088" s="84" t="s">
        <v>4822</v>
      </c>
      <c r="C1088" s="84">
        <v>2</v>
      </c>
      <c r="D1088" s="123">
        <v>0.0012637890905356386</v>
      </c>
      <c r="E1088" s="123">
        <v>3.1293675957229854</v>
      </c>
      <c r="F1088" s="84" t="s">
        <v>3473</v>
      </c>
      <c r="G1088" s="84" t="b">
        <v>0</v>
      </c>
      <c r="H1088" s="84" t="b">
        <v>0</v>
      </c>
      <c r="I1088" s="84" t="b">
        <v>0</v>
      </c>
      <c r="J1088" s="84" t="b">
        <v>0</v>
      </c>
      <c r="K1088" s="84" t="b">
        <v>0</v>
      </c>
      <c r="L1088" s="84" t="b">
        <v>0</v>
      </c>
    </row>
    <row r="1089" spans="1:12" ht="15">
      <c r="A1089" s="84" t="s">
        <v>4822</v>
      </c>
      <c r="B1089" s="84" t="s">
        <v>4823</v>
      </c>
      <c r="C1089" s="84">
        <v>2</v>
      </c>
      <c r="D1089" s="123">
        <v>0.0012637890905356386</v>
      </c>
      <c r="E1089" s="123">
        <v>3.1293675957229854</v>
      </c>
      <c r="F1089" s="84" t="s">
        <v>3473</v>
      </c>
      <c r="G1089" s="84" t="b">
        <v>0</v>
      </c>
      <c r="H1089" s="84" t="b">
        <v>0</v>
      </c>
      <c r="I1089" s="84" t="b">
        <v>0</v>
      </c>
      <c r="J1089" s="84" t="b">
        <v>0</v>
      </c>
      <c r="K1089" s="84" t="b">
        <v>0</v>
      </c>
      <c r="L1089" s="84" t="b">
        <v>0</v>
      </c>
    </row>
    <row r="1090" spans="1:12" ht="15">
      <c r="A1090" s="84" t="s">
        <v>4823</v>
      </c>
      <c r="B1090" s="84" t="s">
        <v>4499</v>
      </c>
      <c r="C1090" s="84">
        <v>2</v>
      </c>
      <c r="D1090" s="123">
        <v>0.0012637890905356386</v>
      </c>
      <c r="E1090" s="123">
        <v>2.731427587050948</v>
      </c>
      <c r="F1090" s="84" t="s">
        <v>3473</v>
      </c>
      <c r="G1090" s="84" t="b">
        <v>0</v>
      </c>
      <c r="H1090" s="84" t="b">
        <v>0</v>
      </c>
      <c r="I1090" s="84" t="b">
        <v>0</v>
      </c>
      <c r="J1090" s="84" t="b">
        <v>0</v>
      </c>
      <c r="K1090" s="84" t="b">
        <v>0</v>
      </c>
      <c r="L1090" s="84" t="b">
        <v>0</v>
      </c>
    </row>
    <row r="1091" spans="1:12" ht="15">
      <c r="A1091" s="84" t="s">
        <v>4499</v>
      </c>
      <c r="B1091" s="84" t="s">
        <v>4427</v>
      </c>
      <c r="C1091" s="84">
        <v>2</v>
      </c>
      <c r="D1091" s="123">
        <v>0.0012637890905356386</v>
      </c>
      <c r="E1091" s="123">
        <v>2.2543063323312857</v>
      </c>
      <c r="F1091" s="84" t="s">
        <v>3473</v>
      </c>
      <c r="G1091" s="84" t="b">
        <v>0</v>
      </c>
      <c r="H1091" s="84" t="b">
        <v>0</v>
      </c>
      <c r="I1091" s="84" t="b">
        <v>0</v>
      </c>
      <c r="J1091" s="84" t="b">
        <v>0</v>
      </c>
      <c r="K1091" s="84" t="b">
        <v>0</v>
      </c>
      <c r="L1091" s="84" t="b">
        <v>0</v>
      </c>
    </row>
    <row r="1092" spans="1:12" ht="15">
      <c r="A1092" s="84" t="s">
        <v>4427</v>
      </c>
      <c r="B1092" s="84" t="s">
        <v>4824</v>
      </c>
      <c r="C1092" s="84">
        <v>2</v>
      </c>
      <c r="D1092" s="123">
        <v>0.0012637890905356386</v>
      </c>
      <c r="E1092" s="123">
        <v>2.6522463410033232</v>
      </c>
      <c r="F1092" s="84" t="s">
        <v>3473</v>
      </c>
      <c r="G1092" s="84" t="b">
        <v>0</v>
      </c>
      <c r="H1092" s="84" t="b">
        <v>0</v>
      </c>
      <c r="I1092" s="84" t="b">
        <v>0</v>
      </c>
      <c r="J1092" s="84" t="b">
        <v>0</v>
      </c>
      <c r="K1092" s="84" t="b">
        <v>0</v>
      </c>
      <c r="L1092" s="84" t="b">
        <v>0</v>
      </c>
    </row>
    <row r="1093" spans="1:12" ht="15">
      <c r="A1093" s="84" t="s">
        <v>4824</v>
      </c>
      <c r="B1093" s="84" t="s">
        <v>4825</v>
      </c>
      <c r="C1093" s="84">
        <v>2</v>
      </c>
      <c r="D1093" s="123">
        <v>0.0012637890905356386</v>
      </c>
      <c r="E1093" s="123">
        <v>3.1293675957229854</v>
      </c>
      <c r="F1093" s="84" t="s">
        <v>3473</v>
      </c>
      <c r="G1093" s="84" t="b">
        <v>0</v>
      </c>
      <c r="H1093" s="84" t="b">
        <v>0</v>
      </c>
      <c r="I1093" s="84" t="b">
        <v>0</v>
      </c>
      <c r="J1093" s="84" t="b">
        <v>0</v>
      </c>
      <c r="K1093" s="84" t="b">
        <v>0</v>
      </c>
      <c r="L1093" s="84" t="b">
        <v>0</v>
      </c>
    </row>
    <row r="1094" spans="1:12" ht="15">
      <c r="A1094" s="84" t="s">
        <v>4825</v>
      </c>
      <c r="B1094" s="84" t="s">
        <v>4826</v>
      </c>
      <c r="C1094" s="84">
        <v>2</v>
      </c>
      <c r="D1094" s="123">
        <v>0.0012637890905356386</v>
      </c>
      <c r="E1094" s="123">
        <v>3.1293675957229854</v>
      </c>
      <c r="F1094" s="84" t="s">
        <v>3473</v>
      </c>
      <c r="G1094" s="84" t="b">
        <v>0</v>
      </c>
      <c r="H1094" s="84" t="b">
        <v>0</v>
      </c>
      <c r="I1094" s="84" t="b">
        <v>0</v>
      </c>
      <c r="J1094" s="84" t="b">
        <v>0</v>
      </c>
      <c r="K1094" s="84" t="b">
        <v>0</v>
      </c>
      <c r="L1094" s="84" t="b">
        <v>0</v>
      </c>
    </row>
    <row r="1095" spans="1:12" ht="15">
      <c r="A1095" s="84" t="s">
        <v>4826</v>
      </c>
      <c r="B1095" s="84" t="s">
        <v>984</v>
      </c>
      <c r="C1095" s="84">
        <v>2</v>
      </c>
      <c r="D1095" s="123">
        <v>0.0012637890905356386</v>
      </c>
      <c r="E1095" s="123">
        <v>2.5273076043950233</v>
      </c>
      <c r="F1095" s="84" t="s">
        <v>3473</v>
      </c>
      <c r="G1095" s="84" t="b">
        <v>0</v>
      </c>
      <c r="H1095" s="84" t="b">
        <v>0</v>
      </c>
      <c r="I1095" s="84" t="b">
        <v>0</v>
      </c>
      <c r="J1095" s="84" t="b">
        <v>0</v>
      </c>
      <c r="K1095" s="84" t="b">
        <v>0</v>
      </c>
      <c r="L1095" s="84" t="b">
        <v>0</v>
      </c>
    </row>
    <row r="1096" spans="1:12" ht="15">
      <c r="A1096" s="84" t="s">
        <v>3582</v>
      </c>
      <c r="B1096" s="84" t="s">
        <v>4543</v>
      </c>
      <c r="C1096" s="84">
        <v>2</v>
      </c>
      <c r="D1096" s="123">
        <v>0.0012637890905356386</v>
      </c>
      <c r="E1096" s="123">
        <v>0.9307105087685629</v>
      </c>
      <c r="F1096" s="84" t="s">
        <v>3473</v>
      </c>
      <c r="G1096" s="84" t="b">
        <v>0</v>
      </c>
      <c r="H1096" s="84" t="b">
        <v>0</v>
      </c>
      <c r="I1096" s="84" t="b">
        <v>0</v>
      </c>
      <c r="J1096" s="84" t="b">
        <v>1</v>
      </c>
      <c r="K1096" s="84" t="b">
        <v>0</v>
      </c>
      <c r="L1096" s="84" t="b">
        <v>0</v>
      </c>
    </row>
    <row r="1097" spans="1:12" ht="15">
      <c r="A1097" s="84" t="s">
        <v>4563</v>
      </c>
      <c r="B1097" s="84" t="s">
        <v>4429</v>
      </c>
      <c r="C1097" s="84">
        <v>2</v>
      </c>
      <c r="D1097" s="123">
        <v>0.0012637890905356386</v>
      </c>
      <c r="E1097" s="123">
        <v>2.4303975913869666</v>
      </c>
      <c r="F1097" s="84" t="s">
        <v>3473</v>
      </c>
      <c r="G1097" s="84" t="b">
        <v>0</v>
      </c>
      <c r="H1097" s="84" t="b">
        <v>0</v>
      </c>
      <c r="I1097" s="84" t="b">
        <v>0</v>
      </c>
      <c r="J1097" s="84" t="b">
        <v>0</v>
      </c>
      <c r="K1097" s="84" t="b">
        <v>0</v>
      </c>
      <c r="L1097" s="84" t="b">
        <v>0</v>
      </c>
    </row>
    <row r="1098" spans="1:12" ht="15">
      <c r="A1098" s="84" t="s">
        <v>4429</v>
      </c>
      <c r="B1098" s="84" t="s">
        <v>4668</v>
      </c>
      <c r="C1098" s="84">
        <v>2</v>
      </c>
      <c r="D1098" s="123">
        <v>0.0012637890905356386</v>
      </c>
      <c r="E1098" s="123">
        <v>2.5553363279952666</v>
      </c>
      <c r="F1098" s="84" t="s">
        <v>3473</v>
      </c>
      <c r="G1098" s="84" t="b">
        <v>0</v>
      </c>
      <c r="H1098" s="84" t="b">
        <v>0</v>
      </c>
      <c r="I1098" s="84" t="b">
        <v>0</v>
      </c>
      <c r="J1098" s="84" t="b">
        <v>0</v>
      </c>
      <c r="K1098" s="84" t="b">
        <v>0</v>
      </c>
      <c r="L1098" s="84" t="b">
        <v>0</v>
      </c>
    </row>
    <row r="1099" spans="1:12" ht="15">
      <c r="A1099" s="84" t="s">
        <v>4668</v>
      </c>
      <c r="B1099" s="84" t="s">
        <v>4827</v>
      </c>
      <c r="C1099" s="84">
        <v>2</v>
      </c>
      <c r="D1099" s="123">
        <v>0.0012637890905356386</v>
      </c>
      <c r="E1099" s="123">
        <v>2.9532763366673045</v>
      </c>
      <c r="F1099" s="84" t="s">
        <v>3473</v>
      </c>
      <c r="G1099" s="84" t="b">
        <v>0</v>
      </c>
      <c r="H1099" s="84" t="b">
        <v>0</v>
      </c>
      <c r="I1099" s="84" t="b">
        <v>0</v>
      </c>
      <c r="J1099" s="84" t="b">
        <v>0</v>
      </c>
      <c r="K1099" s="84" t="b">
        <v>0</v>
      </c>
      <c r="L1099" s="84" t="b">
        <v>0</v>
      </c>
    </row>
    <row r="1100" spans="1:12" ht="15">
      <c r="A1100" s="84" t="s">
        <v>4827</v>
      </c>
      <c r="B1100" s="84" t="s">
        <v>4345</v>
      </c>
      <c r="C1100" s="84">
        <v>2</v>
      </c>
      <c r="D1100" s="123">
        <v>0.0012637890905356386</v>
      </c>
      <c r="E1100" s="123">
        <v>1.8989186743447115</v>
      </c>
      <c r="F1100" s="84" t="s">
        <v>3473</v>
      </c>
      <c r="G1100" s="84" t="b">
        <v>0</v>
      </c>
      <c r="H1100" s="84" t="b">
        <v>0</v>
      </c>
      <c r="I1100" s="84" t="b">
        <v>0</v>
      </c>
      <c r="J1100" s="84" t="b">
        <v>0</v>
      </c>
      <c r="K1100" s="84" t="b">
        <v>0</v>
      </c>
      <c r="L1100" s="84" t="b">
        <v>0</v>
      </c>
    </row>
    <row r="1101" spans="1:12" ht="15">
      <c r="A1101" s="84" t="s">
        <v>4345</v>
      </c>
      <c r="B1101" s="84" t="s">
        <v>4828</v>
      </c>
      <c r="C1101" s="84">
        <v>2</v>
      </c>
      <c r="D1101" s="123">
        <v>0.0012637890905356386</v>
      </c>
      <c r="E1101" s="123">
        <v>1.8989186743447115</v>
      </c>
      <c r="F1101" s="84" t="s">
        <v>3473</v>
      </c>
      <c r="G1101" s="84" t="b">
        <v>0</v>
      </c>
      <c r="H1101" s="84" t="b">
        <v>0</v>
      </c>
      <c r="I1101" s="84" t="b">
        <v>0</v>
      </c>
      <c r="J1101" s="84" t="b">
        <v>0</v>
      </c>
      <c r="K1101" s="84" t="b">
        <v>0</v>
      </c>
      <c r="L1101" s="84" t="b">
        <v>0</v>
      </c>
    </row>
    <row r="1102" spans="1:12" ht="15">
      <c r="A1102" s="84" t="s">
        <v>974</v>
      </c>
      <c r="B1102" s="84" t="s">
        <v>4368</v>
      </c>
      <c r="C1102" s="84">
        <v>2</v>
      </c>
      <c r="D1102" s="123">
        <v>0.0012637890905356386</v>
      </c>
      <c r="E1102" s="123">
        <v>0.8149736385010229</v>
      </c>
      <c r="F1102" s="84" t="s">
        <v>3473</v>
      </c>
      <c r="G1102" s="84" t="b">
        <v>0</v>
      </c>
      <c r="H1102" s="84" t="b">
        <v>0</v>
      </c>
      <c r="I1102" s="84" t="b">
        <v>0</v>
      </c>
      <c r="J1102" s="84" t="b">
        <v>0</v>
      </c>
      <c r="K1102" s="84" t="b">
        <v>0</v>
      </c>
      <c r="L1102" s="84" t="b">
        <v>0</v>
      </c>
    </row>
    <row r="1103" spans="1:12" ht="15">
      <c r="A1103" s="84" t="s">
        <v>4438</v>
      </c>
      <c r="B1103" s="84" t="s">
        <v>4399</v>
      </c>
      <c r="C1103" s="84">
        <v>2</v>
      </c>
      <c r="D1103" s="123">
        <v>0.001477740757674218</v>
      </c>
      <c r="E1103" s="123">
        <v>2.1873595427006722</v>
      </c>
      <c r="F1103" s="84" t="s">
        <v>3473</v>
      </c>
      <c r="G1103" s="84" t="b">
        <v>0</v>
      </c>
      <c r="H1103" s="84" t="b">
        <v>0</v>
      </c>
      <c r="I1103" s="84" t="b">
        <v>0</v>
      </c>
      <c r="J1103" s="84" t="b">
        <v>0</v>
      </c>
      <c r="K1103" s="84" t="b">
        <v>0</v>
      </c>
      <c r="L1103" s="84" t="b">
        <v>0</v>
      </c>
    </row>
    <row r="1104" spans="1:12" ht="15">
      <c r="A1104" s="84" t="s">
        <v>3682</v>
      </c>
      <c r="B1104" s="84" t="s">
        <v>4574</v>
      </c>
      <c r="C1104" s="84">
        <v>2</v>
      </c>
      <c r="D1104" s="123">
        <v>0.001477740757674218</v>
      </c>
      <c r="E1104" s="123">
        <v>2.0879749105647605</v>
      </c>
      <c r="F1104" s="84" t="s">
        <v>3473</v>
      </c>
      <c r="G1104" s="84" t="b">
        <v>0</v>
      </c>
      <c r="H1104" s="84" t="b">
        <v>0</v>
      </c>
      <c r="I1104" s="84" t="b">
        <v>0</v>
      </c>
      <c r="J1104" s="84" t="b">
        <v>0</v>
      </c>
      <c r="K1104" s="84" t="b">
        <v>0</v>
      </c>
      <c r="L1104" s="84" t="b">
        <v>0</v>
      </c>
    </row>
    <row r="1105" spans="1:12" ht="15">
      <c r="A1105" s="84" t="s">
        <v>4574</v>
      </c>
      <c r="B1105" s="84" t="s">
        <v>4351</v>
      </c>
      <c r="C1105" s="84">
        <v>2</v>
      </c>
      <c r="D1105" s="123">
        <v>0.001477740757674218</v>
      </c>
      <c r="E1105" s="123">
        <v>1.7676397597053928</v>
      </c>
      <c r="F1105" s="84" t="s">
        <v>3473</v>
      </c>
      <c r="G1105" s="84" t="b">
        <v>0</v>
      </c>
      <c r="H1105" s="84" t="b">
        <v>0</v>
      </c>
      <c r="I1105" s="84" t="b">
        <v>0</v>
      </c>
      <c r="J1105" s="84" t="b">
        <v>0</v>
      </c>
      <c r="K1105" s="84" t="b">
        <v>0</v>
      </c>
      <c r="L1105" s="84" t="b">
        <v>0</v>
      </c>
    </row>
    <row r="1106" spans="1:12" ht="15">
      <c r="A1106" s="84" t="s">
        <v>4351</v>
      </c>
      <c r="B1106" s="84" t="s">
        <v>4815</v>
      </c>
      <c r="C1106" s="84">
        <v>2</v>
      </c>
      <c r="D1106" s="123">
        <v>0.001477740757674218</v>
      </c>
      <c r="E1106" s="123">
        <v>2.068669755369374</v>
      </c>
      <c r="F1106" s="84" t="s">
        <v>3473</v>
      </c>
      <c r="G1106" s="84" t="b">
        <v>0</v>
      </c>
      <c r="H1106" s="84" t="b">
        <v>0</v>
      </c>
      <c r="I1106" s="84" t="b">
        <v>0</v>
      </c>
      <c r="J1106" s="84" t="b">
        <v>0</v>
      </c>
      <c r="K1106" s="84" t="b">
        <v>0</v>
      </c>
      <c r="L1106" s="84" t="b">
        <v>0</v>
      </c>
    </row>
    <row r="1107" spans="1:12" ht="15">
      <c r="A1107" s="84" t="s">
        <v>4815</v>
      </c>
      <c r="B1107" s="84" t="s">
        <v>4666</v>
      </c>
      <c r="C1107" s="84">
        <v>2</v>
      </c>
      <c r="D1107" s="123">
        <v>0.001477740757674218</v>
      </c>
      <c r="E1107" s="123">
        <v>2.9532763366673045</v>
      </c>
      <c r="F1107" s="84" t="s">
        <v>3473</v>
      </c>
      <c r="G1107" s="84" t="b">
        <v>0</v>
      </c>
      <c r="H1107" s="84" t="b">
        <v>0</v>
      </c>
      <c r="I1107" s="84" t="b">
        <v>0</v>
      </c>
      <c r="J1107" s="84" t="b">
        <v>0</v>
      </c>
      <c r="K1107" s="84" t="b">
        <v>0</v>
      </c>
      <c r="L1107" s="84" t="b">
        <v>0</v>
      </c>
    </row>
    <row r="1108" spans="1:12" ht="15">
      <c r="A1108" s="84" t="s">
        <v>4345</v>
      </c>
      <c r="B1108" s="84" t="s">
        <v>4432</v>
      </c>
      <c r="C1108" s="84">
        <v>2</v>
      </c>
      <c r="D1108" s="123">
        <v>0.0012637890905356386</v>
      </c>
      <c r="E1108" s="123">
        <v>1.2968586830167492</v>
      </c>
      <c r="F1108" s="84" t="s">
        <v>3473</v>
      </c>
      <c r="G1108" s="84" t="b">
        <v>0</v>
      </c>
      <c r="H1108" s="84" t="b">
        <v>0</v>
      </c>
      <c r="I1108" s="84" t="b">
        <v>0</v>
      </c>
      <c r="J1108" s="84" t="b">
        <v>0</v>
      </c>
      <c r="K1108" s="84" t="b">
        <v>0</v>
      </c>
      <c r="L1108" s="84" t="b">
        <v>0</v>
      </c>
    </row>
    <row r="1109" spans="1:12" ht="15">
      <c r="A1109" s="84" t="s">
        <v>4657</v>
      </c>
      <c r="B1109" s="84" t="s">
        <v>4432</v>
      </c>
      <c r="C1109" s="84">
        <v>2</v>
      </c>
      <c r="D1109" s="123">
        <v>0.0012637890905356386</v>
      </c>
      <c r="E1109" s="123">
        <v>2.351216345339342</v>
      </c>
      <c r="F1109" s="84" t="s">
        <v>3473</v>
      </c>
      <c r="G1109" s="84" t="b">
        <v>0</v>
      </c>
      <c r="H1109" s="84" t="b">
        <v>0</v>
      </c>
      <c r="I1109" s="84" t="b">
        <v>0</v>
      </c>
      <c r="J1109" s="84" t="b">
        <v>0</v>
      </c>
      <c r="K1109" s="84" t="b">
        <v>0</v>
      </c>
      <c r="L1109" s="84" t="b">
        <v>0</v>
      </c>
    </row>
    <row r="1110" spans="1:12" ht="15">
      <c r="A1110" s="84" t="s">
        <v>4432</v>
      </c>
      <c r="B1110" s="84" t="s">
        <v>974</v>
      </c>
      <c r="C1110" s="84">
        <v>2</v>
      </c>
      <c r="D1110" s="123">
        <v>0.0012637890905356386</v>
      </c>
      <c r="E1110" s="123">
        <v>0.947524007778213</v>
      </c>
      <c r="F1110" s="84" t="s">
        <v>3473</v>
      </c>
      <c r="G1110" s="84" t="b">
        <v>0</v>
      </c>
      <c r="H1110" s="84" t="b">
        <v>0</v>
      </c>
      <c r="I1110" s="84" t="b">
        <v>0</v>
      </c>
      <c r="J1110" s="84" t="b">
        <v>0</v>
      </c>
      <c r="K1110" s="84" t="b">
        <v>0</v>
      </c>
      <c r="L1110" s="84" t="b">
        <v>0</v>
      </c>
    </row>
    <row r="1111" spans="1:12" ht="15">
      <c r="A1111" s="84" t="s">
        <v>4343</v>
      </c>
      <c r="B1111" s="84" t="s">
        <v>4552</v>
      </c>
      <c r="C1111" s="84">
        <v>2</v>
      </c>
      <c r="D1111" s="123">
        <v>0.001477740757674218</v>
      </c>
      <c r="E1111" s="123">
        <v>2.068669755369374</v>
      </c>
      <c r="F1111" s="84" t="s">
        <v>3473</v>
      </c>
      <c r="G1111" s="84" t="b">
        <v>0</v>
      </c>
      <c r="H1111" s="84" t="b">
        <v>0</v>
      </c>
      <c r="I1111" s="84" t="b">
        <v>0</v>
      </c>
      <c r="J1111" s="84" t="b">
        <v>0</v>
      </c>
      <c r="K1111" s="84" t="b">
        <v>0</v>
      </c>
      <c r="L1111" s="84" t="b">
        <v>0</v>
      </c>
    </row>
    <row r="1112" spans="1:12" ht="15">
      <c r="A1112" s="84" t="s">
        <v>4552</v>
      </c>
      <c r="B1112" s="84" t="s">
        <v>3582</v>
      </c>
      <c r="C1112" s="84">
        <v>2</v>
      </c>
      <c r="D1112" s="123">
        <v>0.001477740757674218</v>
      </c>
      <c r="E1112" s="123">
        <v>1.2290004670665153</v>
      </c>
      <c r="F1112" s="84" t="s">
        <v>3473</v>
      </c>
      <c r="G1112" s="84" t="b">
        <v>0</v>
      </c>
      <c r="H1112" s="84" t="b">
        <v>0</v>
      </c>
      <c r="I1112" s="84" t="b">
        <v>0</v>
      </c>
      <c r="J1112" s="84" t="b">
        <v>0</v>
      </c>
      <c r="K1112" s="84" t="b">
        <v>0</v>
      </c>
      <c r="L1112" s="84" t="b">
        <v>0</v>
      </c>
    </row>
    <row r="1113" spans="1:12" ht="15">
      <c r="A1113" s="84" t="s">
        <v>4371</v>
      </c>
      <c r="B1113" s="84" t="s">
        <v>3627</v>
      </c>
      <c r="C1113" s="84">
        <v>2</v>
      </c>
      <c r="D1113" s="123">
        <v>0.0012637890905356386</v>
      </c>
      <c r="E1113" s="123">
        <v>0.9990338272279794</v>
      </c>
      <c r="F1113" s="84" t="s">
        <v>3473</v>
      </c>
      <c r="G1113" s="84" t="b">
        <v>0</v>
      </c>
      <c r="H1113" s="84" t="b">
        <v>0</v>
      </c>
      <c r="I1113" s="84" t="b">
        <v>0</v>
      </c>
      <c r="J1113" s="84" t="b">
        <v>0</v>
      </c>
      <c r="K1113" s="84" t="b">
        <v>0</v>
      </c>
      <c r="L1113" s="84" t="b">
        <v>0</v>
      </c>
    </row>
    <row r="1114" spans="1:12" ht="15">
      <c r="A1114" s="84" t="s">
        <v>4370</v>
      </c>
      <c r="B1114" s="84" t="s">
        <v>3584</v>
      </c>
      <c r="C1114" s="84">
        <v>2</v>
      </c>
      <c r="D1114" s="123">
        <v>0.001477740757674218</v>
      </c>
      <c r="E1114" s="123">
        <v>1.0368223881173793</v>
      </c>
      <c r="F1114" s="84" t="s">
        <v>3473</v>
      </c>
      <c r="G1114" s="84" t="b">
        <v>0</v>
      </c>
      <c r="H1114" s="84" t="b">
        <v>0</v>
      </c>
      <c r="I1114" s="84" t="b">
        <v>0</v>
      </c>
      <c r="J1114" s="84" t="b">
        <v>0</v>
      </c>
      <c r="K1114" s="84" t="b">
        <v>0</v>
      </c>
      <c r="L1114" s="84" t="b">
        <v>0</v>
      </c>
    </row>
    <row r="1115" spans="1:12" ht="15">
      <c r="A1115" s="84" t="s">
        <v>4643</v>
      </c>
      <c r="B1115" s="84" t="s">
        <v>3583</v>
      </c>
      <c r="C1115" s="84">
        <v>2</v>
      </c>
      <c r="D1115" s="123">
        <v>0.0012637890905356386</v>
      </c>
      <c r="E1115" s="123">
        <v>1.281178478731587</v>
      </c>
      <c r="F1115" s="84" t="s">
        <v>3473</v>
      </c>
      <c r="G1115" s="84" t="b">
        <v>0</v>
      </c>
      <c r="H1115" s="84" t="b">
        <v>0</v>
      </c>
      <c r="I1115" s="84" t="b">
        <v>0</v>
      </c>
      <c r="J1115" s="84" t="b">
        <v>0</v>
      </c>
      <c r="K1115" s="84" t="b">
        <v>0</v>
      </c>
      <c r="L1115" s="84" t="b">
        <v>0</v>
      </c>
    </row>
    <row r="1116" spans="1:12" ht="15">
      <c r="A1116" s="84" t="s">
        <v>3583</v>
      </c>
      <c r="B1116" s="84" t="s">
        <v>4492</v>
      </c>
      <c r="C1116" s="84">
        <v>2</v>
      </c>
      <c r="D1116" s="123">
        <v>0.0012637890905356386</v>
      </c>
      <c r="E1116" s="123">
        <v>1.0456858484486842</v>
      </c>
      <c r="F1116" s="84" t="s">
        <v>3473</v>
      </c>
      <c r="G1116" s="84" t="b">
        <v>0</v>
      </c>
      <c r="H1116" s="84" t="b">
        <v>0</v>
      </c>
      <c r="I1116" s="84" t="b">
        <v>0</v>
      </c>
      <c r="J1116" s="84" t="b">
        <v>0</v>
      </c>
      <c r="K1116" s="84" t="b">
        <v>0</v>
      </c>
      <c r="L1116" s="84" t="b">
        <v>0</v>
      </c>
    </row>
    <row r="1117" spans="1:12" ht="15">
      <c r="A1117" s="84" t="s">
        <v>974</v>
      </c>
      <c r="B1117" s="84" t="s">
        <v>4463</v>
      </c>
      <c r="C1117" s="84">
        <v>2</v>
      </c>
      <c r="D1117" s="123">
        <v>0.0012637890905356386</v>
      </c>
      <c r="E1117" s="123">
        <v>1.0782150732756044</v>
      </c>
      <c r="F1117" s="84" t="s">
        <v>3473</v>
      </c>
      <c r="G1117" s="84" t="b">
        <v>0</v>
      </c>
      <c r="H1117" s="84" t="b">
        <v>0</v>
      </c>
      <c r="I1117" s="84" t="b">
        <v>0</v>
      </c>
      <c r="J1117" s="84" t="b">
        <v>0</v>
      </c>
      <c r="K1117" s="84" t="b">
        <v>0</v>
      </c>
      <c r="L1117" s="84" t="b">
        <v>0</v>
      </c>
    </row>
    <row r="1118" spans="1:12" ht="15">
      <c r="A1118" s="84" t="s">
        <v>4343</v>
      </c>
      <c r="B1118" s="84" t="s">
        <v>966</v>
      </c>
      <c r="C1118" s="84">
        <v>2</v>
      </c>
      <c r="D1118" s="123">
        <v>0.0012637890905356386</v>
      </c>
      <c r="E1118" s="123">
        <v>1.114427245930049</v>
      </c>
      <c r="F1118" s="84" t="s">
        <v>3473</v>
      </c>
      <c r="G1118" s="84" t="b">
        <v>0</v>
      </c>
      <c r="H1118" s="84" t="b">
        <v>0</v>
      </c>
      <c r="I1118" s="84" t="b">
        <v>0</v>
      </c>
      <c r="J1118" s="84" t="b">
        <v>0</v>
      </c>
      <c r="K1118" s="84" t="b">
        <v>0</v>
      </c>
      <c r="L1118" s="84" t="b">
        <v>0</v>
      </c>
    </row>
    <row r="1119" spans="1:12" ht="15">
      <c r="A1119" s="84" t="s">
        <v>4780</v>
      </c>
      <c r="B1119" s="84" t="s">
        <v>3629</v>
      </c>
      <c r="C1119" s="84">
        <v>2</v>
      </c>
      <c r="D1119" s="123">
        <v>0.0012637890905356386</v>
      </c>
      <c r="E1119" s="123">
        <v>1.9532763366673043</v>
      </c>
      <c r="F1119" s="84" t="s">
        <v>3473</v>
      </c>
      <c r="G1119" s="84" t="b">
        <v>0</v>
      </c>
      <c r="H1119" s="84" t="b">
        <v>0</v>
      </c>
      <c r="I1119" s="84" t="b">
        <v>0</v>
      </c>
      <c r="J1119" s="84" t="b">
        <v>0</v>
      </c>
      <c r="K1119" s="84" t="b">
        <v>0</v>
      </c>
      <c r="L1119" s="84" t="b">
        <v>0</v>
      </c>
    </row>
    <row r="1120" spans="1:12" ht="15">
      <c r="A1120" s="84" t="s">
        <v>4376</v>
      </c>
      <c r="B1120" s="84" t="s">
        <v>4368</v>
      </c>
      <c r="C1120" s="84">
        <v>2</v>
      </c>
      <c r="D1120" s="123">
        <v>0.0012637890905356386</v>
      </c>
      <c r="E1120" s="123">
        <v>1.844936861878466</v>
      </c>
      <c r="F1120" s="84" t="s">
        <v>3473</v>
      </c>
      <c r="G1120" s="84" t="b">
        <v>0</v>
      </c>
      <c r="H1120" s="84" t="b">
        <v>0</v>
      </c>
      <c r="I1120" s="84" t="b">
        <v>0</v>
      </c>
      <c r="J1120" s="84" t="b">
        <v>0</v>
      </c>
      <c r="K1120" s="84" t="b">
        <v>0</v>
      </c>
      <c r="L1120" s="84" t="b">
        <v>0</v>
      </c>
    </row>
    <row r="1121" spans="1:12" ht="15">
      <c r="A1121" s="84" t="s">
        <v>4370</v>
      </c>
      <c r="B1121" s="84" t="s">
        <v>4781</v>
      </c>
      <c r="C1121" s="84">
        <v>2</v>
      </c>
      <c r="D1121" s="123">
        <v>0.001477740757674218</v>
      </c>
      <c r="E1121" s="123">
        <v>2.2543063323312857</v>
      </c>
      <c r="F1121" s="84" t="s">
        <v>3473</v>
      </c>
      <c r="G1121" s="84" t="b">
        <v>0</v>
      </c>
      <c r="H1121" s="84" t="b">
        <v>0</v>
      </c>
      <c r="I1121" s="84" t="b">
        <v>0</v>
      </c>
      <c r="J1121" s="84" t="b">
        <v>0</v>
      </c>
      <c r="K1121" s="84" t="b">
        <v>0</v>
      </c>
      <c r="L1121" s="84" t="b">
        <v>0</v>
      </c>
    </row>
    <row r="1122" spans="1:12" ht="15">
      <c r="A1122" s="84" t="s">
        <v>4781</v>
      </c>
      <c r="B1122" s="84" t="s">
        <v>4560</v>
      </c>
      <c r="C1122" s="84">
        <v>2</v>
      </c>
      <c r="D1122" s="123">
        <v>0.001477740757674218</v>
      </c>
      <c r="E1122" s="123">
        <v>2.9532763366673045</v>
      </c>
      <c r="F1122" s="84" t="s">
        <v>3473</v>
      </c>
      <c r="G1122" s="84" t="b">
        <v>0</v>
      </c>
      <c r="H1122" s="84" t="b">
        <v>0</v>
      </c>
      <c r="I1122" s="84" t="b">
        <v>0</v>
      </c>
      <c r="J1122" s="84" t="b">
        <v>0</v>
      </c>
      <c r="K1122" s="84" t="b">
        <v>0</v>
      </c>
      <c r="L1122" s="84" t="b">
        <v>0</v>
      </c>
    </row>
    <row r="1123" spans="1:12" ht="15">
      <c r="A1123" s="84" t="s">
        <v>4778</v>
      </c>
      <c r="B1123" s="84" t="s">
        <v>4462</v>
      </c>
      <c r="C1123" s="84">
        <v>2</v>
      </c>
      <c r="D1123" s="123">
        <v>0.0012637890905356386</v>
      </c>
      <c r="E1123" s="123">
        <v>2.731427587050948</v>
      </c>
      <c r="F1123" s="84" t="s">
        <v>3473</v>
      </c>
      <c r="G1123" s="84" t="b">
        <v>0</v>
      </c>
      <c r="H1123" s="84" t="b">
        <v>0</v>
      </c>
      <c r="I1123" s="84" t="b">
        <v>0</v>
      </c>
      <c r="J1123" s="84" t="b">
        <v>0</v>
      </c>
      <c r="K1123" s="84" t="b">
        <v>0</v>
      </c>
      <c r="L1123" s="84" t="b">
        <v>0</v>
      </c>
    </row>
    <row r="1124" spans="1:12" ht="15">
      <c r="A1124" s="84" t="s">
        <v>4462</v>
      </c>
      <c r="B1124" s="84" t="s">
        <v>4779</v>
      </c>
      <c r="C1124" s="84">
        <v>2</v>
      </c>
      <c r="D1124" s="123">
        <v>0.0012637890905356386</v>
      </c>
      <c r="E1124" s="123">
        <v>2.6522463410033232</v>
      </c>
      <c r="F1124" s="84" t="s">
        <v>3473</v>
      </c>
      <c r="G1124" s="84" t="b">
        <v>0</v>
      </c>
      <c r="H1124" s="84" t="b">
        <v>0</v>
      </c>
      <c r="I1124" s="84" t="b">
        <v>0</v>
      </c>
      <c r="J1124" s="84" t="b">
        <v>0</v>
      </c>
      <c r="K1124" s="84" t="b">
        <v>0</v>
      </c>
      <c r="L1124" s="84" t="b">
        <v>0</v>
      </c>
    </row>
    <row r="1125" spans="1:12" ht="15">
      <c r="A1125" s="84" t="s">
        <v>4779</v>
      </c>
      <c r="B1125" s="84" t="s">
        <v>974</v>
      </c>
      <c r="C1125" s="84">
        <v>2</v>
      </c>
      <c r="D1125" s="123">
        <v>0.0012637890905356386</v>
      </c>
      <c r="E1125" s="123">
        <v>1.5495839991061755</v>
      </c>
      <c r="F1125" s="84" t="s">
        <v>3473</v>
      </c>
      <c r="G1125" s="84" t="b">
        <v>0</v>
      </c>
      <c r="H1125" s="84" t="b">
        <v>0</v>
      </c>
      <c r="I1125" s="84" t="b">
        <v>0</v>
      </c>
      <c r="J1125" s="84" t="b">
        <v>0</v>
      </c>
      <c r="K1125" s="84" t="b">
        <v>0</v>
      </c>
      <c r="L1125" s="84" t="b">
        <v>0</v>
      </c>
    </row>
    <row r="1126" spans="1:12" ht="15">
      <c r="A1126" s="84" t="s">
        <v>4644</v>
      </c>
      <c r="B1126" s="84" t="s">
        <v>4558</v>
      </c>
      <c r="C1126" s="84">
        <v>2</v>
      </c>
      <c r="D1126" s="123">
        <v>0.001477740757674218</v>
      </c>
      <c r="E1126" s="123">
        <v>2.6522463410033232</v>
      </c>
      <c r="F1126" s="84" t="s">
        <v>3473</v>
      </c>
      <c r="G1126" s="84" t="b">
        <v>0</v>
      </c>
      <c r="H1126" s="84" t="b">
        <v>0</v>
      </c>
      <c r="I1126" s="84" t="b">
        <v>0</v>
      </c>
      <c r="J1126" s="84" t="b">
        <v>0</v>
      </c>
      <c r="K1126" s="84" t="b">
        <v>0</v>
      </c>
      <c r="L1126" s="84" t="b">
        <v>0</v>
      </c>
    </row>
    <row r="1127" spans="1:12" ht="15">
      <c r="A1127" s="84" t="s">
        <v>4645</v>
      </c>
      <c r="B1127" s="84" t="s">
        <v>4505</v>
      </c>
      <c r="C1127" s="84">
        <v>2</v>
      </c>
      <c r="D1127" s="123">
        <v>0.001477740757674218</v>
      </c>
      <c r="E1127" s="123">
        <v>2.5553363279952666</v>
      </c>
      <c r="F1127" s="84" t="s">
        <v>3473</v>
      </c>
      <c r="G1127" s="84" t="b">
        <v>0</v>
      </c>
      <c r="H1127" s="84" t="b">
        <v>0</v>
      </c>
      <c r="I1127" s="84" t="b">
        <v>0</v>
      </c>
      <c r="J1127" s="84" t="b">
        <v>0</v>
      </c>
      <c r="K1127" s="84" t="b">
        <v>0</v>
      </c>
      <c r="L1127" s="84" t="b">
        <v>0</v>
      </c>
    </row>
    <row r="1128" spans="1:12" ht="15">
      <c r="A1128" s="84" t="s">
        <v>3582</v>
      </c>
      <c r="B1128" s="84" t="s">
        <v>4619</v>
      </c>
      <c r="C1128" s="84">
        <v>2</v>
      </c>
      <c r="D1128" s="123">
        <v>0.0012637890905356386</v>
      </c>
      <c r="E1128" s="123">
        <v>1.0556492453768629</v>
      </c>
      <c r="F1128" s="84" t="s">
        <v>3473</v>
      </c>
      <c r="G1128" s="84" t="b">
        <v>0</v>
      </c>
      <c r="H1128" s="84" t="b">
        <v>0</v>
      </c>
      <c r="I1128" s="84" t="b">
        <v>0</v>
      </c>
      <c r="J1128" s="84" t="b">
        <v>0</v>
      </c>
      <c r="K1128" s="84" t="b">
        <v>0</v>
      </c>
      <c r="L1128" s="84" t="b">
        <v>0</v>
      </c>
    </row>
    <row r="1129" spans="1:12" ht="15">
      <c r="A1129" s="84" t="s">
        <v>4458</v>
      </c>
      <c r="B1129" s="84" t="s">
        <v>4755</v>
      </c>
      <c r="C1129" s="84">
        <v>2</v>
      </c>
      <c r="D1129" s="123">
        <v>0.0012637890905356386</v>
      </c>
      <c r="E1129" s="123">
        <v>2.6522463410033232</v>
      </c>
      <c r="F1129" s="84" t="s">
        <v>3473</v>
      </c>
      <c r="G1129" s="84" t="b">
        <v>0</v>
      </c>
      <c r="H1129" s="84" t="b">
        <v>0</v>
      </c>
      <c r="I1129" s="84" t="b">
        <v>0</v>
      </c>
      <c r="J1129" s="84" t="b">
        <v>0</v>
      </c>
      <c r="K1129" s="84" t="b">
        <v>0</v>
      </c>
      <c r="L1129" s="84" t="b">
        <v>0</v>
      </c>
    </row>
    <row r="1130" spans="1:12" ht="15">
      <c r="A1130" s="84" t="s">
        <v>3687</v>
      </c>
      <c r="B1130" s="84" t="s">
        <v>4498</v>
      </c>
      <c r="C1130" s="84">
        <v>2</v>
      </c>
      <c r="D1130" s="123">
        <v>0.0012637890905356386</v>
      </c>
      <c r="E1130" s="123">
        <v>2.2543063323312857</v>
      </c>
      <c r="F1130" s="84" t="s">
        <v>3473</v>
      </c>
      <c r="G1130" s="84" t="b">
        <v>0</v>
      </c>
      <c r="H1130" s="84" t="b">
        <v>0</v>
      </c>
      <c r="I1130" s="84" t="b">
        <v>0</v>
      </c>
      <c r="J1130" s="84" t="b">
        <v>0</v>
      </c>
      <c r="K1130" s="84" t="b">
        <v>0</v>
      </c>
      <c r="L1130" s="84" t="b">
        <v>0</v>
      </c>
    </row>
    <row r="1131" spans="1:12" ht="15">
      <c r="A1131" s="84" t="s">
        <v>4349</v>
      </c>
      <c r="B1131" s="84" t="s">
        <v>4773</v>
      </c>
      <c r="C1131" s="84">
        <v>2</v>
      </c>
      <c r="D1131" s="123">
        <v>0.0012637890905356386</v>
      </c>
      <c r="E1131" s="123">
        <v>2.351216345339342</v>
      </c>
      <c r="F1131" s="84" t="s">
        <v>3473</v>
      </c>
      <c r="G1131" s="84" t="b">
        <v>0</v>
      </c>
      <c r="H1131" s="84" t="b">
        <v>0</v>
      </c>
      <c r="I1131" s="84" t="b">
        <v>0</v>
      </c>
      <c r="J1131" s="84" t="b">
        <v>0</v>
      </c>
      <c r="K1131" s="84" t="b">
        <v>0</v>
      </c>
      <c r="L1131" s="84" t="b">
        <v>0</v>
      </c>
    </row>
    <row r="1132" spans="1:12" ht="15">
      <c r="A1132" s="84" t="s">
        <v>4773</v>
      </c>
      <c r="B1132" s="84" t="s">
        <v>4363</v>
      </c>
      <c r="C1132" s="84">
        <v>2</v>
      </c>
      <c r="D1132" s="123">
        <v>0.0012637890905356386</v>
      </c>
      <c r="E1132" s="123">
        <v>3.1293675957229854</v>
      </c>
      <c r="F1132" s="84" t="s">
        <v>3473</v>
      </c>
      <c r="G1132" s="84" t="b">
        <v>0</v>
      </c>
      <c r="H1132" s="84" t="b">
        <v>0</v>
      </c>
      <c r="I1132" s="84" t="b">
        <v>0</v>
      </c>
      <c r="J1132" s="84" t="b">
        <v>1</v>
      </c>
      <c r="K1132" s="84" t="b">
        <v>0</v>
      </c>
      <c r="L1132" s="84" t="b">
        <v>0</v>
      </c>
    </row>
    <row r="1133" spans="1:12" ht="15">
      <c r="A1133" s="84" t="s">
        <v>4363</v>
      </c>
      <c r="B1133" s="84" t="s">
        <v>4338</v>
      </c>
      <c r="C1133" s="84">
        <v>2</v>
      </c>
      <c r="D1133" s="123">
        <v>0.0012637890905356386</v>
      </c>
      <c r="E1133" s="123">
        <v>2.2543063323312857</v>
      </c>
      <c r="F1133" s="84" t="s">
        <v>3473</v>
      </c>
      <c r="G1133" s="84" t="b">
        <v>1</v>
      </c>
      <c r="H1133" s="84" t="b">
        <v>0</v>
      </c>
      <c r="I1133" s="84" t="b">
        <v>0</v>
      </c>
      <c r="J1133" s="84" t="b">
        <v>0</v>
      </c>
      <c r="K1133" s="84" t="b">
        <v>0</v>
      </c>
      <c r="L1133" s="84" t="b">
        <v>0</v>
      </c>
    </row>
    <row r="1134" spans="1:12" ht="15">
      <c r="A1134" s="84" t="s">
        <v>4386</v>
      </c>
      <c r="B1134" s="84" t="s">
        <v>4396</v>
      </c>
      <c r="C1134" s="84">
        <v>2</v>
      </c>
      <c r="D1134" s="123">
        <v>0.0012637890905356386</v>
      </c>
      <c r="E1134" s="123">
        <v>2.9532763366673045</v>
      </c>
      <c r="F1134" s="84" t="s">
        <v>3473</v>
      </c>
      <c r="G1134" s="84" t="b">
        <v>0</v>
      </c>
      <c r="H1134" s="84" t="b">
        <v>0</v>
      </c>
      <c r="I1134" s="84" t="b">
        <v>0</v>
      </c>
      <c r="J1134" s="84" t="b">
        <v>1</v>
      </c>
      <c r="K1134" s="84" t="b">
        <v>0</v>
      </c>
      <c r="L1134" s="84" t="b">
        <v>0</v>
      </c>
    </row>
    <row r="1135" spans="1:12" ht="15">
      <c r="A1135" s="84" t="s">
        <v>4396</v>
      </c>
      <c r="B1135" s="84" t="s">
        <v>4338</v>
      </c>
      <c r="C1135" s="84">
        <v>2</v>
      </c>
      <c r="D1135" s="123">
        <v>0.0012637890905356386</v>
      </c>
      <c r="E1135" s="123">
        <v>2.2543063323312857</v>
      </c>
      <c r="F1135" s="84" t="s">
        <v>3473</v>
      </c>
      <c r="G1135" s="84" t="b">
        <v>1</v>
      </c>
      <c r="H1135" s="84" t="b">
        <v>0</v>
      </c>
      <c r="I1135" s="84" t="b">
        <v>0</v>
      </c>
      <c r="J1135" s="84" t="b">
        <v>0</v>
      </c>
      <c r="K1135" s="84" t="b">
        <v>0</v>
      </c>
      <c r="L1135" s="84" t="b">
        <v>0</v>
      </c>
    </row>
    <row r="1136" spans="1:12" ht="15">
      <c r="A1136" s="84" t="s">
        <v>4763</v>
      </c>
      <c r="B1136" s="84" t="s">
        <v>4764</v>
      </c>
      <c r="C1136" s="84">
        <v>2</v>
      </c>
      <c r="D1136" s="123">
        <v>0.001477740757674218</v>
      </c>
      <c r="E1136" s="123">
        <v>3.1293675957229854</v>
      </c>
      <c r="F1136" s="84" t="s">
        <v>3473</v>
      </c>
      <c r="G1136" s="84" t="b">
        <v>0</v>
      </c>
      <c r="H1136" s="84" t="b">
        <v>0</v>
      </c>
      <c r="I1136" s="84" t="b">
        <v>0</v>
      </c>
      <c r="J1136" s="84" t="b">
        <v>0</v>
      </c>
      <c r="K1136" s="84" t="b">
        <v>0</v>
      </c>
      <c r="L1136" s="84" t="b">
        <v>0</v>
      </c>
    </row>
    <row r="1137" spans="1:12" ht="15">
      <c r="A1137" s="84" t="s">
        <v>4549</v>
      </c>
      <c r="B1137" s="84" t="s">
        <v>4549</v>
      </c>
      <c r="C1137" s="84">
        <v>2</v>
      </c>
      <c r="D1137" s="123">
        <v>0.001477740757674218</v>
      </c>
      <c r="E1137" s="123">
        <v>2.5273076043950233</v>
      </c>
      <c r="F1137" s="84" t="s">
        <v>3473</v>
      </c>
      <c r="G1137" s="84" t="b">
        <v>0</v>
      </c>
      <c r="H1137" s="84" t="b">
        <v>0</v>
      </c>
      <c r="I1137" s="84" t="b">
        <v>0</v>
      </c>
      <c r="J1137" s="84" t="b">
        <v>0</v>
      </c>
      <c r="K1137" s="84" t="b">
        <v>0</v>
      </c>
      <c r="L1137" s="84" t="b">
        <v>0</v>
      </c>
    </row>
    <row r="1138" spans="1:12" ht="15">
      <c r="A1138" s="84" t="s">
        <v>4632</v>
      </c>
      <c r="B1138" s="84" t="s">
        <v>3629</v>
      </c>
      <c r="C1138" s="84">
        <v>2</v>
      </c>
      <c r="D1138" s="123">
        <v>0.0012637890905356386</v>
      </c>
      <c r="E1138" s="123">
        <v>1.7771850776116231</v>
      </c>
      <c r="F1138" s="84" t="s">
        <v>3473</v>
      </c>
      <c r="G1138" s="84" t="b">
        <v>0</v>
      </c>
      <c r="H1138" s="84" t="b">
        <v>0</v>
      </c>
      <c r="I1138" s="84" t="b">
        <v>0</v>
      </c>
      <c r="J1138" s="84" t="b">
        <v>0</v>
      </c>
      <c r="K1138" s="84" t="b">
        <v>0</v>
      </c>
      <c r="L1138" s="84" t="b">
        <v>0</v>
      </c>
    </row>
    <row r="1139" spans="1:12" ht="15">
      <c r="A1139" s="84" t="s">
        <v>4350</v>
      </c>
      <c r="B1139" s="84" t="s">
        <v>4492</v>
      </c>
      <c r="C1139" s="84">
        <v>2</v>
      </c>
      <c r="D1139" s="123">
        <v>0.0012637890905356386</v>
      </c>
      <c r="E1139" s="123">
        <v>1.6707297466973363</v>
      </c>
      <c r="F1139" s="84" t="s">
        <v>3473</v>
      </c>
      <c r="G1139" s="84" t="b">
        <v>1</v>
      </c>
      <c r="H1139" s="84" t="b">
        <v>0</v>
      </c>
      <c r="I1139" s="84" t="b">
        <v>0</v>
      </c>
      <c r="J1139" s="84" t="b">
        <v>0</v>
      </c>
      <c r="K1139" s="84" t="b">
        <v>0</v>
      </c>
      <c r="L1139" s="84" t="b">
        <v>0</v>
      </c>
    </row>
    <row r="1140" spans="1:12" ht="15">
      <c r="A1140" s="84" t="s">
        <v>3639</v>
      </c>
      <c r="B1140" s="84" t="s">
        <v>3627</v>
      </c>
      <c r="C1140" s="84">
        <v>2</v>
      </c>
      <c r="D1140" s="123">
        <v>0.0012637890905356386</v>
      </c>
      <c r="E1140" s="123">
        <v>0.8850904749211427</v>
      </c>
      <c r="F1140" s="84" t="s">
        <v>3473</v>
      </c>
      <c r="G1140" s="84" t="b">
        <v>0</v>
      </c>
      <c r="H1140" s="84" t="b">
        <v>0</v>
      </c>
      <c r="I1140" s="84" t="b">
        <v>0</v>
      </c>
      <c r="J1140" s="84" t="b">
        <v>0</v>
      </c>
      <c r="K1140" s="84" t="b">
        <v>0</v>
      </c>
      <c r="L1140" s="84" t="b">
        <v>0</v>
      </c>
    </row>
    <row r="1141" spans="1:12" ht="15">
      <c r="A1141" s="84" t="s">
        <v>3639</v>
      </c>
      <c r="B1141" s="84" t="s">
        <v>4539</v>
      </c>
      <c r="C1141" s="84">
        <v>2</v>
      </c>
      <c r="D1141" s="123">
        <v>0.0012637890905356386</v>
      </c>
      <c r="E1141" s="123">
        <v>2.31645423908013</v>
      </c>
      <c r="F1141" s="84" t="s">
        <v>3473</v>
      </c>
      <c r="G1141" s="84" t="b">
        <v>0</v>
      </c>
      <c r="H1141" s="84" t="b">
        <v>0</v>
      </c>
      <c r="I1141" s="84" t="b">
        <v>0</v>
      </c>
      <c r="J1141" s="84" t="b">
        <v>0</v>
      </c>
      <c r="K1141" s="84" t="b">
        <v>0</v>
      </c>
      <c r="L1141" s="84" t="b">
        <v>0</v>
      </c>
    </row>
    <row r="1142" spans="1:12" ht="15">
      <c r="A1142" s="84" t="s">
        <v>3582</v>
      </c>
      <c r="B1142" s="84" t="s">
        <v>4753</v>
      </c>
      <c r="C1142" s="84">
        <v>2</v>
      </c>
      <c r="D1142" s="123">
        <v>0.001477740757674218</v>
      </c>
      <c r="E1142" s="123">
        <v>1.231740504432544</v>
      </c>
      <c r="F1142" s="84" t="s">
        <v>3473</v>
      </c>
      <c r="G1142" s="84" t="b">
        <v>0</v>
      </c>
      <c r="H1142" s="84" t="b">
        <v>0</v>
      </c>
      <c r="I1142" s="84" t="b">
        <v>0</v>
      </c>
      <c r="J1142" s="84" t="b">
        <v>0</v>
      </c>
      <c r="K1142" s="84" t="b">
        <v>0</v>
      </c>
      <c r="L1142" s="84" t="b">
        <v>0</v>
      </c>
    </row>
    <row r="1143" spans="1:12" ht="15">
      <c r="A1143" s="84" t="s">
        <v>4486</v>
      </c>
      <c r="B1143" s="84" t="s">
        <v>4487</v>
      </c>
      <c r="C1143" s="84">
        <v>2</v>
      </c>
      <c r="D1143" s="123">
        <v>0.0012637890905356386</v>
      </c>
      <c r="E1143" s="123">
        <v>3.1293675957229854</v>
      </c>
      <c r="F1143" s="84" t="s">
        <v>3473</v>
      </c>
      <c r="G1143" s="84" t="b">
        <v>0</v>
      </c>
      <c r="H1143" s="84" t="b">
        <v>0</v>
      </c>
      <c r="I1143" s="84" t="b">
        <v>0</v>
      </c>
      <c r="J1143" s="84" t="b">
        <v>0</v>
      </c>
      <c r="K1143" s="84" t="b">
        <v>0</v>
      </c>
      <c r="L1143" s="84" t="b">
        <v>0</v>
      </c>
    </row>
    <row r="1144" spans="1:12" ht="15">
      <c r="A1144" s="84" t="s">
        <v>4487</v>
      </c>
      <c r="B1144" s="84" t="s">
        <v>4344</v>
      </c>
      <c r="C1144" s="84">
        <v>2</v>
      </c>
      <c r="D1144" s="123">
        <v>0.0012637890905356386</v>
      </c>
      <c r="E1144" s="123">
        <v>2.5273076043950233</v>
      </c>
      <c r="F1144" s="84" t="s">
        <v>3473</v>
      </c>
      <c r="G1144" s="84" t="b">
        <v>0</v>
      </c>
      <c r="H1144" s="84" t="b">
        <v>0</v>
      </c>
      <c r="I1144" s="84" t="b">
        <v>0</v>
      </c>
      <c r="J1144" s="84" t="b">
        <v>0</v>
      </c>
      <c r="K1144" s="84" t="b">
        <v>0</v>
      </c>
      <c r="L1144" s="84" t="b">
        <v>0</v>
      </c>
    </row>
    <row r="1145" spans="1:12" ht="15">
      <c r="A1145" s="84" t="s">
        <v>4344</v>
      </c>
      <c r="B1145" s="84" t="s">
        <v>4389</v>
      </c>
      <c r="C1145" s="84">
        <v>2</v>
      </c>
      <c r="D1145" s="123">
        <v>0.0012637890905356386</v>
      </c>
      <c r="E1145" s="123">
        <v>2.226277608731042</v>
      </c>
      <c r="F1145" s="84" t="s">
        <v>3473</v>
      </c>
      <c r="G1145" s="84" t="b">
        <v>0</v>
      </c>
      <c r="H1145" s="84" t="b">
        <v>0</v>
      </c>
      <c r="I1145" s="84" t="b">
        <v>0</v>
      </c>
      <c r="J1145" s="84" t="b">
        <v>0</v>
      </c>
      <c r="K1145" s="84" t="b">
        <v>0</v>
      </c>
      <c r="L1145" s="84" t="b">
        <v>0</v>
      </c>
    </row>
    <row r="1146" spans="1:12" ht="15">
      <c r="A1146" s="84" t="s">
        <v>4389</v>
      </c>
      <c r="B1146" s="84" t="s">
        <v>4455</v>
      </c>
      <c r="C1146" s="84">
        <v>2</v>
      </c>
      <c r="D1146" s="123">
        <v>0.0012637890905356386</v>
      </c>
      <c r="E1146" s="123">
        <v>2.8283376000590046</v>
      </c>
      <c r="F1146" s="84" t="s">
        <v>3473</v>
      </c>
      <c r="G1146" s="84" t="b">
        <v>0</v>
      </c>
      <c r="H1146" s="84" t="b">
        <v>0</v>
      </c>
      <c r="I1146" s="84" t="b">
        <v>0</v>
      </c>
      <c r="J1146" s="84" t="b">
        <v>0</v>
      </c>
      <c r="K1146" s="84" t="b">
        <v>0</v>
      </c>
      <c r="L1146" s="84" t="b">
        <v>0</v>
      </c>
    </row>
    <row r="1147" spans="1:12" ht="15">
      <c r="A1147" s="84" t="s">
        <v>4455</v>
      </c>
      <c r="B1147" s="84" t="s">
        <v>4488</v>
      </c>
      <c r="C1147" s="84">
        <v>2</v>
      </c>
      <c r="D1147" s="123">
        <v>0.0012637890905356386</v>
      </c>
      <c r="E1147" s="123">
        <v>3.1293675957229854</v>
      </c>
      <c r="F1147" s="84" t="s">
        <v>3473</v>
      </c>
      <c r="G1147" s="84" t="b">
        <v>0</v>
      </c>
      <c r="H1147" s="84" t="b">
        <v>0</v>
      </c>
      <c r="I1147" s="84" t="b">
        <v>0</v>
      </c>
      <c r="J1147" s="84" t="b">
        <v>1</v>
      </c>
      <c r="K1147" s="84" t="b">
        <v>0</v>
      </c>
      <c r="L1147" s="84" t="b">
        <v>0</v>
      </c>
    </row>
    <row r="1148" spans="1:12" ht="15">
      <c r="A1148" s="84" t="s">
        <v>4488</v>
      </c>
      <c r="B1148" s="84" t="s">
        <v>3583</v>
      </c>
      <c r="C1148" s="84">
        <v>2</v>
      </c>
      <c r="D1148" s="123">
        <v>0.0012637890905356386</v>
      </c>
      <c r="E1148" s="123">
        <v>1.457269737787268</v>
      </c>
      <c r="F1148" s="84" t="s">
        <v>3473</v>
      </c>
      <c r="G1148" s="84" t="b">
        <v>1</v>
      </c>
      <c r="H1148" s="84" t="b">
        <v>0</v>
      </c>
      <c r="I1148" s="84" t="b">
        <v>0</v>
      </c>
      <c r="J1148" s="84" t="b">
        <v>0</v>
      </c>
      <c r="K1148" s="84" t="b">
        <v>0</v>
      </c>
      <c r="L1148" s="84" t="b">
        <v>0</v>
      </c>
    </row>
    <row r="1149" spans="1:12" ht="15">
      <c r="A1149" s="84" t="s">
        <v>3583</v>
      </c>
      <c r="B1149" s="84" t="s">
        <v>4456</v>
      </c>
      <c r="C1149" s="84">
        <v>2</v>
      </c>
      <c r="D1149" s="123">
        <v>0.0012637890905356386</v>
      </c>
      <c r="E1149" s="123">
        <v>1.2675345980650408</v>
      </c>
      <c r="F1149" s="84" t="s">
        <v>3473</v>
      </c>
      <c r="G1149" s="84" t="b">
        <v>0</v>
      </c>
      <c r="H1149" s="84" t="b">
        <v>0</v>
      </c>
      <c r="I1149" s="84" t="b">
        <v>0</v>
      </c>
      <c r="J1149" s="84" t="b">
        <v>0</v>
      </c>
      <c r="K1149" s="84" t="b">
        <v>0</v>
      </c>
      <c r="L1149" s="84" t="b">
        <v>0</v>
      </c>
    </row>
    <row r="1150" spans="1:12" ht="15">
      <c r="A1150" s="84" t="s">
        <v>4456</v>
      </c>
      <c r="B1150" s="84" t="s">
        <v>4489</v>
      </c>
      <c r="C1150" s="84">
        <v>2</v>
      </c>
      <c r="D1150" s="123">
        <v>0.0012637890905356386</v>
      </c>
      <c r="E1150" s="123">
        <v>2.9532763366673045</v>
      </c>
      <c r="F1150" s="84" t="s">
        <v>3473</v>
      </c>
      <c r="G1150" s="84" t="b">
        <v>0</v>
      </c>
      <c r="H1150" s="84" t="b">
        <v>0</v>
      </c>
      <c r="I1150" s="84" t="b">
        <v>0</v>
      </c>
      <c r="J1150" s="84" t="b">
        <v>0</v>
      </c>
      <c r="K1150" s="84" t="b">
        <v>0</v>
      </c>
      <c r="L1150" s="84" t="b">
        <v>0</v>
      </c>
    </row>
    <row r="1151" spans="1:12" ht="15">
      <c r="A1151" s="84" t="s">
        <v>4489</v>
      </c>
      <c r="B1151" s="84" t="s">
        <v>3596</v>
      </c>
      <c r="C1151" s="84">
        <v>2</v>
      </c>
      <c r="D1151" s="123">
        <v>0.0012637890905356386</v>
      </c>
      <c r="E1151" s="123">
        <v>2.1751250862836606</v>
      </c>
      <c r="F1151" s="84" t="s">
        <v>3473</v>
      </c>
      <c r="G1151" s="84" t="b">
        <v>0</v>
      </c>
      <c r="H1151" s="84" t="b">
        <v>0</v>
      </c>
      <c r="I1151" s="84" t="b">
        <v>0</v>
      </c>
      <c r="J1151" s="84" t="b">
        <v>0</v>
      </c>
      <c r="K1151" s="84" t="b">
        <v>0</v>
      </c>
      <c r="L1151" s="84" t="b">
        <v>0</v>
      </c>
    </row>
    <row r="1152" spans="1:12" ht="15">
      <c r="A1152" s="84" t="s">
        <v>4380</v>
      </c>
      <c r="B1152" s="84" t="s">
        <v>4355</v>
      </c>
      <c r="C1152" s="84">
        <v>2</v>
      </c>
      <c r="D1152" s="123">
        <v>0.0012637890905356386</v>
      </c>
      <c r="E1152" s="123">
        <v>2.6522463410033232</v>
      </c>
      <c r="F1152" s="84" t="s">
        <v>3473</v>
      </c>
      <c r="G1152" s="84" t="b">
        <v>0</v>
      </c>
      <c r="H1152" s="84" t="b">
        <v>0</v>
      </c>
      <c r="I1152" s="84" t="b">
        <v>0</v>
      </c>
      <c r="J1152" s="84" t="b">
        <v>0</v>
      </c>
      <c r="K1152" s="84" t="b">
        <v>0</v>
      </c>
      <c r="L1152" s="84" t="b">
        <v>0</v>
      </c>
    </row>
    <row r="1153" spans="1:12" ht="15">
      <c r="A1153" s="84" t="s">
        <v>3583</v>
      </c>
      <c r="B1153" s="84" t="s">
        <v>4728</v>
      </c>
      <c r="C1153" s="84">
        <v>2</v>
      </c>
      <c r="D1153" s="123">
        <v>0.0012637890905356386</v>
      </c>
      <c r="E1153" s="123">
        <v>1.443625857120722</v>
      </c>
      <c r="F1153" s="84" t="s">
        <v>3473</v>
      </c>
      <c r="G1153" s="84" t="b">
        <v>0</v>
      </c>
      <c r="H1153" s="84" t="b">
        <v>0</v>
      </c>
      <c r="I1153" s="84" t="b">
        <v>0</v>
      </c>
      <c r="J1153" s="84" t="b">
        <v>0</v>
      </c>
      <c r="K1153" s="84" t="b">
        <v>0</v>
      </c>
      <c r="L1153" s="84" t="b">
        <v>0</v>
      </c>
    </row>
    <row r="1154" spans="1:12" ht="15">
      <c r="A1154" s="84" t="s">
        <v>4728</v>
      </c>
      <c r="B1154" s="84" t="s">
        <v>3582</v>
      </c>
      <c r="C1154" s="84">
        <v>2</v>
      </c>
      <c r="D1154" s="123">
        <v>0.0012637890905356386</v>
      </c>
      <c r="E1154" s="123">
        <v>1.2290004670665153</v>
      </c>
      <c r="F1154" s="84" t="s">
        <v>3473</v>
      </c>
      <c r="G1154" s="84" t="b">
        <v>0</v>
      </c>
      <c r="H1154" s="84" t="b">
        <v>0</v>
      </c>
      <c r="I1154" s="84" t="b">
        <v>0</v>
      </c>
      <c r="J1154" s="84" t="b">
        <v>0</v>
      </c>
      <c r="K1154" s="84" t="b">
        <v>0</v>
      </c>
      <c r="L1154" s="84" t="b">
        <v>0</v>
      </c>
    </row>
    <row r="1155" spans="1:12" ht="15">
      <c r="A1155" s="84" t="s">
        <v>3641</v>
      </c>
      <c r="B1155" s="84" t="s">
        <v>4729</v>
      </c>
      <c r="C1155" s="84">
        <v>2</v>
      </c>
      <c r="D1155" s="123">
        <v>0.0012637890905356386</v>
      </c>
      <c r="E1155" s="123">
        <v>2.3890049062287417</v>
      </c>
      <c r="F1155" s="84" t="s">
        <v>3473</v>
      </c>
      <c r="G1155" s="84" t="b">
        <v>0</v>
      </c>
      <c r="H1155" s="84" t="b">
        <v>0</v>
      </c>
      <c r="I1155" s="84" t="b">
        <v>0</v>
      </c>
      <c r="J1155" s="84" t="b">
        <v>0</v>
      </c>
      <c r="K1155" s="84" t="b">
        <v>0</v>
      </c>
      <c r="L1155" s="84" t="b">
        <v>0</v>
      </c>
    </row>
    <row r="1156" spans="1:12" ht="15">
      <c r="A1156" s="84" t="s">
        <v>4729</v>
      </c>
      <c r="B1156" s="84" t="s">
        <v>4730</v>
      </c>
      <c r="C1156" s="84">
        <v>2</v>
      </c>
      <c r="D1156" s="123">
        <v>0.0012637890905356386</v>
      </c>
      <c r="E1156" s="123">
        <v>3.1293675957229854</v>
      </c>
      <c r="F1156" s="84" t="s">
        <v>3473</v>
      </c>
      <c r="G1156" s="84" t="b">
        <v>0</v>
      </c>
      <c r="H1156" s="84" t="b">
        <v>0</v>
      </c>
      <c r="I1156" s="84" t="b">
        <v>0</v>
      </c>
      <c r="J1156" s="84" t="b">
        <v>0</v>
      </c>
      <c r="K1156" s="84" t="b">
        <v>0</v>
      </c>
      <c r="L1156" s="84" t="b">
        <v>0</v>
      </c>
    </row>
    <row r="1157" spans="1:12" ht="15">
      <c r="A1157" s="84" t="s">
        <v>4730</v>
      </c>
      <c r="B1157" s="84" t="s">
        <v>4482</v>
      </c>
      <c r="C1157" s="84">
        <v>2</v>
      </c>
      <c r="D1157" s="123">
        <v>0.0012637890905356386</v>
      </c>
      <c r="E1157" s="123">
        <v>3.1293675957229854</v>
      </c>
      <c r="F1157" s="84" t="s">
        <v>3473</v>
      </c>
      <c r="G1157" s="84" t="b">
        <v>0</v>
      </c>
      <c r="H1157" s="84" t="b">
        <v>0</v>
      </c>
      <c r="I1157" s="84" t="b">
        <v>0</v>
      </c>
      <c r="J1157" s="84" t="b">
        <v>0</v>
      </c>
      <c r="K1157" s="84" t="b">
        <v>0</v>
      </c>
      <c r="L1157" s="84" t="b">
        <v>0</v>
      </c>
    </row>
    <row r="1158" spans="1:12" ht="15">
      <c r="A1158" s="84" t="s">
        <v>4482</v>
      </c>
      <c r="B1158" s="84" t="s">
        <v>4602</v>
      </c>
      <c r="C1158" s="84">
        <v>2</v>
      </c>
      <c r="D1158" s="123">
        <v>0.0012637890905356386</v>
      </c>
      <c r="E1158" s="123">
        <v>2.9532763366673045</v>
      </c>
      <c r="F1158" s="84" t="s">
        <v>3473</v>
      </c>
      <c r="G1158" s="84" t="b">
        <v>0</v>
      </c>
      <c r="H1158" s="84" t="b">
        <v>0</v>
      </c>
      <c r="I1158" s="84" t="b">
        <v>0</v>
      </c>
      <c r="J1158" s="84" t="b">
        <v>0</v>
      </c>
      <c r="K1158" s="84" t="b">
        <v>0</v>
      </c>
      <c r="L1158" s="84" t="b">
        <v>0</v>
      </c>
    </row>
    <row r="1159" spans="1:12" ht="15">
      <c r="A1159" s="84" t="s">
        <v>4602</v>
      </c>
      <c r="B1159" s="84" t="s">
        <v>4731</v>
      </c>
      <c r="C1159" s="84">
        <v>2</v>
      </c>
      <c r="D1159" s="123">
        <v>0.0012637890905356386</v>
      </c>
      <c r="E1159" s="123">
        <v>2.9532763366673045</v>
      </c>
      <c r="F1159" s="84" t="s">
        <v>3473</v>
      </c>
      <c r="G1159" s="84" t="b">
        <v>0</v>
      </c>
      <c r="H1159" s="84" t="b">
        <v>0</v>
      </c>
      <c r="I1159" s="84" t="b">
        <v>0</v>
      </c>
      <c r="J1159" s="84" t="b">
        <v>0</v>
      </c>
      <c r="K1159" s="84" t="b">
        <v>0</v>
      </c>
      <c r="L1159" s="84" t="b">
        <v>0</v>
      </c>
    </row>
    <row r="1160" spans="1:12" ht="15">
      <c r="A1160" s="84" t="s">
        <v>3583</v>
      </c>
      <c r="B1160" s="84" t="s">
        <v>3651</v>
      </c>
      <c r="C1160" s="84">
        <v>2</v>
      </c>
      <c r="D1160" s="123">
        <v>0.0012637890905356386</v>
      </c>
      <c r="E1160" s="123">
        <v>0.8995578127704462</v>
      </c>
      <c r="F1160" s="84" t="s">
        <v>3473</v>
      </c>
      <c r="G1160" s="84" t="b">
        <v>0</v>
      </c>
      <c r="H1160" s="84" t="b">
        <v>0</v>
      </c>
      <c r="I1160" s="84" t="b">
        <v>0</v>
      </c>
      <c r="J1160" s="84" t="b">
        <v>0</v>
      </c>
      <c r="K1160" s="84" t="b">
        <v>0</v>
      </c>
      <c r="L1160" s="84" t="b">
        <v>0</v>
      </c>
    </row>
    <row r="1161" spans="1:12" ht="15">
      <c r="A1161" s="84" t="s">
        <v>3642</v>
      </c>
      <c r="B1161" s="84" t="s">
        <v>4719</v>
      </c>
      <c r="C1161" s="84">
        <v>2</v>
      </c>
      <c r="D1161" s="123">
        <v>0.0012637890905356386</v>
      </c>
      <c r="E1161" s="123">
        <v>2.9532763366673045</v>
      </c>
      <c r="F1161" s="84" t="s">
        <v>3473</v>
      </c>
      <c r="G1161" s="84" t="b">
        <v>0</v>
      </c>
      <c r="H1161" s="84" t="b">
        <v>0</v>
      </c>
      <c r="I1161" s="84" t="b">
        <v>0</v>
      </c>
      <c r="J1161" s="84" t="b">
        <v>0</v>
      </c>
      <c r="K1161" s="84" t="b">
        <v>0</v>
      </c>
      <c r="L1161" s="84" t="b">
        <v>0</v>
      </c>
    </row>
    <row r="1162" spans="1:12" ht="15">
      <c r="A1162" s="84" t="s">
        <v>4719</v>
      </c>
      <c r="B1162" s="84" t="s">
        <v>4720</v>
      </c>
      <c r="C1162" s="84">
        <v>2</v>
      </c>
      <c r="D1162" s="123">
        <v>0.0012637890905356386</v>
      </c>
      <c r="E1162" s="123">
        <v>3.1293675957229854</v>
      </c>
      <c r="F1162" s="84" t="s">
        <v>3473</v>
      </c>
      <c r="G1162" s="84" t="b">
        <v>0</v>
      </c>
      <c r="H1162" s="84" t="b">
        <v>0</v>
      </c>
      <c r="I1162" s="84" t="b">
        <v>0</v>
      </c>
      <c r="J1162" s="84" t="b">
        <v>0</v>
      </c>
      <c r="K1162" s="84" t="b">
        <v>0</v>
      </c>
      <c r="L1162" s="84" t="b">
        <v>0</v>
      </c>
    </row>
    <row r="1163" spans="1:12" ht="15">
      <c r="A1163" s="84" t="s">
        <v>4720</v>
      </c>
      <c r="B1163" s="84" t="s">
        <v>4480</v>
      </c>
      <c r="C1163" s="84">
        <v>2</v>
      </c>
      <c r="D1163" s="123">
        <v>0.0012637890905356386</v>
      </c>
      <c r="E1163" s="123">
        <v>3.1293675957229854</v>
      </c>
      <c r="F1163" s="84" t="s">
        <v>3473</v>
      </c>
      <c r="G1163" s="84" t="b">
        <v>0</v>
      </c>
      <c r="H1163" s="84" t="b">
        <v>0</v>
      </c>
      <c r="I1163" s="84" t="b">
        <v>0</v>
      </c>
      <c r="J1163" s="84" t="b">
        <v>0</v>
      </c>
      <c r="K1163" s="84" t="b">
        <v>0</v>
      </c>
      <c r="L1163" s="84" t="b">
        <v>0</v>
      </c>
    </row>
    <row r="1164" spans="1:12" ht="15">
      <c r="A1164" s="84" t="s">
        <v>4480</v>
      </c>
      <c r="B1164" s="84" t="s">
        <v>4721</v>
      </c>
      <c r="C1164" s="84">
        <v>2</v>
      </c>
      <c r="D1164" s="123">
        <v>0.0012637890905356386</v>
      </c>
      <c r="E1164" s="123">
        <v>3.1293675957229854</v>
      </c>
      <c r="F1164" s="84" t="s">
        <v>3473</v>
      </c>
      <c r="G1164" s="84" t="b">
        <v>0</v>
      </c>
      <c r="H1164" s="84" t="b">
        <v>0</v>
      </c>
      <c r="I1164" s="84" t="b">
        <v>0</v>
      </c>
      <c r="J1164" s="84" t="b">
        <v>0</v>
      </c>
      <c r="K1164" s="84" t="b">
        <v>0</v>
      </c>
      <c r="L1164" s="84" t="b">
        <v>0</v>
      </c>
    </row>
    <row r="1165" spans="1:12" ht="15">
      <c r="A1165" s="84" t="s">
        <v>4721</v>
      </c>
      <c r="B1165" s="84" t="s">
        <v>4534</v>
      </c>
      <c r="C1165" s="84">
        <v>2</v>
      </c>
      <c r="D1165" s="123">
        <v>0.0012637890905356386</v>
      </c>
      <c r="E1165" s="123">
        <v>2.9532763366673045</v>
      </c>
      <c r="F1165" s="84" t="s">
        <v>3473</v>
      </c>
      <c r="G1165" s="84" t="b">
        <v>0</v>
      </c>
      <c r="H1165" s="84" t="b">
        <v>0</v>
      </c>
      <c r="I1165" s="84" t="b">
        <v>0</v>
      </c>
      <c r="J1165" s="84" t="b">
        <v>0</v>
      </c>
      <c r="K1165" s="84" t="b">
        <v>0</v>
      </c>
      <c r="L1165" s="84" t="b">
        <v>0</v>
      </c>
    </row>
    <row r="1166" spans="1:12" ht="15">
      <c r="A1166" s="84" t="s">
        <v>4534</v>
      </c>
      <c r="B1166" s="84" t="s">
        <v>4722</v>
      </c>
      <c r="C1166" s="84">
        <v>2</v>
      </c>
      <c r="D1166" s="123">
        <v>0.0012637890905356386</v>
      </c>
      <c r="E1166" s="123">
        <v>2.9532763366673045</v>
      </c>
      <c r="F1166" s="84" t="s">
        <v>3473</v>
      </c>
      <c r="G1166" s="84" t="b">
        <v>0</v>
      </c>
      <c r="H1166" s="84" t="b">
        <v>0</v>
      </c>
      <c r="I1166" s="84" t="b">
        <v>0</v>
      </c>
      <c r="J1166" s="84" t="b">
        <v>0</v>
      </c>
      <c r="K1166" s="84" t="b">
        <v>0</v>
      </c>
      <c r="L1166" s="84" t="b">
        <v>0</v>
      </c>
    </row>
    <row r="1167" spans="1:12" ht="15">
      <c r="A1167" s="84" t="s">
        <v>4722</v>
      </c>
      <c r="B1167" s="84" t="s">
        <v>4481</v>
      </c>
      <c r="C1167" s="84">
        <v>2</v>
      </c>
      <c r="D1167" s="123">
        <v>0.0012637890905356386</v>
      </c>
      <c r="E1167" s="123">
        <v>2.731427587050948</v>
      </c>
      <c r="F1167" s="84" t="s">
        <v>3473</v>
      </c>
      <c r="G1167" s="84" t="b">
        <v>0</v>
      </c>
      <c r="H1167" s="84" t="b">
        <v>0</v>
      </c>
      <c r="I1167" s="84" t="b">
        <v>0</v>
      </c>
      <c r="J1167" s="84" t="b">
        <v>0</v>
      </c>
      <c r="K1167" s="84" t="b">
        <v>0</v>
      </c>
      <c r="L1167" s="84" t="b">
        <v>0</v>
      </c>
    </row>
    <row r="1168" spans="1:12" ht="15">
      <c r="A1168" s="84" t="s">
        <v>4481</v>
      </c>
      <c r="B1168" s="84" t="s">
        <v>4723</v>
      </c>
      <c r="C1168" s="84">
        <v>2</v>
      </c>
      <c r="D1168" s="123">
        <v>0.0012637890905356386</v>
      </c>
      <c r="E1168" s="123">
        <v>2.731427587050948</v>
      </c>
      <c r="F1168" s="84" t="s">
        <v>3473</v>
      </c>
      <c r="G1168" s="84" t="b">
        <v>0</v>
      </c>
      <c r="H1168" s="84" t="b">
        <v>0</v>
      </c>
      <c r="I1168" s="84" t="b">
        <v>0</v>
      </c>
      <c r="J1168" s="84" t="b">
        <v>0</v>
      </c>
      <c r="K1168" s="84" t="b">
        <v>0</v>
      </c>
      <c r="L1168" s="84" t="b">
        <v>0</v>
      </c>
    </row>
    <row r="1169" spans="1:12" ht="15">
      <c r="A1169" s="84" t="s">
        <v>4723</v>
      </c>
      <c r="B1169" s="84" t="s">
        <v>4724</v>
      </c>
      <c r="C1169" s="84">
        <v>2</v>
      </c>
      <c r="D1169" s="123">
        <v>0.0012637890905356386</v>
      </c>
      <c r="E1169" s="123">
        <v>3.1293675957229854</v>
      </c>
      <c r="F1169" s="84" t="s">
        <v>3473</v>
      </c>
      <c r="G1169" s="84" t="b">
        <v>0</v>
      </c>
      <c r="H1169" s="84" t="b">
        <v>0</v>
      </c>
      <c r="I1169" s="84" t="b">
        <v>0</v>
      </c>
      <c r="J1169" s="84" t="b">
        <v>0</v>
      </c>
      <c r="K1169" s="84" t="b">
        <v>0</v>
      </c>
      <c r="L1169" s="84" t="b">
        <v>0</v>
      </c>
    </row>
    <row r="1170" spans="1:12" ht="15">
      <c r="A1170" s="84" t="s">
        <v>4724</v>
      </c>
      <c r="B1170" s="84" t="s">
        <v>4535</v>
      </c>
      <c r="C1170" s="84">
        <v>2</v>
      </c>
      <c r="D1170" s="123">
        <v>0.0012637890905356386</v>
      </c>
      <c r="E1170" s="123">
        <v>2.8283376000590046</v>
      </c>
      <c r="F1170" s="84" t="s">
        <v>3473</v>
      </c>
      <c r="G1170" s="84" t="b">
        <v>0</v>
      </c>
      <c r="H1170" s="84" t="b">
        <v>0</v>
      </c>
      <c r="I1170" s="84" t="b">
        <v>0</v>
      </c>
      <c r="J1170" s="84" t="b">
        <v>0</v>
      </c>
      <c r="K1170" s="84" t="b">
        <v>0</v>
      </c>
      <c r="L1170" s="84" t="b">
        <v>0</v>
      </c>
    </row>
    <row r="1171" spans="1:12" ht="15">
      <c r="A1171" s="84" t="s">
        <v>4535</v>
      </c>
      <c r="B1171" s="84" t="s">
        <v>4725</v>
      </c>
      <c r="C1171" s="84">
        <v>2</v>
      </c>
      <c r="D1171" s="123">
        <v>0.0012637890905356386</v>
      </c>
      <c r="E1171" s="123">
        <v>2.8283376000590046</v>
      </c>
      <c r="F1171" s="84" t="s">
        <v>3473</v>
      </c>
      <c r="G1171" s="84" t="b">
        <v>0</v>
      </c>
      <c r="H1171" s="84" t="b">
        <v>0</v>
      </c>
      <c r="I1171" s="84" t="b">
        <v>0</v>
      </c>
      <c r="J1171" s="84" t="b">
        <v>0</v>
      </c>
      <c r="K1171" s="84" t="b">
        <v>0</v>
      </c>
      <c r="L1171" s="84" t="b">
        <v>0</v>
      </c>
    </row>
    <row r="1172" spans="1:12" ht="15">
      <c r="A1172" s="84" t="s">
        <v>4725</v>
      </c>
      <c r="B1172" s="84" t="s">
        <v>4726</v>
      </c>
      <c r="C1172" s="84">
        <v>2</v>
      </c>
      <c r="D1172" s="123">
        <v>0.0012637890905356386</v>
      </c>
      <c r="E1172" s="123">
        <v>3.1293675957229854</v>
      </c>
      <c r="F1172" s="84" t="s">
        <v>3473</v>
      </c>
      <c r="G1172" s="84" t="b">
        <v>0</v>
      </c>
      <c r="H1172" s="84" t="b">
        <v>0</v>
      </c>
      <c r="I1172" s="84" t="b">
        <v>0</v>
      </c>
      <c r="J1172" s="84" t="b">
        <v>0</v>
      </c>
      <c r="K1172" s="84" t="b">
        <v>0</v>
      </c>
      <c r="L1172" s="84" t="b">
        <v>0</v>
      </c>
    </row>
    <row r="1173" spans="1:12" ht="15">
      <c r="A1173" s="84" t="s">
        <v>4726</v>
      </c>
      <c r="B1173" s="84" t="s">
        <v>4727</v>
      </c>
      <c r="C1173" s="84">
        <v>2</v>
      </c>
      <c r="D1173" s="123">
        <v>0.0012637890905356386</v>
      </c>
      <c r="E1173" s="123">
        <v>3.1293675957229854</v>
      </c>
      <c r="F1173" s="84" t="s">
        <v>3473</v>
      </c>
      <c r="G1173" s="84" t="b">
        <v>0</v>
      </c>
      <c r="H1173" s="84" t="b">
        <v>0</v>
      </c>
      <c r="I1173" s="84" t="b">
        <v>0</v>
      </c>
      <c r="J1173" s="84" t="b">
        <v>0</v>
      </c>
      <c r="K1173" s="84" t="b">
        <v>0</v>
      </c>
      <c r="L1173" s="84" t="b">
        <v>0</v>
      </c>
    </row>
    <row r="1174" spans="1:12" ht="15">
      <c r="A1174" s="84" t="s">
        <v>4727</v>
      </c>
      <c r="B1174" s="84" t="s">
        <v>3648</v>
      </c>
      <c r="C1174" s="84">
        <v>2</v>
      </c>
      <c r="D1174" s="123">
        <v>0.0012637890905356386</v>
      </c>
      <c r="E1174" s="123">
        <v>2.9532763366673045</v>
      </c>
      <c r="F1174" s="84" t="s">
        <v>3473</v>
      </c>
      <c r="G1174" s="84" t="b">
        <v>0</v>
      </c>
      <c r="H1174" s="84" t="b">
        <v>0</v>
      </c>
      <c r="I1174" s="84" t="b">
        <v>0</v>
      </c>
      <c r="J1174" s="84" t="b">
        <v>0</v>
      </c>
      <c r="K1174" s="84" t="b">
        <v>0</v>
      </c>
      <c r="L1174" s="84" t="b">
        <v>0</v>
      </c>
    </row>
    <row r="1175" spans="1:12" ht="15">
      <c r="A1175" s="84" t="s">
        <v>3648</v>
      </c>
      <c r="B1175" s="84" t="s">
        <v>4535</v>
      </c>
      <c r="C1175" s="84">
        <v>2</v>
      </c>
      <c r="D1175" s="123">
        <v>0.0012637890905356386</v>
      </c>
      <c r="E1175" s="123">
        <v>2.6522463410033232</v>
      </c>
      <c r="F1175" s="84" t="s">
        <v>3473</v>
      </c>
      <c r="G1175" s="84" t="b">
        <v>0</v>
      </c>
      <c r="H1175" s="84" t="b">
        <v>0</v>
      </c>
      <c r="I1175" s="84" t="b">
        <v>0</v>
      </c>
      <c r="J1175" s="84" t="b">
        <v>0</v>
      </c>
      <c r="K1175" s="84" t="b">
        <v>0</v>
      </c>
      <c r="L1175" s="84" t="b">
        <v>0</v>
      </c>
    </row>
    <row r="1176" spans="1:12" ht="15">
      <c r="A1176" s="84" t="s">
        <v>4535</v>
      </c>
      <c r="B1176" s="84" t="s">
        <v>402</v>
      </c>
      <c r="C1176" s="84">
        <v>2</v>
      </c>
      <c r="D1176" s="123">
        <v>0.0012637890905356386</v>
      </c>
      <c r="E1176" s="123">
        <v>2.8283376000590046</v>
      </c>
      <c r="F1176" s="84" t="s">
        <v>3473</v>
      </c>
      <c r="G1176" s="84" t="b">
        <v>0</v>
      </c>
      <c r="H1176" s="84" t="b">
        <v>0</v>
      </c>
      <c r="I1176" s="84" t="b">
        <v>0</v>
      </c>
      <c r="J1176" s="84" t="b">
        <v>0</v>
      </c>
      <c r="K1176" s="84" t="b">
        <v>0</v>
      </c>
      <c r="L1176" s="84" t="b">
        <v>0</v>
      </c>
    </row>
    <row r="1177" spans="1:12" ht="15">
      <c r="A1177" s="84" t="s">
        <v>402</v>
      </c>
      <c r="B1177" s="84" t="s">
        <v>4402</v>
      </c>
      <c r="C1177" s="84">
        <v>2</v>
      </c>
      <c r="D1177" s="123">
        <v>0.0012637890905356386</v>
      </c>
      <c r="E1177" s="123">
        <v>2.9532763366673045</v>
      </c>
      <c r="F1177" s="84" t="s">
        <v>3473</v>
      </c>
      <c r="G1177" s="84" t="b">
        <v>0</v>
      </c>
      <c r="H1177" s="84" t="b">
        <v>0</v>
      </c>
      <c r="I1177" s="84" t="b">
        <v>0</v>
      </c>
      <c r="J1177" s="84" t="b">
        <v>0</v>
      </c>
      <c r="K1177" s="84" t="b">
        <v>0</v>
      </c>
      <c r="L1177" s="84" t="b">
        <v>0</v>
      </c>
    </row>
    <row r="1178" spans="1:12" ht="15">
      <c r="A1178" s="84" t="s">
        <v>3583</v>
      </c>
      <c r="B1178" s="84" t="s">
        <v>3632</v>
      </c>
      <c r="C1178" s="84">
        <v>7</v>
      </c>
      <c r="D1178" s="123">
        <v>0</v>
      </c>
      <c r="E1178" s="123">
        <v>1.146128035678238</v>
      </c>
      <c r="F1178" s="84" t="s">
        <v>3474</v>
      </c>
      <c r="G1178" s="84" t="b">
        <v>0</v>
      </c>
      <c r="H1178" s="84" t="b">
        <v>0</v>
      </c>
      <c r="I1178" s="84" t="b">
        <v>0</v>
      </c>
      <c r="J1178" s="84" t="b">
        <v>0</v>
      </c>
      <c r="K1178" s="84" t="b">
        <v>0</v>
      </c>
      <c r="L1178" s="84" t="b">
        <v>0</v>
      </c>
    </row>
    <row r="1179" spans="1:12" ht="15">
      <c r="A1179" s="84" t="s">
        <v>3632</v>
      </c>
      <c r="B1179" s="84" t="s">
        <v>3633</v>
      </c>
      <c r="C1179" s="84">
        <v>7</v>
      </c>
      <c r="D1179" s="123">
        <v>0</v>
      </c>
      <c r="E1179" s="123">
        <v>1.146128035678238</v>
      </c>
      <c r="F1179" s="84" t="s">
        <v>3474</v>
      </c>
      <c r="G1179" s="84" t="b">
        <v>0</v>
      </c>
      <c r="H1179" s="84" t="b">
        <v>0</v>
      </c>
      <c r="I1179" s="84" t="b">
        <v>0</v>
      </c>
      <c r="J1179" s="84" t="b">
        <v>0</v>
      </c>
      <c r="K1179" s="84" t="b">
        <v>0</v>
      </c>
      <c r="L1179" s="84" t="b">
        <v>0</v>
      </c>
    </row>
    <row r="1180" spans="1:12" ht="15">
      <c r="A1180" s="84" t="s">
        <v>3633</v>
      </c>
      <c r="B1180" s="84" t="s">
        <v>3634</v>
      </c>
      <c r="C1180" s="84">
        <v>7</v>
      </c>
      <c r="D1180" s="123">
        <v>0</v>
      </c>
      <c r="E1180" s="123">
        <v>1.146128035678238</v>
      </c>
      <c r="F1180" s="84" t="s">
        <v>3474</v>
      </c>
      <c r="G1180" s="84" t="b">
        <v>0</v>
      </c>
      <c r="H1180" s="84" t="b">
        <v>0</v>
      </c>
      <c r="I1180" s="84" t="b">
        <v>0</v>
      </c>
      <c r="J1180" s="84" t="b">
        <v>0</v>
      </c>
      <c r="K1180" s="84" t="b">
        <v>0</v>
      </c>
      <c r="L1180" s="84" t="b">
        <v>0</v>
      </c>
    </row>
    <row r="1181" spans="1:12" ht="15">
      <c r="A1181" s="84" t="s">
        <v>3634</v>
      </c>
      <c r="B1181" s="84" t="s">
        <v>3582</v>
      </c>
      <c r="C1181" s="84">
        <v>7</v>
      </c>
      <c r="D1181" s="123">
        <v>0</v>
      </c>
      <c r="E1181" s="123">
        <v>1.146128035678238</v>
      </c>
      <c r="F1181" s="84" t="s">
        <v>3474</v>
      </c>
      <c r="G1181" s="84" t="b">
        <v>0</v>
      </c>
      <c r="H1181" s="84" t="b">
        <v>0</v>
      </c>
      <c r="I1181" s="84" t="b">
        <v>0</v>
      </c>
      <c r="J1181" s="84" t="b">
        <v>0</v>
      </c>
      <c r="K1181" s="84" t="b">
        <v>0</v>
      </c>
      <c r="L1181" s="84" t="b">
        <v>0</v>
      </c>
    </row>
    <row r="1182" spans="1:12" ht="15">
      <c r="A1182" s="84" t="s">
        <v>3582</v>
      </c>
      <c r="B1182" s="84" t="s">
        <v>3635</v>
      </c>
      <c r="C1182" s="84">
        <v>7</v>
      </c>
      <c r="D1182" s="123">
        <v>0</v>
      </c>
      <c r="E1182" s="123">
        <v>1.146128035678238</v>
      </c>
      <c r="F1182" s="84" t="s">
        <v>3474</v>
      </c>
      <c r="G1182" s="84" t="b">
        <v>0</v>
      </c>
      <c r="H1182" s="84" t="b">
        <v>0</v>
      </c>
      <c r="I1182" s="84" t="b">
        <v>0</v>
      </c>
      <c r="J1182" s="84" t="b">
        <v>0</v>
      </c>
      <c r="K1182" s="84" t="b">
        <v>0</v>
      </c>
      <c r="L1182" s="84" t="b">
        <v>0</v>
      </c>
    </row>
    <row r="1183" spans="1:12" ht="15">
      <c r="A1183" s="84" t="s">
        <v>3635</v>
      </c>
      <c r="B1183" s="84" t="s">
        <v>3636</v>
      </c>
      <c r="C1183" s="84">
        <v>7</v>
      </c>
      <c r="D1183" s="123">
        <v>0</v>
      </c>
      <c r="E1183" s="123">
        <v>1.146128035678238</v>
      </c>
      <c r="F1183" s="84" t="s">
        <v>3474</v>
      </c>
      <c r="G1183" s="84" t="b">
        <v>0</v>
      </c>
      <c r="H1183" s="84" t="b">
        <v>0</v>
      </c>
      <c r="I1183" s="84" t="b">
        <v>0</v>
      </c>
      <c r="J1183" s="84" t="b">
        <v>0</v>
      </c>
      <c r="K1183" s="84" t="b">
        <v>0</v>
      </c>
      <c r="L1183" s="84" t="b">
        <v>0</v>
      </c>
    </row>
    <row r="1184" spans="1:12" ht="15">
      <c r="A1184" s="84" t="s">
        <v>3636</v>
      </c>
      <c r="B1184" s="84" t="s">
        <v>3637</v>
      </c>
      <c r="C1184" s="84">
        <v>7</v>
      </c>
      <c r="D1184" s="123">
        <v>0</v>
      </c>
      <c r="E1184" s="123">
        <v>1.146128035678238</v>
      </c>
      <c r="F1184" s="84" t="s">
        <v>3474</v>
      </c>
      <c r="G1184" s="84" t="b">
        <v>0</v>
      </c>
      <c r="H1184" s="84" t="b">
        <v>0</v>
      </c>
      <c r="I1184" s="84" t="b">
        <v>0</v>
      </c>
      <c r="J1184" s="84" t="b">
        <v>0</v>
      </c>
      <c r="K1184" s="84" t="b">
        <v>0</v>
      </c>
      <c r="L1184" s="84" t="b">
        <v>0</v>
      </c>
    </row>
    <row r="1185" spans="1:12" ht="15">
      <c r="A1185" s="84" t="s">
        <v>3637</v>
      </c>
      <c r="B1185" s="84" t="s">
        <v>3638</v>
      </c>
      <c r="C1185" s="84">
        <v>7</v>
      </c>
      <c r="D1185" s="123">
        <v>0</v>
      </c>
      <c r="E1185" s="123">
        <v>1.146128035678238</v>
      </c>
      <c r="F1185" s="84" t="s">
        <v>3474</v>
      </c>
      <c r="G1185" s="84" t="b">
        <v>0</v>
      </c>
      <c r="H1185" s="84" t="b">
        <v>0</v>
      </c>
      <c r="I1185" s="84" t="b">
        <v>0</v>
      </c>
      <c r="J1185" s="84" t="b">
        <v>0</v>
      </c>
      <c r="K1185" s="84" t="b">
        <v>0</v>
      </c>
      <c r="L1185" s="84" t="b">
        <v>0</v>
      </c>
    </row>
    <row r="1186" spans="1:12" ht="15">
      <c r="A1186" s="84" t="s">
        <v>3638</v>
      </c>
      <c r="B1186" s="84" t="s">
        <v>3639</v>
      </c>
      <c r="C1186" s="84">
        <v>7</v>
      </c>
      <c r="D1186" s="123">
        <v>0</v>
      </c>
      <c r="E1186" s="123">
        <v>1.146128035678238</v>
      </c>
      <c r="F1186" s="84" t="s">
        <v>3474</v>
      </c>
      <c r="G1186" s="84" t="b">
        <v>0</v>
      </c>
      <c r="H1186" s="84" t="b">
        <v>0</v>
      </c>
      <c r="I1186" s="84" t="b">
        <v>0</v>
      </c>
      <c r="J1186" s="84" t="b">
        <v>0</v>
      </c>
      <c r="K1186" s="84" t="b">
        <v>0</v>
      </c>
      <c r="L1186" s="84" t="b">
        <v>0</v>
      </c>
    </row>
    <row r="1187" spans="1:12" ht="15">
      <c r="A1187" s="84" t="s">
        <v>3639</v>
      </c>
      <c r="B1187" s="84" t="s">
        <v>4380</v>
      </c>
      <c r="C1187" s="84">
        <v>7</v>
      </c>
      <c r="D1187" s="123">
        <v>0</v>
      </c>
      <c r="E1187" s="123">
        <v>1.146128035678238</v>
      </c>
      <c r="F1187" s="84" t="s">
        <v>3474</v>
      </c>
      <c r="G1187" s="84" t="b">
        <v>0</v>
      </c>
      <c r="H1187" s="84" t="b">
        <v>0</v>
      </c>
      <c r="I1187" s="84" t="b">
        <v>0</v>
      </c>
      <c r="J1187" s="84" t="b">
        <v>0</v>
      </c>
      <c r="K1187" s="84" t="b">
        <v>0</v>
      </c>
      <c r="L1187" s="84" t="b">
        <v>0</v>
      </c>
    </row>
    <row r="1188" spans="1:12" ht="15">
      <c r="A1188" s="84" t="s">
        <v>4380</v>
      </c>
      <c r="B1188" s="84" t="s">
        <v>4355</v>
      </c>
      <c r="C1188" s="84">
        <v>7</v>
      </c>
      <c r="D1188" s="123">
        <v>0</v>
      </c>
      <c r="E1188" s="123">
        <v>1.146128035678238</v>
      </c>
      <c r="F1188" s="84" t="s">
        <v>3474</v>
      </c>
      <c r="G1188" s="84" t="b">
        <v>0</v>
      </c>
      <c r="H1188" s="84" t="b">
        <v>0</v>
      </c>
      <c r="I1188" s="84" t="b">
        <v>0</v>
      </c>
      <c r="J1188" s="84" t="b">
        <v>0</v>
      </c>
      <c r="K1188" s="84" t="b">
        <v>0</v>
      </c>
      <c r="L1188" s="84" t="b">
        <v>0</v>
      </c>
    </row>
    <row r="1189" spans="1:12" ht="15">
      <c r="A1189" s="84" t="s">
        <v>301</v>
      </c>
      <c r="B1189" s="84" t="s">
        <v>3583</v>
      </c>
      <c r="C1189" s="84">
        <v>6</v>
      </c>
      <c r="D1189" s="123">
        <v>0.0038255308360350413</v>
      </c>
      <c r="E1189" s="123">
        <v>1.2130748253088512</v>
      </c>
      <c r="F1189" s="84" t="s">
        <v>3474</v>
      </c>
      <c r="G1189" s="84" t="b">
        <v>0</v>
      </c>
      <c r="H1189" s="84" t="b">
        <v>0</v>
      </c>
      <c r="I1189" s="84" t="b">
        <v>0</v>
      </c>
      <c r="J1189" s="84" t="b">
        <v>0</v>
      </c>
      <c r="K1189" s="84" t="b">
        <v>0</v>
      </c>
      <c r="L1189" s="84" t="b">
        <v>0</v>
      </c>
    </row>
    <row r="1190" spans="1:12" ht="15">
      <c r="A1190" s="84" t="s">
        <v>4355</v>
      </c>
      <c r="B1190" s="84" t="s">
        <v>4474</v>
      </c>
      <c r="C1190" s="84">
        <v>6</v>
      </c>
      <c r="D1190" s="123">
        <v>0.0038255308360350413</v>
      </c>
      <c r="E1190" s="123">
        <v>1.1461280356782382</v>
      </c>
      <c r="F1190" s="84" t="s">
        <v>3474</v>
      </c>
      <c r="G1190" s="84" t="b">
        <v>0</v>
      </c>
      <c r="H1190" s="84" t="b">
        <v>0</v>
      </c>
      <c r="I1190" s="84" t="b">
        <v>0</v>
      </c>
      <c r="J1190" s="84" t="b">
        <v>0</v>
      </c>
      <c r="K1190" s="84" t="b">
        <v>0</v>
      </c>
      <c r="L1190" s="84" t="b">
        <v>0</v>
      </c>
    </row>
    <row r="1191" spans="1:12" ht="15">
      <c r="A1191" s="84" t="s">
        <v>3641</v>
      </c>
      <c r="B1191" s="84" t="s">
        <v>3642</v>
      </c>
      <c r="C1191" s="84">
        <v>8</v>
      </c>
      <c r="D1191" s="123">
        <v>0</v>
      </c>
      <c r="E1191" s="123">
        <v>1.0559514053291499</v>
      </c>
      <c r="F1191" s="84" t="s">
        <v>3475</v>
      </c>
      <c r="G1191" s="84" t="b">
        <v>0</v>
      </c>
      <c r="H1191" s="84" t="b">
        <v>0</v>
      </c>
      <c r="I1191" s="84" t="b">
        <v>0</v>
      </c>
      <c r="J1191" s="84" t="b">
        <v>0</v>
      </c>
      <c r="K1191" s="84" t="b">
        <v>0</v>
      </c>
      <c r="L1191" s="84" t="b">
        <v>0</v>
      </c>
    </row>
    <row r="1192" spans="1:12" ht="15">
      <c r="A1192" s="84" t="s">
        <v>3642</v>
      </c>
      <c r="B1192" s="84" t="s">
        <v>3643</v>
      </c>
      <c r="C1192" s="84">
        <v>8</v>
      </c>
      <c r="D1192" s="123">
        <v>0</v>
      </c>
      <c r="E1192" s="123">
        <v>1.0559514053291499</v>
      </c>
      <c r="F1192" s="84" t="s">
        <v>3475</v>
      </c>
      <c r="G1192" s="84" t="b">
        <v>0</v>
      </c>
      <c r="H1192" s="84" t="b">
        <v>0</v>
      </c>
      <c r="I1192" s="84" t="b">
        <v>0</v>
      </c>
      <c r="J1192" s="84" t="b">
        <v>0</v>
      </c>
      <c r="K1192" s="84" t="b">
        <v>0</v>
      </c>
      <c r="L1192" s="84" t="b">
        <v>0</v>
      </c>
    </row>
    <row r="1193" spans="1:12" ht="15">
      <c r="A1193" s="84" t="s">
        <v>3643</v>
      </c>
      <c r="B1193" s="84" t="s">
        <v>3583</v>
      </c>
      <c r="C1193" s="84">
        <v>8</v>
      </c>
      <c r="D1193" s="123">
        <v>0</v>
      </c>
      <c r="E1193" s="123">
        <v>1.0559514053291499</v>
      </c>
      <c r="F1193" s="84" t="s">
        <v>3475</v>
      </c>
      <c r="G1193" s="84" t="b">
        <v>0</v>
      </c>
      <c r="H1193" s="84" t="b">
        <v>0</v>
      </c>
      <c r="I1193" s="84" t="b">
        <v>0</v>
      </c>
      <c r="J1193" s="84" t="b">
        <v>0</v>
      </c>
      <c r="K1193" s="84" t="b">
        <v>0</v>
      </c>
      <c r="L1193" s="84" t="b">
        <v>0</v>
      </c>
    </row>
    <row r="1194" spans="1:12" ht="15">
      <c r="A1194" s="84" t="s">
        <v>3583</v>
      </c>
      <c r="B1194" s="84" t="s">
        <v>3644</v>
      </c>
      <c r="C1194" s="84">
        <v>8</v>
      </c>
      <c r="D1194" s="123">
        <v>0</v>
      </c>
      <c r="E1194" s="123">
        <v>1.0559514053291499</v>
      </c>
      <c r="F1194" s="84" t="s">
        <v>3475</v>
      </c>
      <c r="G1194" s="84" t="b">
        <v>0</v>
      </c>
      <c r="H1194" s="84" t="b">
        <v>0</v>
      </c>
      <c r="I1194" s="84" t="b">
        <v>0</v>
      </c>
      <c r="J1194" s="84" t="b">
        <v>0</v>
      </c>
      <c r="K1194" s="84" t="b">
        <v>0</v>
      </c>
      <c r="L1194" s="84" t="b">
        <v>0</v>
      </c>
    </row>
    <row r="1195" spans="1:12" ht="15">
      <c r="A1195" s="84" t="s">
        <v>3644</v>
      </c>
      <c r="B1195" s="84" t="s">
        <v>3645</v>
      </c>
      <c r="C1195" s="84">
        <v>8</v>
      </c>
      <c r="D1195" s="123">
        <v>0</v>
      </c>
      <c r="E1195" s="123">
        <v>1.0559514053291499</v>
      </c>
      <c r="F1195" s="84" t="s">
        <v>3475</v>
      </c>
      <c r="G1195" s="84" t="b">
        <v>0</v>
      </c>
      <c r="H1195" s="84" t="b">
        <v>0</v>
      </c>
      <c r="I1195" s="84" t="b">
        <v>0</v>
      </c>
      <c r="J1195" s="84" t="b">
        <v>0</v>
      </c>
      <c r="K1195" s="84" t="b">
        <v>0</v>
      </c>
      <c r="L1195" s="84" t="b">
        <v>0</v>
      </c>
    </row>
    <row r="1196" spans="1:12" ht="15">
      <c r="A1196" s="84" t="s">
        <v>3645</v>
      </c>
      <c r="B1196" s="84" t="s">
        <v>3646</v>
      </c>
      <c r="C1196" s="84">
        <v>8</v>
      </c>
      <c r="D1196" s="123">
        <v>0</v>
      </c>
      <c r="E1196" s="123">
        <v>1.0559514053291499</v>
      </c>
      <c r="F1196" s="84" t="s">
        <v>3475</v>
      </c>
      <c r="G1196" s="84" t="b">
        <v>0</v>
      </c>
      <c r="H1196" s="84" t="b">
        <v>0</v>
      </c>
      <c r="I1196" s="84" t="b">
        <v>0</v>
      </c>
      <c r="J1196" s="84" t="b">
        <v>0</v>
      </c>
      <c r="K1196" s="84" t="b">
        <v>0</v>
      </c>
      <c r="L1196" s="84" t="b">
        <v>0</v>
      </c>
    </row>
    <row r="1197" spans="1:12" ht="15">
      <c r="A1197" s="84" t="s">
        <v>3646</v>
      </c>
      <c r="B1197" s="84" t="s">
        <v>3647</v>
      </c>
      <c r="C1197" s="84">
        <v>8</v>
      </c>
      <c r="D1197" s="123">
        <v>0</v>
      </c>
      <c r="E1197" s="123">
        <v>1.0559514053291499</v>
      </c>
      <c r="F1197" s="84" t="s">
        <v>3475</v>
      </c>
      <c r="G1197" s="84" t="b">
        <v>0</v>
      </c>
      <c r="H1197" s="84" t="b">
        <v>0</v>
      </c>
      <c r="I1197" s="84" t="b">
        <v>0</v>
      </c>
      <c r="J1197" s="84" t="b">
        <v>0</v>
      </c>
      <c r="K1197" s="84" t="b">
        <v>0</v>
      </c>
      <c r="L1197" s="84" t="b">
        <v>0</v>
      </c>
    </row>
    <row r="1198" spans="1:12" ht="15">
      <c r="A1198" s="84" t="s">
        <v>3647</v>
      </c>
      <c r="B1198" s="84" t="s">
        <v>3648</v>
      </c>
      <c r="C1198" s="84">
        <v>8</v>
      </c>
      <c r="D1198" s="123">
        <v>0</v>
      </c>
      <c r="E1198" s="123">
        <v>1.0559514053291499</v>
      </c>
      <c r="F1198" s="84" t="s">
        <v>3475</v>
      </c>
      <c r="G1198" s="84" t="b">
        <v>0</v>
      </c>
      <c r="H1198" s="84" t="b">
        <v>0</v>
      </c>
      <c r="I1198" s="84" t="b">
        <v>0</v>
      </c>
      <c r="J1198" s="84" t="b">
        <v>0</v>
      </c>
      <c r="K1198" s="84" t="b">
        <v>0</v>
      </c>
      <c r="L1198" s="84" t="b">
        <v>0</v>
      </c>
    </row>
    <row r="1199" spans="1:12" ht="15">
      <c r="A1199" s="84" t="s">
        <v>3648</v>
      </c>
      <c r="B1199" s="84" t="s">
        <v>3649</v>
      </c>
      <c r="C1199" s="84">
        <v>8</v>
      </c>
      <c r="D1199" s="123">
        <v>0</v>
      </c>
      <c r="E1199" s="123">
        <v>1.0559514053291499</v>
      </c>
      <c r="F1199" s="84" t="s">
        <v>3475</v>
      </c>
      <c r="G1199" s="84" t="b">
        <v>0</v>
      </c>
      <c r="H1199" s="84" t="b">
        <v>0</v>
      </c>
      <c r="I1199" s="84" t="b">
        <v>0</v>
      </c>
      <c r="J1199" s="84" t="b">
        <v>0</v>
      </c>
      <c r="K1199" s="84" t="b">
        <v>0</v>
      </c>
      <c r="L1199" s="84" t="b">
        <v>0</v>
      </c>
    </row>
    <row r="1200" spans="1:12" ht="15">
      <c r="A1200" s="84" t="s">
        <v>248</v>
      </c>
      <c r="B1200" s="84" t="s">
        <v>3641</v>
      </c>
      <c r="C1200" s="84">
        <v>7</v>
      </c>
      <c r="D1200" s="123">
        <v>0.004100440695391991</v>
      </c>
      <c r="E1200" s="123">
        <v>1.1139433523068367</v>
      </c>
      <c r="F1200" s="84" t="s">
        <v>3475</v>
      </c>
      <c r="G1200" s="84" t="b">
        <v>0</v>
      </c>
      <c r="H1200" s="84" t="b">
        <v>0</v>
      </c>
      <c r="I1200" s="84" t="b">
        <v>0</v>
      </c>
      <c r="J1200" s="84" t="b">
        <v>0</v>
      </c>
      <c r="K1200" s="84" t="b">
        <v>0</v>
      </c>
      <c r="L1200" s="84" t="b">
        <v>0</v>
      </c>
    </row>
    <row r="1201" spans="1:12" ht="15">
      <c r="A1201" s="84" t="s">
        <v>3651</v>
      </c>
      <c r="B1201" s="84" t="s">
        <v>3652</v>
      </c>
      <c r="C1201" s="84">
        <v>5</v>
      </c>
      <c r="D1201" s="123">
        <v>0.004603560816722373</v>
      </c>
      <c r="E1201" s="123">
        <v>1.2041199826559248</v>
      </c>
      <c r="F1201" s="84" t="s">
        <v>3476</v>
      </c>
      <c r="G1201" s="84" t="b">
        <v>0</v>
      </c>
      <c r="H1201" s="84" t="b">
        <v>0</v>
      </c>
      <c r="I1201" s="84" t="b">
        <v>0</v>
      </c>
      <c r="J1201" s="84" t="b">
        <v>0</v>
      </c>
      <c r="K1201" s="84" t="b">
        <v>0</v>
      </c>
      <c r="L1201" s="84" t="b">
        <v>0</v>
      </c>
    </row>
    <row r="1202" spans="1:12" ht="15">
      <c r="A1202" s="84" t="s">
        <v>3652</v>
      </c>
      <c r="B1202" s="84" t="s">
        <v>3653</v>
      </c>
      <c r="C1202" s="84">
        <v>5</v>
      </c>
      <c r="D1202" s="123">
        <v>0.004603560816722373</v>
      </c>
      <c r="E1202" s="123">
        <v>1.2041199826559248</v>
      </c>
      <c r="F1202" s="84" t="s">
        <v>3476</v>
      </c>
      <c r="G1202" s="84" t="b">
        <v>0</v>
      </c>
      <c r="H1202" s="84" t="b">
        <v>0</v>
      </c>
      <c r="I1202" s="84" t="b">
        <v>0</v>
      </c>
      <c r="J1202" s="84" t="b">
        <v>1</v>
      </c>
      <c r="K1202" s="84" t="b">
        <v>0</v>
      </c>
      <c r="L1202" s="84" t="b">
        <v>0</v>
      </c>
    </row>
    <row r="1203" spans="1:12" ht="15">
      <c r="A1203" s="84" t="s">
        <v>3653</v>
      </c>
      <c r="B1203" s="84" t="s">
        <v>3654</v>
      </c>
      <c r="C1203" s="84">
        <v>5</v>
      </c>
      <c r="D1203" s="123">
        <v>0.004603560816722373</v>
      </c>
      <c r="E1203" s="123">
        <v>1.2041199826559248</v>
      </c>
      <c r="F1203" s="84" t="s">
        <v>3476</v>
      </c>
      <c r="G1203" s="84" t="b">
        <v>1</v>
      </c>
      <c r="H1203" s="84" t="b">
        <v>0</v>
      </c>
      <c r="I1203" s="84" t="b">
        <v>0</v>
      </c>
      <c r="J1203" s="84" t="b">
        <v>0</v>
      </c>
      <c r="K1203" s="84" t="b">
        <v>0</v>
      </c>
      <c r="L1203" s="84" t="b">
        <v>0</v>
      </c>
    </row>
    <row r="1204" spans="1:12" ht="15">
      <c r="A1204" s="84" t="s">
        <v>3654</v>
      </c>
      <c r="B1204" s="84" t="s">
        <v>3583</v>
      </c>
      <c r="C1204" s="84">
        <v>5</v>
      </c>
      <c r="D1204" s="123">
        <v>0.004603560816722373</v>
      </c>
      <c r="E1204" s="123">
        <v>1.2041199826559248</v>
      </c>
      <c r="F1204" s="84" t="s">
        <v>3476</v>
      </c>
      <c r="G1204" s="84" t="b">
        <v>0</v>
      </c>
      <c r="H1204" s="84" t="b">
        <v>0</v>
      </c>
      <c r="I1204" s="84" t="b">
        <v>0</v>
      </c>
      <c r="J1204" s="84" t="b">
        <v>0</v>
      </c>
      <c r="K1204" s="84" t="b">
        <v>0</v>
      </c>
      <c r="L1204" s="84" t="b">
        <v>0</v>
      </c>
    </row>
    <row r="1205" spans="1:12" ht="15">
      <c r="A1205" s="84" t="s">
        <v>3583</v>
      </c>
      <c r="B1205" s="84" t="s">
        <v>3655</v>
      </c>
      <c r="C1205" s="84">
        <v>5</v>
      </c>
      <c r="D1205" s="123">
        <v>0.004603560816722373</v>
      </c>
      <c r="E1205" s="123">
        <v>1.2041199826559248</v>
      </c>
      <c r="F1205" s="84" t="s">
        <v>3476</v>
      </c>
      <c r="G1205" s="84" t="b">
        <v>0</v>
      </c>
      <c r="H1205" s="84" t="b">
        <v>0</v>
      </c>
      <c r="I1205" s="84" t="b">
        <v>0</v>
      </c>
      <c r="J1205" s="84" t="b">
        <v>0</v>
      </c>
      <c r="K1205" s="84" t="b">
        <v>0</v>
      </c>
      <c r="L1205" s="84" t="b">
        <v>0</v>
      </c>
    </row>
    <row r="1206" spans="1:12" ht="15">
      <c r="A1206" s="84" t="s">
        <v>3655</v>
      </c>
      <c r="B1206" s="84" t="s">
        <v>3656</v>
      </c>
      <c r="C1206" s="84">
        <v>5</v>
      </c>
      <c r="D1206" s="123">
        <v>0.004603560816722373</v>
      </c>
      <c r="E1206" s="123">
        <v>1.2041199826559248</v>
      </c>
      <c r="F1206" s="84" t="s">
        <v>3476</v>
      </c>
      <c r="G1206" s="84" t="b">
        <v>0</v>
      </c>
      <c r="H1206" s="84" t="b">
        <v>0</v>
      </c>
      <c r="I1206" s="84" t="b">
        <v>0</v>
      </c>
      <c r="J1206" s="84" t="b">
        <v>1</v>
      </c>
      <c r="K1206" s="84" t="b">
        <v>0</v>
      </c>
      <c r="L1206" s="84" t="b">
        <v>0</v>
      </c>
    </row>
    <row r="1207" spans="1:12" ht="15">
      <c r="A1207" s="84" t="s">
        <v>3656</v>
      </c>
      <c r="B1207" s="84" t="s">
        <v>3584</v>
      </c>
      <c r="C1207" s="84">
        <v>5</v>
      </c>
      <c r="D1207" s="123">
        <v>0.004603560816722373</v>
      </c>
      <c r="E1207" s="123">
        <v>1.2041199826559248</v>
      </c>
      <c r="F1207" s="84" t="s">
        <v>3476</v>
      </c>
      <c r="G1207" s="84" t="b">
        <v>1</v>
      </c>
      <c r="H1207" s="84" t="b">
        <v>0</v>
      </c>
      <c r="I1207" s="84" t="b">
        <v>0</v>
      </c>
      <c r="J1207" s="84" t="b">
        <v>0</v>
      </c>
      <c r="K1207" s="84" t="b">
        <v>0</v>
      </c>
      <c r="L1207" s="84" t="b">
        <v>0</v>
      </c>
    </row>
    <row r="1208" spans="1:12" ht="15">
      <c r="A1208" s="84" t="s">
        <v>3584</v>
      </c>
      <c r="B1208" s="84" t="s">
        <v>3657</v>
      </c>
      <c r="C1208" s="84">
        <v>5</v>
      </c>
      <c r="D1208" s="123">
        <v>0.004603560816722373</v>
      </c>
      <c r="E1208" s="123">
        <v>1.2041199826559248</v>
      </c>
      <c r="F1208" s="84" t="s">
        <v>3476</v>
      </c>
      <c r="G1208" s="84" t="b">
        <v>0</v>
      </c>
      <c r="H1208" s="84" t="b">
        <v>0</v>
      </c>
      <c r="I1208" s="84" t="b">
        <v>0</v>
      </c>
      <c r="J1208" s="84" t="b">
        <v>0</v>
      </c>
      <c r="K1208" s="84" t="b">
        <v>0</v>
      </c>
      <c r="L1208" s="84" t="b">
        <v>0</v>
      </c>
    </row>
    <row r="1209" spans="1:12" ht="15">
      <c r="A1209" s="84" t="s">
        <v>3657</v>
      </c>
      <c r="B1209" s="84" t="s">
        <v>404</v>
      </c>
      <c r="C1209" s="84">
        <v>5</v>
      </c>
      <c r="D1209" s="123">
        <v>0.004603560816722373</v>
      </c>
      <c r="E1209" s="123">
        <v>1.1249387366083</v>
      </c>
      <c r="F1209" s="84" t="s">
        <v>3476</v>
      </c>
      <c r="G1209" s="84" t="b">
        <v>0</v>
      </c>
      <c r="H1209" s="84" t="b">
        <v>0</v>
      </c>
      <c r="I1209" s="84" t="b">
        <v>0</v>
      </c>
      <c r="J1209" s="84" t="b">
        <v>0</v>
      </c>
      <c r="K1209" s="84" t="b">
        <v>0</v>
      </c>
      <c r="L1209" s="84" t="b">
        <v>0</v>
      </c>
    </row>
    <row r="1210" spans="1:12" ht="15">
      <c r="A1210" s="84" t="s">
        <v>404</v>
      </c>
      <c r="B1210" s="84" t="s">
        <v>4529</v>
      </c>
      <c r="C1210" s="84">
        <v>5</v>
      </c>
      <c r="D1210" s="123">
        <v>0.004603560816722373</v>
      </c>
      <c r="E1210" s="123">
        <v>1.1249387366083</v>
      </c>
      <c r="F1210" s="84" t="s">
        <v>3476</v>
      </c>
      <c r="G1210" s="84" t="b">
        <v>0</v>
      </c>
      <c r="H1210" s="84" t="b">
        <v>0</v>
      </c>
      <c r="I1210" s="84" t="b">
        <v>0</v>
      </c>
      <c r="J1210" s="84" t="b">
        <v>0</v>
      </c>
      <c r="K1210" s="84" t="b">
        <v>0</v>
      </c>
      <c r="L1210" s="84" t="b">
        <v>0</v>
      </c>
    </row>
    <row r="1211" spans="1:12" ht="15">
      <c r="A1211" s="84" t="s">
        <v>4529</v>
      </c>
      <c r="B1211" s="84" t="s">
        <v>4530</v>
      </c>
      <c r="C1211" s="84">
        <v>5</v>
      </c>
      <c r="D1211" s="123">
        <v>0.004603560816722373</v>
      </c>
      <c r="E1211" s="123">
        <v>1.2041199826559248</v>
      </c>
      <c r="F1211" s="84" t="s">
        <v>3476</v>
      </c>
      <c r="G1211" s="84" t="b">
        <v>0</v>
      </c>
      <c r="H1211" s="84" t="b">
        <v>0</v>
      </c>
      <c r="I1211" s="84" t="b">
        <v>0</v>
      </c>
      <c r="J1211" s="84" t="b">
        <v>0</v>
      </c>
      <c r="K1211" s="84" t="b">
        <v>0</v>
      </c>
      <c r="L1211" s="84" t="b">
        <v>0</v>
      </c>
    </row>
    <row r="1212" spans="1:12" ht="15">
      <c r="A1212" s="84" t="s">
        <v>4530</v>
      </c>
      <c r="B1212" s="84" t="s">
        <v>4531</v>
      </c>
      <c r="C1212" s="84">
        <v>5</v>
      </c>
      <c r="D1212" s="123">
        <v>0.004603560816722373</v>
      </c>
      <c r="E1212" s="123">
        <v>1.2041199826559248</v>
      </c>
      <c r="F1212" s="84" t="s">
        <v>3476</v>
      </c>
      <c r="G1212" s="84" t="b">
        <v>0</v>
      </c>
      <c r="H1212" s="84" t="b">
        <v>0</v>
      </c>
      <c r="I1212" s="84" t="b">
        <v>0</v>
      </c>
      <c r="J1212" s="84" t="b">
        <v>0</v>
      </c>
      <c r="K1212" s="84" t="b">
        <v>0</v>
      </c>
      <c r="L1212" s="84" t="b">
        <v>0</v>
      </c>
    </row>
    <row r="1213" spans="1:12" ht="15">
      <c r="A1213" s="84" t="s">
        <v>3659</v>
      </c>
      <c r="B1213" s="84" t="s">
        <v>3660</v>
      </c>
      <c r="C1213" s="84">
        <v>6</v>
      </c>
      <c r="D1213" s="123">
        <v>0</v>
      </c>
      <c r="E1213" s="123">
        <v>1.1856365769619117</v>
      </c>
      <c r="F1213" s="84" t="s">
        <v>3477</v>
      </c>
      <c r="G1213" s="84" t="b">
        <v>0</v>
      </c>
      <c r="H1213" s="84" t="b">
        <v>0</v>
      </c>
      <c r="I1213" s="84" t="b">
        <v>0</v>
      </c>
      <c r="J1213" s="84" t="b">
        <v>0</v>
      </c>
      <c r="K1213" s="84" t="b">
        <v>0</v>
      </c>
      <c r="L1213" s="84" t="b">
        <v>0</v>
      </c>
    </row>
    <row r="1214" spans="1:12" ht="15">
      <c r="A1214" s="84" t="s">
        <v>3660</v>
      </c>
      <c r="B1214" s="84" t="s">
        <v>3661</v>
      </c>
      <c r="C1214" s="84">
        <v>6</v>
      </c>
      <c r="D1214" s="123">
        <v>0</v>
      </c>
      <c r="E1214" s="123">
        <v>1.1856365769619117</v>
      </c>
      <c r="F1214" s="84" t="s">
        <v>3477</v>
      </c>
      <c r="G1214" s="84" t="b">
        <v>0</v>
      </c>
      <c r="H1214" s="84" t="b">
        <v>0</v>
      </c>
      <c r="I1214" s="84" t="b">
        <v>0</v>
      </c>
      <c r="J1214" s="84" t="b">
        <v>0</v>
      </c>
      <c r="K1214" s="84" t="b">
        <v>0</v>
      </c>
      <c r="L1214" s="84" t="b">
        <v>0</v>
      </c>
    </row>
    <row r="1215" spans="1:12" ht="15">
      <c r="A1215" s="84" t="s">
        <v>3661</v>
      </c>
      <c r="B1215" s="84" t="s">
        <v>3662</v>
      </c>
      <c r="C1215" s="84">
        <v>6</v>
      </c>
      <c r="D1215" s="123">
        <v>0</v>
      </c>
      <c r="E1215" s="123">
        <v>1.1856365769619117</v>
      </c>
      <c r="F1215" s="84" t="s">
        <v>3477</v>
      </c>
      <c r="G1215" s="84" t="b">
        <v>0</v>
      </c>
      <c r="H1215" s="84" t="b">
        <v>0</v>
      </c>
      <c r="I1215" s="84" t="b">
        <v>0</v>
      </c>
      <c r="J1215" s="84" t="b">
        <v>0</v>
      </c>
      <c r="K1215" s="84" t="b">
        <v>0</v>
      </c>
      <c r="L1215" s="84" t="b">
        <v>0</v>
      </c>
    </row>
    <row r="1216" spans="1:12" ht="15">
      <c r="A1216" s="84" t="s">
        <v>3662</v>
      </c>
      <c r="B1216" s="84" t="s">
        <v>3663</v>
      </c>
      <c r="C1216" s="84">
        <v>6</v>
      </c>
      <c r="D1216" s="123">
        <v>0</v>
      </c>
      <c r="E1216" s="123">
        <v>1.1856365769619117</v>
      </c>
      <c r="F1216" s="84" t="s">
        <v>3477</v>
      </c>
      <c r="G1216" s="84" t="b">
        <v>0</v>
      </c>
      <c r="H1216" s="84" t="b">
        <v>0</v>
      </c>
      <c r="I1216" s="84" t="b">
        <v>0</v>
      </c>
      <c r="J1216" s="84" t="b">
        <v>0</v>
      </c>
      <c r="K1216" s="84" t="b">
        <v>0</v>
      </c>
      <c r="L1216" s="84" t="b">
        <v>0</v>
      </c>
    </row>
    <row r="1217" spans="1:12" ht="15">
      <c r="A1217" s="84" t="s">
        <v>3663</v>
      </c>
      <c r="B1217" s="84" t="s">
        <v>3664</v>
      </c>
      <c r="C1217" s="84">
        <v>6</v>
      </c>
      <c r="D1217" s="123">
        <v>0</v>
      </c>
      <c r="E1217" s="123">
        <v>1.1856365769619117</v>
      </c>
      <c r="F1217" s="84" t="s">
        <v>3477</v>
      </c>
      <c r="G1217" s="84" t="b">
        <v>0</v>
      </c>
      <c r="H1217" s="84" t="b">
        <v>0</v>
      </c>
      <c r="I1217" s="84" t="b">
        <v>0</v>
      </c>
      <c r="J1217" s="84" t="b">
        <v>0</v>
      </c>
      <c r="K1217" s="84" t="b">
        <v>0</v>
      </c>
      <c r="L1217" s="84" t="b">
        <v>0</v>
      </c>
    </row>
    <row r="1218" spans="1:12" ht="15">
      <c r="A1218" s="84" t="s">
        <v>3664</v>
      </c>
      <c r="B1218" s="84" t="s">
        <v>3665</v>
      </c>
      <c r="C1218" s="84">
        <v>6</v>
      </c>
      <c r="D1218" s="123">
        <v>0</v>
      </c>
      <c r="E1218" s="123">
        <v>1.1856365769619117</v>
      </c>
      <c r="F1218" s="84" t="s">
        <v>3477</v>
      </c>
      <c r="G1218" s="84" t="b">
        <v>0</v>
      </c>
      <c r="H1218" s="84" t="b">
        <v>0</v>
      </c>
      <c r="I1218" s="84" t="b">
        <v>0</v>
      </c>
      <c r="J1218" s="84" t="b">
        <v>0</v>
      </c>
      <c r="K1218" s="84" t="b">
        <v>0</v>
      </c>
      <c r="L1218" s="84" t="b">
        <v>0</v>
      </c>
    </row>
    <row r="1219" spans="1:12" ht="15">
      <c r="A1219" s="84" t="s">
        <v>3665</v>
      </c>
      <c r="B1219" s="84" t="s">
        <v>3666</v>
      </c>
      <c r="C1219" s="84">
        <v>6</v>
      </c>
      <c r="D1219" s="123">
        <v>0</v>
      </c>
      <c r="E1219" s="123">
        <v>1.1856365769619117</v>
      </c>
      <c r="F1219" s="84" t="s">
        <v>3477</v>
      </c>
      <c r="G1219" s="84" t="b">
        <v>0</v>
      </c>
      <c r="H1219" s="84" t="b">
        <v>0</v>
      </c>
      <c r="I1219" s="84" t="b">
        <v>0</v>
      </c>
      <c r="J1219" s="84" t="b">
        <v>0</v>
      </c>
      <c r="K1219" s="84" t="b">
        <v>0</v>
      </c>
      <c r="L1219" s="84" t="b">
        <v>0</v>
      </c>
    </row>
    <row r="1220" spans="1:12" ht="15">
      <c r="A1220" s="84" t="s">
        <v>3666</v>
      </c>
      <c r="B1220" s="84" t="s">
        <v>3667</v>
      </c>
      <c r="C1220" s="84">
        <v>6</v>
      </c>
      <c r="D1220" s="123">
        <v>0</v>
      </c>
      <c r="E1220" s="123">
        <v>1.1856365769619117</v>
      </c>
      <c r="F1220" s="84" t="s">
        <v>3477</v>
      </c>
      <c r="G1220" s="84" t="b">
        <v>0</v>
      </c>
      <c r="H1220" s="84" t="b">
        <v>0</v>
      </c>
      <c r="I1220" s="84" t="b">
        <v>0</v>
      </c>
      <c r="J1220" s="84" t="b">
        <v>0</v>
      </c>
      <c r="K1220" s="84" t="b">
        <v>0</v>
      </c>
      <c r="L1220" s="84" t="b">
        <v>0</v>
      </c>
    </row>
    <row r="1221" spans="1:12" ht="15">
      <c r="A1221" s="84" t="s">
        <v>3667</v>
      </c>
      <c r="B1221" s="84" t="s">
        <v>3668</v>
      </c>
      <c r="C1221" s="84">
        <v>6</v>
      </c>
      <c r="D1221" s="123">
        <v>0</v>
      </c>
      <c r="E1221" s="123">
        <v>1.1856365769619117</v>
      </c>
      <c r="F1221" s="84" t="s">
        <v>3477</v>
      </c>
      <c r="G1221" s="84" t="b">
        <v>0</v>
      </c>
      <c r="H1221" s="84" t="b">
        <v>0</v>
      </c>
      <c r="I1221" s="84" t="b">
        <v>0</v>
      </c>
      <c r="J1221" s="84" t="b">
        <v>0</v>
      </c>
      <c r="K1221" s="84" t="b">
        <v>0</v>
      </c>
      <c r="L1221" s="84" t="b">
        <v>0</v>
      </c>
    </row>
    <row r="1222" spans="1:12" ht="15">
      <c r="A1222" s="84" t="s">
        <v>3668</v>
      </c>
      <c r="B1222" s="84" t="s">
        <v>4469</v>
      </c>
      <c r="C1222" s="84">
        <v>6</v>
      </c>
      <c r="D1222" s="123">
        <v>0</v>
      </c>
      <c r="E1222" s="123">
        <v>1.1856365769619117</v>
      </c>
      <c r="F1222" s="84" t="s">
        <v>3477</v>
      </c>
      <c r="G1222" s="84" t="b">
        <v>0</v>
      </c>
      <c r="H1222" s="84" t="b">
        <v>0</v>
      </c>
      <c r="I1222" s="84" t="b">
        <v>0</v>
      </c>
      <c r="J1222" s="84" t="b">
        <v>0</v>
      </c>
      <c r="K1222" s="84" t="b">
        <v>0</v>
      </c>
      <c r="L1222" s="84" t="b">
        <v>0</v>
      </c>
    </row>
    <row r="1223" spans="1:12" ht="15">
      <c r="A1223" s="84" t="s">
        <v>4469</v>
      </c>
      <c r="B1223" s="84" t="s">
        <v>4470</v>
      </c>
      <c r="C1223" s="84">
        <v>6</v>
      </c>
      <c r="D1223" s="123">
        <v>0</v>
      </c>
      <c r="E1223" s="123">
        <v>1.1856365769619117</v>
      </c>
      <c r="F1223" s="84" t="s">
        <v>3477</v>
      </c>
      <c r="G1223" s="84" t="b">
        <v>0</v>
      </c>
      <c r="H1223" s="84" t="b">
        <v>0</v>
      </c>
      <c r="I1223" s="84" t="b">
        <v>0</v>
      </c>
      <c r="J1223" s="84" t="b">
        <v>0</v>
      </c>
      <c r="K1223" s="84" t="b">
        <v>0</v>
      </c>
      <c r="L1223" s="84" t="b">
        <v>0</v>
      </c>
    </row>
    <row r="1224" spans="1:12" ht="15">
      <c r="A1224" s="84" t="s">
        <v>4470</v>
      </c>
      <c r="B1224" s="84" t="s">
        <v>4449</v>
      </c>
      <c r="C1224" s="84">
        <v>6</v>
      </c>
      <c r="D1224" s="123">
        <v>0</v>
      </c>
      <c r="E1224" s="123">
        <v>1.1856365769619117</v>
      </c>
      <c r="F1224" s="84" t="s">
        <v>3477</v>
      </c>
      <c r="G1224" s="84" t="b">
        <v>0</v>
      </c>
      <c r="H1224" s="84" t="b">
        <v>0</v>
      </c>
      <c r="I1224" s="84" t="b">
        <v>0</v>
      </c>
      <c r="J1224" s="84" t="b">
        <v>0</v>
      </c>
      <c r="K1224" s="84" t="b">
        <v>0</v>
      </c>
      <c r="L1224" s="84" t="b">
        <v>0</v>
      </c>
    </row>
    <row r="1225" spans="1:12" ht="15">
      <c r="A1225" s="84" t="s">
        <v>4449</v>
      </c>
      <c r="B1225" s="84" t="s">
        <v>4471</v>
      </c>
      <c r="C1225" s="84">
        <v>6</v>
      </c>
      <c r="D1225" s="123">
        <v>0</v>
      </c>
      <c r="E1225" s="123">
        <v>1.1856365769619117</v>
      </c>
      <c r="F1225" s="84" t="s">
        <v>3477</v>
      </c>
      <c r="G1225" s="84" t="b">
        <v>0</v>
      </c>
      <c r="H1225" s="84" t="b">
        <v>0</v>
      </c>
      <c r="I1225" s="84" t="b">
        <v>0</v>
      </c>
      <c r="J1225" s="84" t="b">
        <v>0</v>
      </c>
      <c r="K1225" s="84" t="b">
        <v>0</v>
      </c>
      <c r="L1225" s="84" t="b">
        <v>0</v>
      </c>
    </row>
    <row r="1226" spans="1:12" ht="15">
      <c r="A1226" s="84" t="s">
        <v>4471</v>
      </c>
      <c r="B1226" s="84" t="s">
        <v>4472</v>
      </c>
      <c r="C1226" s="84">
        <v>6</v>
      </c>
      <c r="D1226" s="123">
        <v>0</v>
      </c>
      <c r="E1226" s="123">
        <v>1.1856365769619117</v>
      </c>
      <c r="F1226" s="84" t="s">
        <v>3477</v>
      </c>
      <c r="G1226" s="84" t="b">
        <v>0</v>
      </c>
      <c r="H1226" s="84" t="b">
        <v>0</v>
      </c>
      <c r="I1226" s="84" t="b">
        <v>0</v>
      </c>
      <c r="J1226" s="84" t="b">
        <v>0</v>
      </c>
      <c r="K1226" s="84" t="b">
        <v>0</v>
      </c>
      <c r="L1226" s="84" t="b">
        <v>0</v>
      </c>
    </row>
    <row r="1227" spans="1:12" ht="15">
      <c r="A1227" s="84" t="s">
        <v>324</v>
      </c>
      <c r="B1227" s="84" t="s">
        <v>3659</v>
      </c>
      <c r="C1227" s="84">
        <v>5</v>
      </c>
      <c r="D1227" s="123">
        <v>0.0040398594922257565</v>
      </c>
      <c r="E1227" s="123">
        <v>1.2648178230095364</v>
      </c>
      <c r="F1227" s="84" t="s">
        <v>3477</v>
      </c>
      <c r="G1227" s="84" t="b">
        <v>0</v>
      </c>
      <c r="H1227" s="84" t="b">
        <v>0</v>
      </c>
      <c r="I1227" s="84" t="b">
        <v>0</v>
      </c>
      <c r="J1227" s="84" t="b">
        <v>0</v>
      </c>
      <c r="K1227" s="84" t="b">
        <v>0</v>
      </c>
      <c r="L1227" s="84" t="b">
        <v>0</v>
      </c>
    </row>
    <row r="1228" spans="1:12" ht="15">
      <c r="A1228" s="84" t="s">
        <v>3583</v>
      </c>
      <c r="B1228" s="84" t="s">
        <v>3584</v>
      </c>
      <c r="C1228" s="84">
        <v>5</v>
      </c>
      <c r="D1228" s="123">
        <v>0</v>
      </c>
      <c r="E1228" s="123">
        <v>1.0086001717619175</v>
      </c>
      <c r="F1228" s="84" t="s">
        <v>3478</v>
      </c>
      <c r="G1228" s="84" t="b">
        <v>0</v>
      </c>
      <c r="H1228" s="84" t="b">
        <v>0</v>
      </c>
      <c r="I1228" s="84" t="b">
        <v>0</v>
      </c>
      <c r="J1228" s="84" t="b">
        <v>0</v>
      </c>
      <c r="K1228" s="84" t="b">
        <v>0</v>
      </c>
      <c r="L1228" s="84" t="b">
        <v>0</v>
      </c>
    </row>
    <row r="1229" spans="1:12" ht="15">
      <c r="A1229" s="84" t="s">
        <v>3584</v>
      </c>
      <c r="B1229" s="84" t="s">
        <v>3670</v>
      </c>
      <c r="C1229" s="84">
        <v>5</v>
      </c>
      <c r="D1229" s="123">
        <v>0</v>
      </c>
      <c r="E1229" s="123">
        <v>1.0086001717619175</v>
      </c>
      <c r="F1229" s="84" t="s">
        <v>3478</v>
      </c>
      <c r="G1229" s="84" t="b">
        <v>0</v>
      </c>
      <c r="H1229" s="84" t="b">
        <v>0</v>
      </c>
      <c r="I1229" s="84" t="b">
        <v>0</v>
      </c>
      <c r="J1229" s="84" t="b">
        <v>0</v>
      </c>
      <c r="K1229" s="84" t="b">
        <v>0</v>
      </c>
      <c r="L1229" s="84" t="b">
        <v>0</v>
      </c>
    </row>
    <row r="1230" spans="1:12" ht="15">
      <c r="A1230" s="84" t="s">
        <v>3670</v>
      </c>
      <c r="B1230" s="84" t="s">
        <v>3671</v>
      </c>
      <c r="C1230" s="84">
        <v>5</v>
      </c>
      <c r="D1230" s="123">
        <v>0</v>
      </c>
      <c r="E1230" s="123">
        <v>1.0086001717619175</v>
      </c>
      <c r="F1230" s="84" t="s">
        <v>3478</v>
      </c>
      <c r="G1230" s="84" t="b">
        <v>0</v>
      </c>
      <c r="H1230" s="84" t="b">
        <v>0</v>
      </c>
      <c r="I1230" s="84" t="b">
        <v>0</v>
      </c>
      <c r="J1230" s="84" t="b">
        <v>0</v>
      </c>
      <c r="K1230" s="84" t="b">
        <v>0</v>
      </c>
      <c r="L1230" s="84" t="b">
        <v>0</v>
      </c>
    </row>
    <row r="1231" spans="1:12" ht="15">
      <c r="A1231" s="84" t="s">
        <v>3671</v>
      </c>
      <c r="B1231" s="84" t="s">
        <v>3642</v>
      </c>
      <c r="C1231" s="84">
        <v>5</v>
      </c>
      <c r="D1231" s="123">
        <v>0</v>
      </c>
      <c r="E1231" s="123">
        <v>1.0086001717619175</v>
      </c>
      <c r="F1231" s="84" t="s">
        <v>3478</v>
      </c>
      <c r="G1231" s="84" t="b">
        <v>0</v>
      </c>
      <c r="H1231" s="84" t="b">
        <v>0</v>
      </c>
      <c r="I1231" s="84" t="b">
        <v>0</v>
      </c>
      <c r="J1231" s="84" t="b">
        <v>0</v>
      </c>
      <c r="K1231" s="84" t="b">
        <v>0</v>
      </c>
      <c r="L1231" s="84" t="b">
        <v>0</v>
      </c>
    </row>
    <row r="1232" spans="1:12" ht="15">
      <c r="A1232" s="84" t="s">
        <v>3642</v>
      </c>
      <c r="B1232" s="84" t="s">
        <v>3672</v>
      </c>
      <c r="C1232" s="84">
        <v>5</v>
      </c>
      <c r="D1232" s="123">
        <v>0</v>
      </c>
      <c r="E1232" s="123">
        <v>1.0086001717619175</v>
      </c>
      <c r="F1232" s="84" t="s">
        <v>3478</v>
      </c>
      <c r="G1232" s="84" t="b">
        <v>0</v>
      </c>
      <c r="H1232" s="84" t="b">
        <v>0</v>
      </c>
      <c r="I1232" s="84" t="b">
        <v>0</v>
      </c>
      <c r="J1232" s="84" t="b">
        <v>0</v>
      </c>
      <c r="K1232" s="84" t="b">
        <v>0</v>
      </c>
      <c r="L1232" s="84" t="b">
        <v>0</v>
      </c>
    </row>
    <row r="1233" spans="1:12" ht="15">
      <c r="A1233" s="84" t="s">
        <v>3672</v>
      </c>
      <c r="B1233" s="84" t="s">
        <v>406</v>
      </c>
      <c r="C1233" s="84">
        <v>5</v>
      </c>
      <c r="D1233" s="123">
        <v>0</v>
      </c>
      <c r="E1233" s="123">
        <v>1.0086001717619175</v>
      </c>
      <c r="F1233" s="84" t="s">
        <v>3478</v>
      </c>
      <c r="G1233" s="84" t="b">
        <v>0</v>
      </c>
      <c r="H1233" s="84" t="b">
        <v>0</v>
      </c>
      <c r="I1233" s="84" t="b">
        <v>0</v>
      </c>
      <c r="J1233" s="84" t="b">
        <v>0</v>
      </c>
      <c r="K1233" s="84" t="b">
        <v>0</v>
      </c>
      <c r="L1233" s="84" t="b">
        <v>0</v>
      </c>
    </row>
    <row r="1234" spans="1:12" ht="15">
      <c r="A1234" s="84" t="s">
        <v>406</v>
      </c>
      <c r="B1234" s="84" t="s">
        <v>3673</v>
      </c>
      <c r="C1234" s="84">
        <v>5</v>
      </c>
      <c r="D1234" s="123">
        <v>0</v>
      </c>
      <c r="E1234" s="123">
        <v>1.0086001717619175</v>
      </c>
      <c r="F1234" s="84" t="s">
        <v>3478</v>
      </c>
      <c r="G1234" s="84" t="b">
        <v>0</v>
      </c>
      <c r="H1234" s="84" t="b">
        <v>0</v>
      </c>
      <c r="I1234" s="84" t="b">
        <v>0</v>
      </c>
      <c r="J1234" s="84" t="b">
        <v>0</v>
      </c>
      <c r="K1234" s="84" t="b">
        <v>0</v>
      </c>
      <c r="L1234" s="84" t="b">
        <v>0</v>
      </c>
    </row>
    <row r="1235" spans="1:12" ht="15">
      <c r="A1235" s="84" t="s">
        <v>292</v>
      </c>
      <c r="B1235" s="84" t="s">
        <v>3583</v>
      </c>
      <c r="C1235" s="84">
        <v>4</v>
      </c>
      <c r="D1235" s="123">
        <v>0.006922143786289744</v>
      </c>
      <c r="E1235" s="123">
        <v>1.105510184769974</v>
      </c>
      <c r="F1235" s="84" t="s">
        <v>3478</v>
      </c>
      <c r="G1235" s="84" t="b">
        <v>0</v>
      </c>
      <c r="H1235" s="84" t="b">
        <v>0</v>
      </c>
      <c r="I1235" s="84" t="b">
        <v>0</v>
      </c>
      <c r="J1235" s="84" t="b">
        <v>0</v>
      </c>
      <c r="K1235" s="84" t="b">
        <v>0</v>
      </c>
      <c r="L1235" s="84" t="b">
        <v>0</v>
      </c>
    </row>
    <row r="1236" spans="1:12" ht="15">
      <c r="A1236" s="84" t="s">
        <v>3675</v>
      </c>
      <c r="B1236" s="84" t="s">
        <v>3588</v>
      </c>
      <c r="C1236" s="84">
        <v>3</v>
      </c>
      <c r="D1236" s="123">
        <v>0</v>
      </c>
      <c r="E1236" s="123">
        <v>1.0791812460476249</v>
      </c>
      <c r="F1236" s="84" t="s">
        <v>3479</v>
      </c>
      <c r="G1236" s="84" t="b">
        <v>0</v>
      </c>
      <c r="H1236" s="84" t="b">
        <v>0</v>
      </c>
      <c r="I1236" s="84" t="b">
        <v>0</v>
      </c>
      <c r="J1236" s="84" t="b">
        <v>0</v>
      </c>
      <c r="K1236" s="84" t="b">
        <v>0</v>
      </c>
      <c r="L1236" s="84" t="b">
        <v>0</v>
      </c>
    </row>
    <row r="1237" spans="1:12" ht="15">
      <c r="A1237" s="84" t="s">
        <v>3588</v>
      </c>
      <c r="B1237" s="84" t="s">
        <v>3676</v>
      </c>
      <c r="C1237" s="84">
        <v>3</v>
      </c>
      <c r="D1237" s="123">
        <v>0</v>
      </c>
      <c r="E1237" s="123">
        <v>1.0791812460476249</v>
      </c>
      <c r="F1237" s="84" t="s">
        <v>3479</v>
      </c>
      <c r="G1237" s="84" t="b">
        <v>0</v>
      </c>
      <c r="H1237" s="84" t="b">
        <v>0</v>
      </c>
      <c r="I1237" s="84" t="b">
        <v>0</v>
      </c>
      <c r="J1237" s="84" t="b">
        <v>0</v>
      </c>
      <c r="K1237" s="84" t="b">
        <v>0</v>
      </c>
      <c r="L1237" s="84" t="b">
        <v>0</v>
      </c>
    </row>
    <row r="1238" spans="1:12" ht="15">
      <c r="A1238" s="84" t="s">
        <v>3676</v>
      </c>
      <c r="B1238" s="84" t="s">
        <v>3677</v>
      </c>
      <c r="C1238" s="84">
        <v>3</v>
      </c>
      <c r="D1238" s="123">
        <v>0</v>
      </c>
      <c r="E1238" s="123">
        <v>1.0791812460476249</v>
      </c>
      <c r="F1238" s="84" t="s">
        <v>3479</v>
      </c>
      <c r="G1238" s="84" t="b">
        <v>0</v>
      </c>
      <c r="H1238" s="84" t="b">
        <v>0</v>
      </c>
      <c r="I1238" s="84" t="b">
        <v>0</v>
      </c>
      <c r="J1238" s="84" t="b">
        <v>0</v>
      </c>
      <c r="K1238" s="84" t="b">
        <v>0</v>
      </c>
      <c r="L1238" s="84" t="b">
        <v>0</v>
      </c>
    </row>
    <row r="1239" spans="1:12" ht="15">
      <c r="A1239" s="84" t="s">
        <v>3677</v>
      </c>
      <c r="B1239" s="84" t="s">
        <v>398</v>
      </c>
      <c r="C1239" s="84">
        <v>3</v>
      </c>
      <c r="D1239" s="123">
        <v>0</v>
      </c>
      <c r="E1239" s="123">
        <v>1.0791812460476249</v>
      </c>
      <c r="F1239" s="84" t="s">
        <v>3479</v>
      </c>
      <c r="G1239" s="84" t="b">
        <v>0</v>
      </c>
      <c r="H1239" s="84" t="b">
        <v>0</v>
      </c>
      <c r="I1239" s="84" t="b">
        <v>0</v>
      </c>
      <c r="J1239" s="84" t="b">
        <v>0</v>
      </c>
      <c r="K1239" s="84" t="b">
        <v>0</v>
      </c>
      <c r="L1239" s="84" t="b">
        <v>0</v>
      </c>
    </row>
    <row r="1240" spans="1:12" ht="15">
      <c r="A1240" s="84" t="s">
        <v>398</v>
      </c>
      <c r="B1240" s="84" t="s">
        <v>427</v>
      </c>
      <c r="C1240" s="84">
        <v>3</v>
      </c>
      <c r="D1240" s="123">
        <v>0</v>
      </c>
      <c r="E1240" s="123">
        <v>1.0791812460476249</v>
      </c>
      <c r="F1240" s="84" t="s">
        <v>3479</v>
      </c>
      <c r="G1240" s="84" t="b">
        <v>0</v>
      </c>
      <c r="H1240" s="84" t="b">
        <v>0</v>
      </c>
      <c r="I1240" s="84" t="b">
        <v>0</v>
      </c>
      <c r="J1240" s="84" t="b">
        <v>0</v>
      </c>
      <c r="K1240" s="84" t="b">
        <v>0</v>
      </c>
      <c r="L1240" s="84" t="b">
        <v>0</v>
      </c>
    </row>
    <row r="1241" spans="1:12" ht="15">
      <c r="A1241" s="84" t="s">
        <v>427</v>
      </c>
      <c r="B1241" s="84" t="s">
        <v>3583</v>
      </c>
      <c r="C1241" s="84">
        <v>3</v>
      </c>
      <c r="D1241" s="123">
        <v>0</v>
      </c>
      <c r="E1241" s="123">
        <v>1.0791812460476249</v>
      </c>
      <c r="F1241" s="84" t="s">
        <v>3479</v>
      </c>
      <c r="G1241" s="84" t="b">
        <v>0</v>
      </c>
      <c r="H1241" s="84" t="b">
        <v>0</v>
      </c>
      <c r="I1241" s="84" t="b">
        <v>0</v>
      </c>
      <c r="J1241" s="84" t="b">
        <v>0</v>
      </c>
      <c r="K1241" s="84" t="b">
        <v>0</v>
      </c>
      <c r="L1241" s="84" t="b">
        <v>0</v>
      </c>
    </row>
    <row r="1242" spans="1:12" ht="15">
      <c r="A1242" s="84" t="s">
        <v>351</v>
      </c>
      <c r="B1242" s="84" t="s">
        <v>3675</v>
      </c>
      <c r="C1242" s="84">
        <v>2</v>
      </c>
      <c r="D1242" s="123">
        <v>0.009030320977214422</v>
      </c>
      <c r="E1242" s="123">
        <v>1.255272505103306</v>
      </c>
      <c r="F1242" s="84" t="s">
        <v>3479</v>
      </c>
      <c r="G1242" s="84" t="b">
        <v>0</v>
      </c>
      <c r="H1242" s="84" t="b">
        <v>0</v>
      </c>
      <c r="I1242" s="84" t="b">
        <v>0</v>
      </c>
      <c r="J1242" s="84" t="b">
        <v>0</v>
      </c>
      <c r="K1242" s="84" t="b">
        <v>0</v>
      </c>
      <c r="L1242" s="84" t="b">
        <v>0</v>
      </c>
    </row>
    <row r="1243" spans="1:12" ht="15">
      <c r="A1243" s="84" t="s">
        <v>3680</v>
      </c>
      <c r="B1243" s="84" t="s">
        <v>3681</v>
      </c>
      <c r="C1243" s="84">
        <v>16</v>
      </c>
      <c r="D1243" s="123">
        <v>0.000970652118796282</v>
      </c>
      <c r="E1243" s="123">
        <v>1.3896871335954835</v>
      </c>
      <c r="F1243" s="84" t="s">
        <v>3481</v>
      </c>
      <c r="G1243" s="84" t="b">
        <v>0</v>
      </c>
      <c r="H1243" s="84" t="b">
        <v>0</v>
      </c>
      <c r="I1243" s="84" t="b">
        <v>0</v>
      </c>
      <c r="J1243" s="84" t="b">
        <v>1</v>
      </c>
      <c r="K1243" s="84" t="b">
        <v>0</v>
      </c>
      <c r="L1243" s="84" t="b">
        <v>0</v>
      </c>
    </row>
    <row r="1244" spans="1:12" ht="15">
      <c r="A1244" s="84" t="s">
        <v>3681</v>
      </c>
      <c r="B1244" s="84" t="s">
        <v>3682</v>
      </c>
      <c r="C1244" s="84">
        <v>16</v>
      </c>
      <c r="D1244" s="123">
        <v>0.000970652118796282</v>
      </c>
      <c r="E1244" s="123">
        <v>1.4160160723178328</v>
      </c>
      <c r="F1244" s="84" t="s">
        <v>3481</v>
      </c>
      <c r="G1244" s="84" t="b">
        <v>1</v>
      </c>
      <c r="H1244" s="84" t="b">
        <v>0</v>
      </c>
      <c r="I1244" s="84" t="b">
        <v>0</v>
      </c>
      <c r="J1244" s="84" t="b">
        <v>0</v>
      </c>
      <c r="K1244" s="84" t="b">
        <v>0</v>
      </c>
      <c r="L1244" s="84" t="b">
        <v>0</v>
      </c>
    </row>
    <row r="1245" spans="1:12" ht="15">
      <c r="A1245" s="84" t="s">
        <v>3682</v>
      </c>
      <c r="B1245" s="84" t="s">
        <v>3582</v>
      </c>
      <c r="C1245" s="84">
        <v>16</v>
      </c>
      <c r="D1245" s="123">
        <v>0.000970652118796282</v>
      </c>
      <c r="E1245" s="123">
        <v>1.3896871335954835</v>
      </c>
      <c r="F1245" s="84" t="s">
        <v>3481</v>
      </c>
      <c r="G1245" s="84" t="b">
        <v>0</v>
      </c>
      <c r="H1245" s="84" t="b">
        <v>0</v>
      </c>
      <c r="I1245" s="84" t="b">
        <v>0</v>
      </c>
      <c r="J1245" s="84" t="b">
        <v>0</v>
      </c>
      <c r="K1245" s="84" t="b">
        <v>0</v>
      </c>
      <c r="L1245" s="84" t="b">
        <v>0</v>
      </c>
    </row>
    <row r="1246" spans="1:12" ht="15">
      <c r="A1246" s="84" t="s">
        <v>3582</v>
      </c>
      <c r="B1246" s="84" t="s">
        <v>3683</v>
      </c>
      <c r="C1246" s="84">
        <v>16</v>
      </c>
      <c r="D1246" s="123">
        <v>0.000970652118796282</v>
      </c>
      <c r="E1246" s="123">
        <v>1.3896871335954835</v>
      </c>
      <c r="F1246" s="84" t="s">
        <v>3481</v>
      </c>
      <c r="G1246" s="84" t="b">
        <v>0</v>
      </c>
      <c r="H1246" s="84" t="b">
        <v>0</v>
      </c>
      <c r="I1246" s="84" t="b">
        <v>0</v>
      </c>
      <c r="J1246" s="84" t="b">
        <v>0</v>
      </c>
      <c r="K1246" s="84" t="b">
        <v>0</v>
      </c>
      <c r="L1246" s="84" t="b">
        <v>0</v>
      </c>
    </row>
    <row r="1247" spans="1:12" ht="15">
      <c r="A1247" s="84" t="s">
        <v>3683</v>
      </c>
      <c r="B1247" s="84" t="s">
        <v>3684</v>
      </c>
      <c r="C1247" s="84">
        <v>16</v>
      </c>
      <c r="D1247" s="123">
        <v>0.000970652118796282</v>
      </c>
      <c r="E1247" s="123">
        <v>1.4160160723178328</v>
      </c>
      <c r="F1247" s="84" t="s">
        <v>3481</v>
      </c>
      <c r="G1247" s="84" t="b">
        <v>0</v>
      </c>
      <c r="H1247" s="84" t="b">
        <v>0</v>
      </c>
      <c r="I1247" s="84" t="b">
        <v>0</v>
      </c>
      <c r="J1247" s="84" t="b">
        <v>1</v>
      </c>
      <c r="K1247" s="84" t="b">
        <v>0</v>
      </c>
      <c r="L1247" s="84" t="b">
        <v>0</v>
      </c>
    </row>
    <row r="1248" spans="1:12" ht="15">
      <c r="A1248" s="84" t="s">
        <v>3684</v>
      </c>
      <c r="B1248" s="84" t="s">
        <v>3685</v>
      </c>
      <c r="C1248" s="84">
        <v>16</v>
      </c>
      <c r="D1248" s="123">
        <v>0.000970652118796282</v>
      </c>
      <c r="E1248" s="123">
        <v>1.4160160723178328</v>
      </c>
      <c r="F1248" s="84" t="s">
        <v>3481</v>
      </c>
      <c r="G1248" s="84" t="b">
        <v>1</v>
      </c>
      <c r="H1248" s="84" t="b">
        <v>0</v>
      </c>
      <c r="I1248" s="84" t="b">
        <v>0</v>
      </c>
      <c r="J1248" s="84" t="b">
        <v>0</v>
      </c>
      <c r="K1248" s="84" t="b">
        <v>0</v>
      </c>
      <c r="L1248" s="84" t="b">
        <v>0</v>
      </c>
    </row>
    <row r="1249" spans="1:12" ht="15">
      <c r="A1249" s="84" t="s">
        <v>3685</v>
      </c>
      <c r="B1249" s="84" t="s">
        <v>3686</v>
      </c>
      <c r="C1249" s="84">
        <v>16</v>
      </c>
      <c r="D1249" s="123">
        <v>0.000970652118796282</v>
      </c>
      <c r="E1249" s="123">
        <v>1.4160160723178328</v>
      </c>
      <c r="F1249" s="84" t="s">
        <v>3481</v>
      </c>
      <c r="G1249" s="84" t="b">
        <v>0</v>
      </c>
      <c r="H1249" s="84" t="b">
        <v>0</v>
      </c>
      <c r="I1249" s="84" t="b">
        <v>0</v>
      </c>
      <c r="J1249" s="84" t="b">
        <v>0</v>
      </c>
      <c r="K1249" s="84" t="b">
        <v>0</v>
      </c>
      <c r="L1249" s="84" t="b">
        <v>0</v>
      </c>
    </row>
    <row r="1250" spans="1:12" ht="15">
      <c r="A1250" s="84" t="s">
        <v>3686</v>
      </c>
      <c r="B1250" s="84" t="s">
        <v>3687</v>
      </c>
      <c r="C1250" s="84">
        <v>16</v>
      </c>
      <c r="D1250" s="123">
        <v>0.000970652118796282</v>
      </c>
      <c r="E1250" s="123">
        <v>1.4160160723178328</v>
      </c>
      <c r="F1250" s="84" t="s">
        <v>3481</v>
      </c>
      <c r="G1250" s="84" t="b">
        <v>0</v>
      </c>
      <c r="H1250" s="84" t="b">
        <v>0</v>
      </c>
      <c r="I1250" s="84" t="b">
        <v>0</v>
      </c>
      <c r="J1250" s="84" t="b">
        <v>0</v>
      </c>
      <c r="K1250" s="84" t="b">
        <v>0</v>
      </c>
      <c r="L1250" s="84" t="b">
        <v>0</v>
      </c>
    </row>
    <row r="1251" spans="1:12" ht="15">
      <c r="A1251" s="84" t="s">
        <v>3687</v>
      </c>
      <c r="B1251" s="84" t="s">
        <v>3688</v>
      </c>
      <c r="C1251" s="84">
        <v>16</v>
      </c>
      <c r="D1251" s="123">
        <v>0.000970652118796282</v>
      </c>
      <c r="E1251" s="123">
        <v>1.4160160723178328</v>
      </c>
      <c r="F1251" s="84" t="s">
        <v>3481</v>
      </c>
      <c r="G1251" s="84" t="b">
        <v>0</v>
      </c>
      <c r="H1251" s="84" t="b">
        <v>0</v>
      </c>
      <c r="I1251" s="84" t="b">
        <v>0</v>
      </c>
      <c r="J1251" s="84" t="b">
        <v>1</v>
      </c>
      <c r="K1251" s="84" t="b">
        <v>0</v>
      </c>
      <c r="L1251" s="84" t="b">
        <v>0</v>
      </c>
    </row>
    <row r="1252" spans="1:12" ht="15">
      <c r="A1252" s="84" t="s">
        <v>3688</v>
      </c>
      <c r="B1252" s="84" t="s">
        <v>4349</v>
      </c>
      <c r="C1252" s="84">
        <v>16</v>
      </c>
      <c r="D1252" s="123">
        <v>0.000970652118796282</v>
      </c>
      <c r="E1252" s="123">
        <v>1.4160160723178328</v>
      </c>
      <c r="F1252" s="84" t="s">
        <v>3481</v>
      </c>
      <c r="G1252" s="84" t="b">
        <v>1</v>
      </c>
      <c r="H1252" s="84" t="b">
        <v>0</v>
      </c>
      <c r="I1252" s="84" t="b">
        <v>0</v>
      </c>
      <c r="J1252" s="84" t="b">
        <v>0</v>
      </c>
      <c r="K1252" s="84" t="b">
        <v>0</v>
      </c>
      <c r="L1252" s="84" t="b">
        <v>0</v>
      </c>
    </row>
    <row r="1253" spans="1:12" ht="15">
      <c r="A1253" s="84" t="s">
        <v>4349</v>
      </c>
      <c r="B1253" s="84" t="s">
        <v>4365</v>
      </c>
      <c r="C1253" s="84">
        <v>16</v>
      </c>
      <c r="D1253" s="123">
        <v>0.000970652118796282</v>
      </c>
      <c r="E1253" s="123">
        <v>1.4160160723178328</v>
      </c>
      <c r="F1253" s="84" t="s">
        <v>3481</v>
      </c>
      <c r="G1253" s="84" t="b">
        <v>0</v>
      </c>
      <c r="H1253" s="84" t="b">
        <v>0</v>
      </c>
      <c r="I1253" s="84" t="b">
        <v>0</v>
      </c>
      <c r="J1253" s="84" t="b">
        <v>0</v>
      </c>
      <c r="K1253" s="84" t="b">
        <v>0</v>
      </c>
      <c r="L1253" s="84" t="b">
        <v>0</v>
      </c>
    </row>
    <row r="1254" spans="1:12" ht="15">
      <c r="A1254" s="84" t="s">
        <v>4365</v>
      </c>
      <c r="B1254" s="84" t="s">
        <v>4361</v>
      </c>
      <c r="C1254" s="84">
        <v>16</v>
      </c>
      <c r="D1254" s="123">
        <v>0.000970652118796282</v>
      </c>
      <c r="E1254" s="123">
        <v>1.4160160723178328</v>
      </c>
      <c r="F1254" s="84" t="s">
        <v>3481</v>
      </c>
      <c r="G1254" s="84" t="b">
        <v>0</v>
      </c>
      <c r="H1254" s="84" t="b">
        <v>0</v>
      </c>
      <c r="I1254" s="84" t="b">
        <v>0</v>
      </c>
      <c r="J1254" s="84" t="b">
        <v>0</v>
      </c>
      <c r="K1254" s="84" t="b">
        <v>0</v>
      </c>
      <c r="L1254" s="84" t="b">
        <v>0</v>
      </c>
    </row>
    <row r="1255" spans="1:12" ht="15">
      <c r="A1255" s="84" t="s">
        <v>4361</v>
      </c>
      <c r="B1255" s="84" t="s">
        <v>4366</v>
      </c>
      <c r="C1255" s="84">
        <v>16</v>
      </c>
      <c r="D1255" s="123">
        <v>0.000970652118796282</v>
      </c>
      <c r="E1255" s="123">
        <v>1.4160160723178328</v>
      </c>
      <c r="F1255" s="84" t="s">
        <v>3481</v>
      </c>
      <c r="G1255" s="84" t="b">
        <v>0</v>
      </c>
      <c r="H1255" s="84" t="b">
        <v>0</v>
      </c>
      <c r="I1255" s="84" t="b">
        <v>0</v>
      </c>
      <c r="J1255" s="84" t="b">
        <v>0</v>
      </c>
      <c r="K1255" s="84" t="b">
        <v>0</v>
      </c>
      <c r="L1255" s="84" t="b">
        <v>0</v>
      </c>
    </row>
    <row r="1256" spans="1:12" ht="15">
      <c r="A1256" s="84" t="s">
        <v>4397</v>
      </c>
      <c r="B1256" s="84" t="s">
        <v>4405</v>
      </c>
      <c r="C1256" s="84">
        <v>9</v>
      </c>
      <c r="D1256" s="123">
        <v>0.005727782736061156</v>
      </c>
      <c r="E1256" s="123">
        <v>1.6658935455344326</v>
      </c>
      <c r="F1256" s="84" t="s">
        <v>3481</v>
      </c>
      <c r="G1256" s="84" t="b">
        <v>0</v>
      </c>
      <c r="H1256" s="84" t="b">
        <v>0</v>
      </c>
      <c r="I1256" s="84" t="b">
        <v>0</v>
      </c>
      <c r="J1256" s="84" t="b">
        <v>0</v>
      </c>
      <c r="K1256" s="84" t="b">
        <v>0</v>
      </c>
      <c r="L1256" s="84" t="b">
        <v>0</v>
      </c>
    </row>
    <row r="1257" spans="1:12" ht="15">
      <c r="A1257" s="84" t="s">
        <v>4405</v>
      </c>
      <c r="B1257" s="84" t="s">
        <v>4406</v>
      </c>
      <c r="C1257" s="84">
        <v>9</v>
      </c>
      <c r="D1257" s="123">
        <v>0.005727782736061156</v>
      </c>
      <c r="E1257" s="123">
        <v>1.6658935455344326</v>
      </c>
      <c r="F1257" s="84" t="s">
        <v>3481</v>
      </c>
      <c r="G1257" s="84" t="b">
        <v>0</v>
      </c>
      <c r="H1257" s="84" t="b">
        <v>0</v>
      </c>
      <c r="I1257" s="84" t="b">
        <v>0</v>
      </c>
      <c r="J1257" s="84" t="b">
        <v>0</v>
      </c>
      <c r="K1257" s="84" t="b">
        <v>0</v>
      </c>
      <c r="L1257" s="84" t="b">
        <v>0</v>
      </c>
    </row>
    <row r="1258" spans="1:12" ht="15">
      <c r="A1258" s="84" t="s">
        <v>391</v>
      </c>
      <c r="B1258" s="84" t="s">
        <v>3680</v>
      </c>
      <c r="C1258" s="84">
        <v>8</v>
      </c>
      <c r="D1258" s="123">
        <v>0.006034266071637426</v>
      </c>
      <c r="E1258" s="123">
        <v>1.6658935455344326</v>
      </c>
      <c r="F1258" s="84" t="s">
        <v>3481</v>
      </c>
      <c r="G1258" s="84" t="b">
        <v>0</v>
      </c>
      <c r="H1258" s="84" t="b">
        <v>0</v>
      </c>
      <c r="I1258" s="84" t="b">
        <v>0</v>
      </c>
      <c r="J1258" s="84" t="b">
        <v>0</v>
      </c>
      <c r="K1258" s="84" t="b">
        <v>0</v>
      </c>
      <c r="L1258" s="84" t="b">
        <v>0</v>
      </c>
    </row>
    <row r="1259" spans="1:12" ht="15">
      <c r="A1259" s="84" t="s">
        <v>4366</v>
      </c>
      <c r="B1259" s="84" t="s">
        <v>3692</v>
      </c>
      <c r="C1259" s="84">
        <v>8</v>
      </c>
      <c r="D1259" s="123">
        <v>0.006034266071637426</v>
      </c>
      <c r="E1259" s="123">
        <v>1.4160160723178328</v>
      </c>
      <c r="F1259" s="84" t="s">
        <v>3481</v>
      </c>
      <c r="G1259" s="84" t="b">
        <v>0</v>
      </c>
      <c r="H1259" s="84" t="b">
        <v>0</v>
      </c>
      <c r="I1259" s="84" t="b">
        <v>0</v>
      </c>
      <c r="J1259" s="84" t="b">
        <v>0</v>
      </c>
      <c r="K1259" s="84" t="b">
        <v>0</v>
      </c>
      <c r="L1259" s="84" t="b">
        <v>0</v>
      </c>
    </row>
    <row r="1260" spans="1:12" ht="15">
      <c r="A1260" s="84" t="s">
        <v>4366</v>
      </c>
      <c r="B1260" s="84" t="s">
        <v>4395</v>
      </c>
      <c r="C1260" s="84">
        <v>8</v>
      </c>
      <c r="D1260" s="123">
        <v>0.006034266071637426</v>
      </c>
      <c r="E1260" s="123">
        <v>1.3191060593097763</v>
      </c>
      <c r="F1260" s="84" t="s">
        <v>3481</v>
      </c>
      <c r="G1260" s="84" t="b">
        <v>0</v>
      </c>
      <c r="H1260" s="84" t="b">
        <v>0</v>
      </c>
      <c r="I1260" s="84" t="b">
        <v>0</v>
      </c>
      <c r="J1260" s="84" t="b">
        <v>0</v>
      </c>
      <c r="K1260" s="84" t="b">
        <v>0</v>
      </c>
      <c r="L1260" s="84" t="b">
        <v>0</v>
      </c>
    </row>
    <row r="1261" spans="1:12" ht="15">
      <c r="A1261" s="84" t="s">
        <v>4395</v>
      </c>
      <c r="B1261" s="84" t="s">
        <v>4381</v>
      </c>
      <c r="C1261" s="84">
        <v>8</v>
      </c>
      <c r="D1261" s="123">
        <v>0.006034266071637426</v>
      </c>
      <c r="E1261" s="123">
        <v>1.5689835325263761</v>
      </c>
      <c r="F1261" s="84" t="s">
        <v>3481</v>
      </c>
      <c r="G1261" s="84" t="b">
        <v>0</v>
      </c>
      <c r="H1261" s="84" t="b">
        <v>0</v>
      </c>
      <c r="I1261" s="84" t="b">
        <v>0</v>
      </c>
      <c r="J1261" s="84" t="b">
        <v>0</v>
      </c>
      <c r="K1261" s="84" t="b">
        <v>0</v>
      </c>
      <c r="L1261" s="84" t="b">
        <v>0</v>
      </c>
    </row>
    <row r="1262" spans="1:12" ht="15">
      <c r="A1262" s="84" t="s">
        <v>4381</v>
      </c>
      <c r="B1262" s="84" t="s">
        <v>4420</v>
      </c>
      <c r="C1262" s="84">
        <v>8</v>
      </c>
      <c r="D1262" s="123">
        <v>0.006034266071637426</v>
      </c>
      <c r="E1262" s="123">
        <v>1.6658935455344326</v>
      </c>
      <c r="F1262" s="84" t="s">
        <v>3481</v>
      </c>
      <c r="G1262" s="84" t="b">
        <v>0</v>
      </c>
      <c r="H1262" s="84" t="b">
        <v>0</v>
      </c>
      <c r="I1262" s="84" t="b">
        <v>0</v>
      </c>
      <c r="J1262" s="84" t="b">
        <v>0</v>
      </c>
      <c r="K1262" s="84" t="b">
        <v>0</v>
      </c>
      <c r="L1262" s="84" t="b">
        <v>0</v>
      </c>
    </row>
    <row r="1263" spans="1:12" ht="15">
      <c r="A1263" s="84" t="s">
        <v>4420</v>
      </c>
      <c r="B1263" s="84" t="s">
        <v>4421</v>
      </c>
      <c r="C1263" s="84">
        <v>8</v>
      </c>
      <c r="D1263" s="123">
        <v>0.006034266071637426</v>
      </c>
      <c r="E1263" s="123">
        <v>1.717046067981814</v>
      </c>
      <c r="F1263" s="84" t="s">
        <v>3481</v>
      </c>
      <c r="G1263" s="84" t="b">
        <v>0</v>
      </c>
      <c r="H1263" s="84" t="b">
        <v>0</v>
      </c>
      <c r="I1263" s="84" t="b">
        <v>0</v>
      </c>
      <c r="J1263" s="84" t="b">
        <v>0</v>
      </c>
      <c r="K1263" s="84" t="b">
        <v>0</v>
      </c>
      <c r="L1263" s="84" t="b">
        <v>0</v>
      </c>
    </row>
    <row r="1264" spans="1:12" ht="15">
      <c r="A1264" s="84" t="s">
        <v>4421</v>
      </c>
      <c r="B1264" s="84" t="s">
        <v>4386</v>
      </c>
      <c r="C1264" s="84">
        <v>8</v>
      </c>
      <c r="D1264" s="123">
        <v>0.006034266071637426</v>
      </c>
      <c r="E1264" s="123">
        <v>1.717046067981814</v>
      </c>
      <c r="F1264" s="84" t="s">
        <v>3481</v>
      </c>
      <c r="G1264" s="84" t="b">
        <v>0</v>
      </c>
      <c r="H1264" s="84" t="b">
        <v>0</v>
      </c>
      <c r="I1264" s="84" t="b">
        <v>0</v>
      </c>
      <c r="J1264" s="84" t="b">
        <v>0</v>
      </c>
      <c r="K1264" s="84" t="b">
        <v>0</v>
      </c>
      <c r="L1264" s="84" t="b">
        <v>0</v>
      </c>
    </row>
    <row r="1265" spans="1:12" ht="15">
      <c r="A1265" s="84" t="s">
        <v>4386</v>
      </c>
      <c r="B1265" s="84" t="s">
        <v>4396</v>
      </c>
      <c r="C1265" s="84">
        <v>8</v>
      </c>
      <c r="D1265" s="123">
        <v>0.006034266071637426</v>
      </c>
      <c r="E1265" s="123">
        <v>1.717046067981814</v>
      </c>
      <c r="F1265" s="84" t="s">
        <v>3481</v>
      </c>
      <c r="G1265" s="84" t="b">
        <v>0</v>
      </c>
      <c r="H1265" s="84" t="b">
        <v>0</v>
      </c>
      <c r="I1265" s="84" t="b">
        <v>0</v>
      </c>
      <c r="J1265" s="84" t="b">
        <v>1</v>
      </c>
      <c r="K1265" s="84" t="b">
        <v>0</v>
      </c>
      <c r="L1265" s="84" t="b">
        <v>0</v>
      </c>
    </row>
    <row r="1266" spans="1:12" ht="15">
      <c r="A1266" s="84" t="s">
        <v>4396</v>
      </c>
      <c r="B1266" s="84" t="s">
        <v>4422</v>
      </c>
      <c r="C1266" s="84">
        <v>8</v>
      </c>
      <c r="D1266" s="123">
        <v>0.006034266071637426</v>
      </c>
      <c r="E1266" s="123">
        <v>1.717046067981814</v>
      </c>
      <c r="F1266" s="84" t="s">
        <v>3481</v>
      </c>
      <c r="G1266" s="84" t="b">
        <v>1</v>
      </c>
      <c r="H1266" s="84" t="b">
        <v>0</v>
      </c>
      <c r="I1266" s="84" t="b">
        <v>0</v>
      </c>
      <c r="J1266" s="84" t="b">
        <v>0</v>
      </c>
      <c r="K1266" s="84" t="b">
        <v>0</v>
      </c>
      <c r="L1266" s="84" t="b">
        <v>0</v>
      </c>
    </row>
    <row r="1267" spans="1:12" ht="15">
      <c r="A1267" s="84" t="s">
        <v>4422</v>
      </c>
      <c r="B1267" s="84" t="s">
        <v>4356</v>
      </c>
      <c r="C1267" s="84">
        <v>8</v>
      </c>
      <c r="D1267" s="123">
        <v>0.006034266071637426</v>
      </c>
      <c r="E1267" s="123">
        <v>1.717046067981814</v>
      </c>
      <c r="F1267" s="84" t="s">
        <v>3481</v>
      </c>
      <c r="G1267" s="84" t="b">
        <v>0</v>
      </c>
      <c r="H1267" s="84" t="b">
        <v>0</v>
      </c>
      <c r="I1267" s="84" t="b">
        <v>0</v>
      </c>
      <c r="J1267" s="84" t="b">
        <v>0</v>
      </c>
      <c r="K1267" s="84" t="b">
        <v>0</v>
      </c>
      <c r="L1267" s="84" t="b">
        <v>0</v>
      </c>
    </row>
    <row r="1268" spans="1:12" ht="15">
      <c r="A1268" s="84" t="s">
        <v>4356</v>
      </c>
      <c r="B1268" s="84" t="s">
        <v>4423</v>
      </c>
      <c r="C1268" s="84">
        <v>8</v>
      </c>
      <c r="D1268" s="123">
        <v>0.006034266071637426</v>
      </c>
      <c r="E1268" s="123">
        <v>1.717046067981814</v>
      </c>
      <c r="F1268" s="84" t="s">
        <v>3481</v>
      </c>
      <c r="G1268" s="84" t="b">
        <v>0</v>
      </c>
      <c r="H1268" s="84" t="b">
        <v>0</v>
      </c>
      <c r="I1268" s="84" t="b">
        <v>0</v>
      </c>
      <c r="J1268" s="84" t="b">
        <v>0</v>
      </c>
      <c r="K1268" s="84" t="b">
        <v>0</v>
      </c>
      <c r="L1268" s="84" t="b">
        <v>0</v>
      </c>
    </row>
    <row r="1269" spans="1:12" ht="15">
      <c r="A1269" s="84" t="s">
        <v>4423</v>
      </c>
      <c r="B1269" s="84" t="s">
        <v>4387</v>
      </c>
      <c r="C1269" s="84">
        <v>8</v>
      </c>
      <c r="D1269" s="123">
        <v>0.006034266071637426</v>
      </c>
      <c r="E1269" s="123">
        <v>1.717046067981814</v>
      </c>
      <c r="F1269" s="84" t="s">
        <v>3481</v>
      </c>
      <c r="G1269" s="84" t="b">
        <v>0</v>
      </c>
      <c r="H1269" s="84" t="b">
        <v>0</v>
      </c>
      <c r="I1269" s="84" t="b">
        <v>0</v>
      </c>
      <c r="J1269" s="84" t="b">
        <v>0</v>
      </c>
      <c r="K1269" s="84" t="b">
        <v>0</v>
      </c>
      <c r="L1269" s="84" t="b">
        <v>0</v>
      </c>
    </row>
    <row r="1270" spans="1:12" ht="15">
      <c r="A1270" s="84" t="s">
        <v>4387</v>
      </c>
      <c r="B1270" s="84" t="s">
        <v>4362</v>
      </c>
      <c r="C1270" s="84">
        <v>8</v>
      </c>
      <c r="D1270" s="123">
        <v>0.006034266071637426</v>
      </c>
      <c r="E1270" s="123">
        <v>1.6658935455344326</v>
      </c>
      <c r="F1270" s="84" t="s">
        <v>3481</v>
      </c>
      <c r="G1270" s="84" t="b">
        <v>0</v>
      </c>
      <c r="H1270" s="84" t="b">
        <v>0</v>
      </c>
      <c r="I1270" s="84" t="b">
        <v>0</v>
      </c>
      <c r="J1270" s="84" t="b">
        <v>0</v>
      </c>
      <c r="K1270" s="84" t="b">
        <v>0</v>
      </c>
      <c r="L1270" s="84" t="b">
        <v>0</v>
      </c>
    </row>
    <row r="1271" spans="1:12" ht="15">
      <c r="A1271" s="84" t="s">
        <v>4362</v>
      </c>
      <c r="B1271" s="84" t="s">
        <v>4424</v>
      </c>
      <c r="C1271" s="84">
        <v>8</v>
      </c>
      <c r="D1271" s="123">
        <v>0.006034266071637426</v>
      </c>
      <c r="E1271" s="123">
        <v>1.6658935455344326</v>
      </c>
      <c r="F1271" s="84" t="s">
        <v>3481</v>
      </c>
      <c r="G1271" s="84" t="b">
        <v>0</v>
      </c>
      <c r="H1271" s="84" t="b">
        <v>0</v>
      </c>
      <c r="I1271" s="84" t="b">
        <v>0</v>
      </c>
      <c r="J1271" s="84" t="b">
        <v>0</v>
      </c>
      <c r="K1271" s="84" t="b">
        <v>0</v>
      </c>
      <c r="L1271" s="84" t="b">
        <v>0</v>
      </c>
    </row>
    <row r="1272" spans="1:12" ht="15">
      <c r="A1272" s="84" t="s">
        <v>4424</v>
      </c>
      <c r="B1272" s="84" t="s">
        <v>4425</v>
      </c>
      <c r="C1272" s="84">
        <v>8</v>
      </c>
      <c r="D1272" s="123">
        <v>0.006034266071637426</v>
      </c>
      <c r="E1272" s="123">
        <v>1.717046067981814</v>
      </c>
      <c r="F1272" s="84" t="s">
        <v>3481</v>
      </c>
      <c r="G1272" s="84" t="b">
        <v>0</v>
      </c>
      <c r="H1272" s="84" t="b">
        <v>0</v>
      </c>
      <c r="I1272" s="84" t="b">
        <v>0</v>
      </c>
      <c r="J1272" s="84" t="b">
        <v>0</v>
      </c>
      <c r="K1272" s="84" t="b">
        <v>0</v>
      </c>
      <c r="L1272" s="84" t="b">
        <v>0</v>
      </c>
    </row>
    <row r="1273" spans="1:12" ht="15">
      <c r="A1273" s="84" t="s">
        <v>4425</v>
      </c>
      <c r="B1273" s="84" t="s">
        <v>3583</v>
      </c>
      <c r="C1273" s="84">
        <v>8</v>
      </c>
      <c r="D1273" s="123">
        <v>0.006034266071637426</v>
      </c>
      <c r="E1273" s="123">
        <v>1.6658935455344326</v>
      </c>
      <c r="F1273" s="84" t="s">
        <v>3481</v>
      </c>
      <c r="G1273" s="84" t="b">
        <v>0</v>
      </c>
      <c r="H1273" s="84" t="b">
        <v>0</v>
      </c>
      <c r="I1273" s="84" t="b">
        <v>0</v>
      </c>
      <c r="J1273" s="84" t="b">
        <v>0</v>
      </c>
      <c r="K1273" s="84" t="b">
        <v>0</v>
      </c>
      <c r="L1273" s="84" t="b">
        <v>0</v>
      </c>
    </row>
    <row r="1274" spans="1:12" ht="15">
      <c r="A1274" s="84" t="s">
        <v>3583</v>
      </c>
      <c r="B1274" s="84" t="s">
        <v>4343</v>
      </c>
      <c r="C1274" s="84">
        <v>8</v>
      </c>
      <c r="D1274" s="123">
        <v>0.006034266071637426</v>
      </c>
      <c r="E1274" s="123">
        <v>1.6658935455344326</v>
      </c>
      <c r="F1274" s="84" t="s">
        <v>3481</v>
      </c>
      <c r="G1274" s="84" t="b">
        <v>0</v>
      </c>
      <c r="H1274" s="84" t="b">
        <v>0</v>
      </c>
      <c r="I1274" s="84" t="b">
        <v>0</v>
      </c>
      <c r="J1274" s="84" t="b">
        <v>0</v>
      </c>
      <c r="K1274" s="84" t="b">
        <v>0</v>
      </c>
      <c r="L1274" s="84" t="b">
        <v>0</v>
      </c>
    </row>
    <row r="1275" spans="1:12" ht="15">
      <c r="A1275" s="84" t="s">
        <v>4343</v>
      </c>
      <c r="B1275" s="84" t="s">
        <v>4397</v>
      </c>
      <c r="C1275" s="84">
        <v>8</v>
      </c>
      <c r="D1275" s="123">
        <v>0.006034266071637426</v>
      </c>
      <c r="E1275" s="123">
        <v>1.6658935455344326</v>
      </c>
      <c r="F1275" s="84" t="s">
        <v>3481</v>
      </c>
      <c r="G1275" s="84" t="b">
        <v>0</v>
      </c>
      <c r="H1275" s="84" t="b">
        <v>0</v>
      </c>
      <c r="I1275" s="84" t="b">
        <v>0</v>
      </c>
      <c r="J1275" s="84" t="b">
        <v>0</v>
      </c>
      <c r="K1275" s="84" t="b">
        <v>0</v>
      </c>
      <c r="L1275" s="84" t="b">
        <v>0</v>
      </c>
    </row>
    <row r="1276" spans="1:12" ht="15">
      <c r="A1276" s="84" t="s">
        <v>4406</v>
      </c>
      <c r="B1276" s="84" t="s">
        <v>430</v>
      </c>
      <c r="C1276" s="84">
        <v>8</v>
      </c>
      <c r="D1276" s="123">
        <v>0.006034266071637426</v>
      </c>
      <c r="E1276" s="123">
        <v>1.717046067981814</v>
      </c>
      <c r="F1276" s="84" t="s">
        <v>3481</v>
      </c>
      <c r="G1276" s="84" t="b">
        <v>0</v>
      </c>
      <c r="H1276" s="84" t="b">
        <v>0</v>
      </c>
      <c r="I1276" s="84" t="b">
        <v>0</v>
      </c>
      <c r="J1276" s="84" t="b">
        <v>0</v>
      </c>
      <c r="K1276" s="84" t="b">
        <v>0</v>
      </c>
      <c r="L1276" s="84" t="b">
        <v>0</v>
      </c>
    </row>
    <row r="1277" spans="1:12" ht="15">
      <c r="A1277" s="84" t="s">
        <v>430</v>
      </c>
      <c r="B1277" s="84" t="s">
        <v>429</v>
      </c>
      <c r="C1277" s="84">
        <v>8</v>
      </c>
      <c r="D1277" s="123">
        <v>0.006034266071637426</v>
      </c>
      <c r="E1277" s="123">
        <v>1.717046067981814</v>
      </c>
      <c r="F1277" s="84" t="s">
        <v>3481</v>
      </c>
      <c r="G1277" s="84" t="b">
        <v>0</v>
      </c>
      <c r="H1277" s="84" t="b">
        <v>0</v>
      </c>
      <c r="I1277" s="84" t="b">
        <v>0</v>
      </c>
      <c r="J1277" s="84" t="b">
        <v>0</v>
      </c>
      <c r="K1277" s="84" t="b">
        <v>0</v>
      </c>
      <c r="L1277" s="84" t="b">
        <v>0</v>
      </c>
    </row>
    <row r="1278" spans="1:12" ht="15">
      <c r="A1278" s="84" t="s">
        <v>4738</v>
      </c>
      <c r="B1278" s="84" t="s">
        <v>4379</v>
      </c>
      <c r="C1278" s="84">
        <v>2</v>
      </c>
      <c r="D1278" s="123">
        <v>0.00567027152708882</v>
      </c>
      <c r="E1278" s="123">
        <v>2.018076063645795</v>
      </c>
      <c r="F1278" s="84" t="s">
        <v>3481</v>
      </c>
      <c r="G1278" s="84" t="b">
        <v>0</v>
      </c>
      <c r="H1278" s="84" t="b">
        <v>0</v>
      </c>
      <c r="I1278" s="84" t="b">
        <v>0</v>
      </c>
      <c r="J1278" s="84" t="b">
        <v>0</v>
      </c>
      <c r="K1278" s="84" t="b">
        <v>0</v>
      </c>
      <c r="L1278" s="84" t="b">
        <v>0</v>
      </c>
    </row>
    <row r="1279" spans="1:12" ht="15">
      <c r="A1279" s="84" t="s">
        <v>3579</v>
      </c>
      <c r="B1279" s="84" t="s">
        <v>3628</v>
      </c>
      <c r="C1279" s="84">
        <v>4</v>
      </c>
      <c r="D1279" s="123">
        <v>0</v>
      </c>
      <c r="E1279" s="123">
        <v>1.1903316981702916</v>
      </c>
      <c r="F1279" s="84" t="s">
        <v>3482</v>
      </c>
      <c r="G1279" s="84" t="b">
        <v>0</v>
      </c>
      <c r="H1279" s="84" t="b">
        <v>0</v>
      </c>
      <c r="I1279" s="84" t="b">
        <v>0</v>
      </c>
      <c r="J1279" s="84" t="b">
        <v>0</v>
      </c>
      <c r="K1279" s="84" t="b">
        <v>0</v>
      </c>
      <c r="L1279" s="84" t="b">
        <v>0</v>
      </c>
    </row>
    <row r="1280" spans="1:12" ht="15">
      <c r="A1280" s="84" t="s">
        <v>3628</v>
      </c>
      <c r="B1280" s="84" t="s">
        <v>3690</v>
      </c>
      <c r="C1280" s="84">
        <v>4</v>
      </c>
      <c r="D1280" s="123">
        <v>0</v>
      </c>
      <c r="E1280" s="123">
        <v>1.1903316981702916</v>
      </c>
      <c r="F1280" s="84" t="s">
        <v>3482</v>
      </c>
      <c r="G1280" s="84" t="b">
        <v>0</v>
      </c>
      <c r="H1280" s="84" t="b">
        <v>0</v>
      </c>
      <c r="I1280" s="84" t="b">
        <v>0</v>
      </c>
      <c r="J1280" s="84" t="b">
        <v>0</v>
      </c>
      <c r="K1280" s="84" t="b">
        <v>0</v>
      </c>
      <c r="L1280" s="84" t="b">
        <v>0</v>
      </c>
    </row>
    <row r="1281" spans="1:12" ht="15">
      <c r="A1281" s="84" t="s">
        <v>3690</v>
      </c>
      <c r="B1281" s="84" t="s">
        <v>3629</v>
      </c>
      <c r="C1281" s="84">
        <v>4</v>
      </c>
      <c r="D1281" s="123">
        <v>0</v>
      </c>
      <c r="E1281" s="123">
        <v>1.1903316981702916</v>
      </c>
      <c r="F1281" s="84" t="s">
        <v>3482</v>
      </c>
      <c r="G1281" s="84" t="b">
        <v>0</v>
      </c>
      <c r="H1281" s="84" t="b">
        <v>0</v>
      </c>
      <c r="I1281" s="84" t="b">
        <v>0</v>
      </c>
      <c r="J1281" s="84" t="b">
        <v>0</v>
      </c>
      <c r="K1281" s="84" t="b">
        <v>0</v>
      </c>
      <c r="L1281" s="84" t="b">
        <v>0</v>
      </c>
    </row>
    <row r="1282" spans="1:12" ht="15">
      <c r="A1282" s="84" t="s">
        <v>3629</v>
      </c>
      <c r="B1282" s="84" t="s">
        <v>3583</v>
      </c>
      <c r="C1282" s="84">
        <v>4</v>
      </c>
      <c r="D1282" s="123">
        <v>0</v>
      </c>
      <c r="E1282" s="123">
        <v>1.1903316981702916</v>
      </c>
      <c r="F1282" s="84" t="s">
        <v>3482</v>
      </c>
      <c r="G1282" s="84" t="b">
        <v>0</v>
      </c>
      <c r="H1282" s="84" t="b">
        <v>0</v>
      </c>
      <c r="I1282" s="84" t="b">
        <v>0</v>
      </c>
      <c r="J1282" s="84" t="b">
        <v>0</v>
      </c>
      <c r="K1282" s="84" t="b">
        <v>0</v>
      </c>
      <c r="L1282" s="84" t="b">
        <v>0</v>
      </c>
    </row>
    <row r="1283" spans="1:12" ht="15">
      <c r="A1283" s="84" t="s">
        <v>3583</v>
      </c>
      <c r="B1283" s="84" t="s">
        <v>3691</v>
      </c>
      <c r="C1283" s="84">
        <v>4</v>
      </c>
      <c r="D1283" s="123">
        <v>0</v>
      </c>
      <c r="E1283" s="123">
        <v>1.1903316981702916</v>
      </c>
      <c r="F1283" s="84" t="s">
        <v>3482</v>
      </c>
      <c r="G1283" s="84" t="b">
        <v>0</v>
      </c>
      <c r="H1283" s="84" t="b">
        <v>0</v>
      </c>
      <c r="I1283" s="84" t="b">
        <v>0</v>
      </c>
      <c r="J1283" s="84" t="b">
        <v>0</v>
      </c>
      <c r="K1283" s="84" t="b">
        <v>0</v>
      </c>
      <c r="L1283" s="84" t="b">
        <v>0</v>
      </c>
    </row>
    <row r="1284" spans="1:12" ht="15">
      <c r="A1284" s="84" t="s">
        <v>3691</v>
      </c>
      <c r="B1284" s="84" t="s">
        <v>3692</v>
      </c>
      <c r="C1284" s="84">
        <v>4</v>
      </c>
      <c r="D1284" s="123">
        <v>0</v>
      </c>
      <c r="E1284" s="123">
        <v>1.1903316981702916</v>
      </c>
      <c r="F1284" s="84" t="s">
        <v>3482</v>
      </c>
      <c r="G1284" s="84" t="b">
        <v>0</v>
      </c>
      <c r="H1284" s="84" t="b">
        <v>0</v>
      </c>
      <c r="I1284" s="84" t="b">
        <v>0</v>
      </c>
      <c r="J1284" s="84" t="b">
        <v>0</v>
      </c>
      <c r="K1284" s="84" t="b">
        <v>0</v>
      </c>
      <c r="L1284" s="84" t="b">
        <v>0</v>
      </c>
    </row>
    <row r="1285" spans="1:12" ht="15">
      <c r="A1285" s="84" t="s">
        <v>3692</v>
      </c>
      <c r="B1285" s="84" t="s">
        <v>3693</v>
      </c>
      <c r="C1285" s="84">
        <v>4</v>
      </c>
      <c r="D1285" s="123">
        <v>0</v>
      </c>
      <c r="E1285" s="123">
        <v>1.1903316981702916</v>
      </c>
      <c r="F1285" s="84" t="s">
        <v>3482</v>
      </c>
      <c r="G1285" s="84" t="b">
        <v>0</v>
      </c>
      <c r="H1285" s="84" t="b">
        <v>0</v>
      </c>
      <c r="I1285" s="84" t="b">
        <v>0</v>
      </c>
      <c r="J1285" s="84" t="b">
        <v>0</v>
      </c>
      <c r="K1285" s="84" t="b">
        <v>0</v>
      </c>
      <c r="L1285" s="84" t="b">
        <v>0</v>
      </c>
    </row>
    <row r="1286" spans="1:12" ht="15">
      <c r="A1286" s="84" t="s">
        <v>3693</v>
      </c>
      <c r="B1286" s="84" t="s">
        <v>3582</v>
      </c>
      <c r="C1286" s="84">
        <v>4</v>
      </c>
      <c r="D1286" s="123">
        <v>0</v>
      </c>
      <c r="E1286" s="123">
        <v>1.1903316981702916</v>
      </c>
      <c r="F1286" s="84" t="s">
        <v>3482</v>
      </c>
      <c r="G1286" s="84" t="b">
        <v>0</v>
      </c>
      <c r="H1286" s="84" t="b">
        <v>0</v>
      </c>
      <c r="I1286" s="84" t="b">
        <v>0</v>
      </c>
      <c r="J1286" s="84" t="b">
        <v>0</v>
      </c>
      <c r="K1286" s="84" t="b">
        <v>0</v>
      </c>
      <c r="L1286" s="84" t="b">
        <v>0</v>
      </c>
    </row>
    <row r="1287" spans="1:12" ht="15">
      <c r="A1287" s="84" t="s">
        <v>3582</v>
      </c>
      <c r="B1287" s="84" t="s">
        <v>3694</v>
      </c>
      <c r="C1287" s="84">
        <v>4</v>
      </c>
      <c r="D1287" s="123">
        <v>0</v>
      </c>
      <c r="E1287" s="123">
        <v>1.1903316981702916</v>
      </c>
      <c r="F1287" s="84" t="s">
        <v>3482</v>
      </c>
      <c r="G1287" s="84" t="b">
        <v>0</v>
      </c>
      <c r="H1287" s="84" t="b">
        <v>0</v>
      </c>
      <c r="I1287" s="84" t="b">
        <v>0</v>
      </c>
      <c r="J1287" s="84" t="b">
        <v>0</v>
      </c>
      <c r="K1287" s="84" t="b">
        <v>0</v>
      </c>
      <c r="L1287" s="84" t="b">
        <v>0</v>
      </c>
    </row>
    <row r="1288" spans="1:12" ht="15">
      <c r="A1288" s="84" t="s">
        <v>3694</v>
      </c>
      <c r="B1288" s="84" t="s">
        <v>4369</v>
      </c>
      <c r="C1288" s="84">
        <v>4</v>
      </c>
      <c r="D1288" s="123">
        <v>0</v>
      </c>
      <c r="E1288" s="123">
        <v>1.1903316981702916</v>
      </c>
      <c r="F1288" s="84" t="s">
        <v>3482</v>
      </c>
      <c r="G1288" s="84" t="b">
        <v>0</v>
      </c>
      <c r="H1288" s="84" t="b">
        <v>0</v>
      </c>
      <c r="I1288" s="84" t="b">
        <v>0</v>
      </c>
      <c r="J1288" s="84" t="b">
        <v>0</v>
      </c>
      <c r="K1288" s="84" t="b">
        <v>0</v>
      </c>
      <c r="L1288" s="84" t="b">
        <v>0</v>
      </c>
    </row>
    <row r="1289" spans="1:12" ht="15">
      <c r="A1289" s="84" t="s">
        <v>4369</v>
      </c>
      <c r="B1289" s="84" t="s">
        <v>4416</v>
      </c>
      <c r="C1289" s="84">
        <v>4</v>
      </c>
      <c r="D1289" s="123">
        <v>0</v>
      </c>
      <c r="E1289" s="123">
        <v>1.1903316981702916</v>
      </c>
      <c r="F1289" s="84" t="s">
        <v>3482</v>
      </c>
      <c r="G1289" s="84" t="b">
        <v>0</v>
      </c>
      <c r="H1289" s="84" t="b">
        <v>0</v>
      </c>
      <c r="I1289" s="84" t="b">
        <v>0</v>
      </c>
      <c r="J1289" s="84" t="b">
        <v>0</v>
      </c>
      <c r="K1289" s="84" t="b">
        <v>0</v>
      </c>
      <c r="L1289" s="84" t="b">
        <v>0</v>
      </c>
    </row>
    <row r="1290" spans="1:12" ht="15">
      <c r="A1290" s="84" t="s">
        <v>372</v>
      </c>
      <c r="B1290" s="84" t="s">
        <v>3579</v>
      </c>
      <c r="C1290" s="84">
        <v>3</v>
      </c>
      <c r="D1290" s="123">
        <v>0.005679033482195452</v>
      </c>
      <c r="E1290" s="123">
        <v>1.3152704347785915</v>
      </c>
      <c r="F1290" s="84" t="s">
        <v>3482</v>
      </c>
      <c r="G1290" s="84" t="b">
        <v>0</v>
      </c>
      <c r="H1290" s="84" t="b">
        <v>0</v>
      </c>
      <c r="I1290" s="84" t="b">
        <v>0</v>
      </c>
      <c r="J1290" s="84" t="b">
        <v>0</v>
      </c>
      <c r="K1290" s="84" t="b">
        <v>0</v>
      </c>
      <c r="L1290" s="84" t="b">
        <v>0</v>
      </c>
    </row>
    <row r="1291" spans="1:12" ht="15">
      <c r="A1291" s="84" t="s">
        <v>4568</v>
      </c>
      <c r="B1291" s="84" t="s">
        <v>3583</v>
      </c>
      <c r="C1291" s="84">
        <v>4</v>
      </c>
      <c r="D1291" s="123">
        <v>0</v>
      </c>
      <c r="E1291" s="123">
        <v>1.0969100130080565</v>
      </c>
      <c r="F1291" s="84" t="s">
        <v>3483</v>
      </c>
      <c r="G1291" s="84" t="b">
        <v>0</v>
      </c>
      <c r="H1291" s="84" t="b">
        <v>0</v>
      </c>
      <c r="I1291" s="84" t="b">
        <v>0</v>
      </c>
      <c r="J1291" s="84" t="b">
        <v>0</v>
      </c>
      <c r="K1291" s="84" t="b">
        <v>0</v>
      </c>
      <c r="L1291" s="84" t="b">
        <v>0</v>
      </c>
    </row>
    <row r="1292" spans="1:12" ht="15">
      <c r="A1292" s="84" t="s">
        <v>3583</v>
      </c>
      <c r="B1292" s="84" t="s">
        <v>4389</v>
      </c>
      <c r="C1292" s="84">
        <v>4</v>
      </c>
      <c r="D1292" s="123">
        <v>0</v>
      </c>
      <c r="E1292" s="123">
        <v>1.0969100130080565</v>
      </c>
      <c r="F1292" s="84" t="s">
        <v>3483</v>
      </c>
      <c r="G1292" s="84" t="b">
        <v>0</v>
      </c>
      <c r="H1292" s="84" t="b">
        <v>0</v>
      </c>
      <c r="I1292" s="84" t="b">
        <v>0</v>
      </c>
      <c r="J1292" s="84" t="b">
        <v>0</v>
      </c>
      <c r="K1292" s="84" t="b">
        <v>0</v>
      </c>
      <c r="L1292" s="84" t="b">
        <v>0</v>
      </c>
    </row>
    <row r="1293" spans="1:12" ht="15">
      <c r="A1293" s="84" t="s">
        <v>4389</v>
      </c>
      <c r="B1293" s="84" t="s">
        <v>4376</v>
      </c>
      <c r="C1293" s="84">
        <v>4</v>
      </c>
      <c r="D1293" s="123">
        <v>0</v>
      </c>
      <c r="E1293" s="123">
        <v>1.0969100130080565</v>
      </c>
      <c r="F1293" s="84" t="s">
        <v>3483</v>
      </c>
      <c r="G1293" s="84" t="b">
        <v>0</v>
      </c>
      <c r="H1293" s="84" t="b">
        <v>0</v>
      </c>
      <c r="I1293" s="84" t="b">
        <v>0</v>
      </c>
      <c r="J1293" s="84" t="b">
        <v>0</v>
      </c>
      <c r="K1293" s="84" t="b">
        <v>0</v>
      </c>
      <c r="L1293" s="84" t="b">
        <v>0</v>
      </c>
    </row>
    <row r="1294" spans="1:12" ht="15">
      <c r="A1294" s="84" t="s">
        <v>4376</v>
      </c>
      <c r="B1294" s="84" t="s">
        <v>4363</v>
      </c>
      <c r="C1294" s="84">
        <v>4</v>
      </c>
      <c r="D1294" s="123">
        <v>0</v>
      </c>
      <c r="E1294" s="123">
        <v>1.0969100130080565</v>
      </c>
      <c r="F1294" s="84" t="s">
        <v>3483</v>
      </c>
      <c r="G1294" s="84" t="b">
        <v>0</v>
      </c>
      <c r="H1294" s="84" t="b">
        <v>0</v>
      </c>
      <c r="I1294" s="84" t="b">
        <v>0</v>
      </c>
      <c r="J1294" s="84" t="b">
        <v>1</v>
      </c>
      <c r="K1294" s="84" t="b">
        <v>0</v>
      </c>
      <c r="L1294" s="84" t="b">
        <v>0</v>
      </c>
    </row>
    <row r="1295" spans="1:12" ht="15">
      <c r="A1295" s="84" t="s">
        <v>4363</v>
      </c>
      <c r="B1295" s="84" t="s">
        <v>3584</v>
      </c>
      <c r="C1295" s="84">
        <v>4</v>
      </c>
      <c r="D1295" s="123">
        <v>0</v>
      </c>
      <c r="E1295" s="123">
        <v>1.0969100130080565</v>
      </c>
      <c r="F1295" s="84" t="s">
        <v>3483</v>
      </c>
      <c r="G1295" s="84" t="b">
        <v>1</v>
      </c>
      <c r="H1295" s="84" t="b">
        <v>0</v>
      </c>
      <c r="I1295" s="84" t="b">
        <v>0</v>
      </c>
      <c r="J1295" s="84" t="b">
        <v>0</v>
      </c>
      <c r="K1295" s="84" t="b">
        <v>0</v>
      </c>
      <c r="L1295" s="84" t="b">
        <v>0</v>
      </c>
    </row>
    <row r="1296" spans="1:12" ht="15">
      <c r="A1296" s="84" t="s">
        <v>3584</v>
      </c>
      <c r="B1296" s="84" t="s">
        <v>3681</v>
      </c>
      <c r="C1296" s="84">
        <v>4</v>
      </c>
      <c r="D1296" s="123">
        <v>0</v>
      </c>
      <c r="E1296" s="123">
        <v>1.0969100130080565</v>
      </c>
      <c r="F1296" s="84" t="s">
        <v>3483</v>
      </c>
      <c r="G1296" s="84" t="b">
        <v>0</v>
      </c>
      <c r="H1296" s="84" t="b">
        <v>0</v>
      </c>
      <c r="I1296" s="84" t="b">
        <v>0</v>
      </c>
      <c r="J1296" s="84" t="b">
        <v>1</v>
      </c>
      <c r="K1296" s="84" t="b">
        <v>0</v>
      </c>
      <c r="L1296" s="84" t="b">
        <v>0</v>
      </c>
    </row>
    <row r="1297" spans="1:12" ht="15">
      <c r="A1297" s="84" t="s">
        <v>3681</v>
      </c>
      <c r="B1297" s="84" t="s">
        <v>4372</v>
      </c>
      <c r="C1297" s="84">
        <v>4</v>
      </c>
      <c r="D1297" s="123">
        <v>0</v>
      </c>
      <c r="E1297" s="123">
        <v>1.0969100130080565</v>
      </c>
      <c r="F1297" s="84" t="s">
        <v>3483</v>
      </c>
      <c r="G1297" s="84" t="b">
        <v>1</v>
      </c>
      <c r="H1297" s="84" t="b">
        <v>0</v>
      </c>
      <c r="I1297" s="84" t="b">
        <v>0</v>
      </c>
      <c r="J1297" s="84" t="b">
        <v>0</v>
      </c>
      <c r="K1297" s="84" t="b">
        <v>0</v>
      </c>
      <c r="L1297" s="84" t="b">
        <v>0</v>
      </c>
    </row>
    <row r="1298" spans="1:12" ht="15">
      <c r="A1298" s="84" t="s">
        <v>4372</v>
      </c>
      <c r="B1298" s="84" t="s">
        <v>3582</v>
      </c>
      <c r="C1298" s="84">
        <v>4</v>
      </c>
      <c r="D1298" s="123">
        <v>0</v>
      </c>
      <c r="E1298" s="123">
        <v>1.0969100130080565</v>
      </c>
      <c r="F1298" s="84" t="s">
        <v>3483</v>
      </c>
      <c r="G1298" s="84" t="b">
        <v>0</v>
      </c>
      <c r="H1298" s="84" t="b">
        <v>0</v>
      </c>
      <c r="I1298" s="84" t="b">
        <v>0</v>
      </c>
      <c r="J1298" s="84" t="b">
        <v>0</v>
      </c>
      <c r="K1298" s="84" t="b">
        <v>0</v>
      </c>
      <c r="L1298" s="84" t="b">
        <v>0</v>
      </c>
    </row>
    <row r="1299" spans="1:12" ht="15">
      <c r="A1299" s="84" t="s">
        <v>3582</v>
      </c>
      <c r="B1299" s="84" t="s">
        <v>4440</v>
      </c>
      <c r="C1299" s="84">
        <v>4</v>
      </c>
      <c r="D1299" s="123">
        <v>0</v>
      </c>
      <c r="E1299" s="123">
        <v>1.0969100130080565</v>
      </c>
      <c r="F1299" s="84" t="s">
        <v>3483</v>
      </c>
      <c r="G1299" s="84" t="b">
        <v>0</v>
      </c>
      <c r="H1299" s="84" t="b">
        <v>0</v>
      </c>
      <c r="I1299" s="84" t="b">
        <v>0</v>
      </c>
      <c r="J1299" s="84" t="b">
        <v>0</v>
      </c>
      <c r="K1299" s="84" t="b">
        <v>0</v>
      </c>
      <c r="L1299" s="84" t="b">
        <v>0</v>
      </c>
    </row>
    <row r="1300" spans="1:12" ht="15">
      <c r="A1300" s="84" t="s">
        <v>4440</v>
      </c>
      <c r="B1300" s="84" t="s">
        <v>4442</v>
      </c>
      <c r="C1300" s="84">
        <v>4</v>
      </c>
      <c r="D1300" s="123">
        <v>0</v>
      </c>
      <c r="E1300" s="123">
        <v>1.0969100130080565</v>
      </c>
      <c r="F1300" s="84" t="s">
        <v>3483</v>
      </c>
      <c r="G1300" s="84" t="b">
        <v>0</v>
      </c>
      <c r="H1300" s="84" t="b">
        <v>0</v>
      </c>
      <c r="I1300" s="84" t="b">
        <v>0</v>
      </c>
      <c r="J1300" s="84" t="b">
        <v>0</v>
      </c>
      <c r="K1300" s="84" t="b">
        <v>0</v>
      </c>
      <c r="L1300" s="84" t="b">
        <v>0</v>
      </c>
    </row>
    <row r="1301" spans="1:12" ht="15">
      <c r="A1301" s="84" t="s">
        <v>347</v>
      </c>
      <c r="B1301" s="84" t="s">
        <v>4568</v>
      </c>
      <c r="C1301" s="84">
        <v>3</v>
      </c>
      <c r="D1301" s="123">
        <v>0.006941040922683329</v>
      </c>
      <c r="E1301" s="123">
        <v>1.2218487496163564</v>
      </c>
      <c r="F1301" s="84" t="s">
        <v>3483</v>
      </c>
      <c r="G1301" s="84" t="b">
        <v>0</v>
      </c>
      <c r="H1301" s="84" t="b">
        <v>0</v>
      </c>
      <c r="I1301" s="84" t="b">
        <v>0</v>
      </c>
      <c r="J1301" s="84" t="b">
        <v>0</v>
      </c>
      <c r="K1301" s="84" t="b">
        <v>0</v>
      </c>
      <c r="L1301" s="84" t="b">
        <v>0</v>
      </c>
    </row>
    <row r="1302" spans="1:12" ht="15">
      <c r="A1302" s="84" t="s">
        <v>4860</v>
      </c>
      <c r="B1302" s="84" t="s">
        <v>4861</v>
      </c>
      <c r="C1302" s="84">
        <v>2</v>
      </c>
      <c r="D1302" s="123">
        <v>0</v>
      </c>
      <c r="E1302" s="123">
        <v>1.2671717284030137</v>
      </c>
      <c r="F1302" s="84" t="s">
        <v>3484</v>
      </c>
      <c r="G1302" s="84" t="b">
        <v>0</v>
      </c>
      <c r="H1302" s="84" t="b">
        <v>0</v>
      </c>
      <c r="I1302" s="84" t="b">
        <v>0</v>
      </c>
      <c r="J1302" s="84" t="b">
        <v>0</v>
      </c>
      <c r="K1302" s="84" t="b">
        <v>0</v>
      </c>
      <c r="L1302" s="84" t="b">
        <v>0</v>
      </c>
    </row>
    <row r="1303" spans="1:12" ht="15">
      <c r="A1303" s="84" t="s">
        <v>4861</v>
      </c>
      <c r="B1303" s="84" t="s">
        <v>4697</v>
      </c>
      <c r="C1303" s="84">
        <v>2</v>
      </c>
      <c r="D1303" s="123">
        <v>0</v>
      </c>
      <c r="E1303" s="123">
        <v>1.2671717284030137</v>
      </c>
      <c r="F1303" s="84" t="s">
        <v>3484</v>
      </c>
      <c r="G1303" s="84" t="b">
        <v>0</v>
      </c>
      <c r="H1303" s="84" t="b">
        <v>0</v>
      </c>
      <c r="I1303" s="84" t="b">
        <v>0</v>
      </c>
      <c r="J1303" s="84" t="b">
        <v>1</v>
      </c>
      <c r="K1303" s="84" t="b">
        <v>0</v>
      </c>
      <c r="L1303" s="84" t="b">
        <v>0</v>
      </c>
    </row>
    <row r="1304" spans="1:12" ht="15">
      <c r="A1304" s="84" t="s">
        <v>4697</v>
      </c>
      <c r="B1304" s="84" t="s">
        <v>419</v>
      </c>
      <c r="C1304" s="84">
        <v>2</v>
      </c>
      <c r="D1304" s="123">
        <v>0</v>
      </c>
      <c r="E1304" s="123">
        <v>1.2671717284030137</v>
      </c>
      <c r="F1304" s="84" t="s">
        <v>3484</v>
      </c>
      <c r="G1304" s="84" t="b">
        <v>1</v>
      </c>
      <c r="H1304" s="84" t="b">
        <v>0</v>
      </c>
      <c r="I1304" s="84" t="b">
        <v>0</v>
      </c>
      <c r="J1304" s="84" t="b">
        <v>0</v>
      </c>
      <c r="K1304" s="84" t="b">
        <v>0</v>
      </c>
      <c r="L1304" s="84" t="b">
        <v>0</v>
      </c>
    </row>
    <row r="1305" spans="1:12" ht="15">
      <c r="A1305" s="84" t="s">
        <v>419</v>
      </c>
      <c r="B1305" s="84" t="s">
        <v>418</v>
      </c>
      <c r="C1305" s="84">
        <v>2</v>
      </c>
      <c r="D1305" s="123">
        <v>0</v>
      </c>
      <c r="E1305" s="123">
        <v>1.0910804693473326</v>
      </c>
      <c r="F1305" s="84" t="s">
        <v>3484</v>
      </c>
      <c r="G1305" s="84" t="b">
        <v>0</v>
      </c>
      <c r="H1305" s="84" t="b">
        <v>0</v>
      </c>
      <c r="I1305" s="84" t="b">
        <v>0</v>
      </c>
      <c r="J1305" s="84" t="b">
        <v>0</v>
      </c>
      <c r="K1305" s="84" t="b">
        <v>0</v>
      </c>
      <c r="L1305" s="84" t="b">
        <v>0</v>
      </c>
    </row>
    <row r="1306" spans="1:12" ht="15">
      <c r="A1306" s="84" t="s">
        <v>418</v>
      </c>
      <c r="B1306" s="84" t="s">
        <v>4416</v>
      </c>
      <c r="C1306" s="84">
        <v>2</v>
      </c>
      <c r="D1306" s="123">
        <v>0</v>
      </c>
      <c r="E1306" s="123">
        <v>1.0910804693473326</v>
      </c>
      <c r="F1306" s="84" t="s">
        <v>3484</v>
      </c>
      <c r="G1306" s="84" t="b">
        <v>0</v>
      </c>
      <c r="H1306" s="84" t="b">
        <v>0</v>
      </c>
      <c r="I1306" s="84" t="b">
        <v>0</v>
      </c>
      <c r="J1306" s="84" t="b">
        <v>0</v>
      </c>
      <c r="K1306" s="84" t="b">
        <v>0</v>
      </c>
      <c r="L1306" s="84" t="b">
        <v>0</v>
      </c>
    </row>
    <row r="1307" spans="1:12" ht="15">
      <c r="A1307" s="84" t="s">
        <v>4416</v>
      </c>
      <c r="B1307" s="84" t="s">
        <v>4862</v>
      </c>
      <c r="C1307" s="84">
        <v>2</v>
      </c>
      <c r="D1307" s="123">
        <v>0</v>
      </c>
      <c r="E1307" s="123">
        <v>1.2671717284030137</v>
      </c>
      <c r="F1307" s="84" t="s">
        <v>3484</v>
      </c>
      <c r="G1307" s="84" t="b">
        <v>0</v>
      </c>
      <c r="H1307" s="84" t="b">
        <v>0</v>
      </c>
      <c r="I1307" s="84" t="b">
        <v>0</v>
      </c>
      <c r="J1307" s="84" t="b">
        <v>0</v>
      </c>
      <c r="K1307" s="84" t="b">
        <v>0</v>
      </c>
      <c r="L1307" s="84" t="b">
        <v>0</v>
      </c>
    </row>
    <row r="1308" spans="1:12" ht="15">
      <c r="A1308" s="84" t="s">
        <v>4862</v>
      </c>
      <c r="B1308" s="84" t="s">
        <v>4863</v>
      </c>
      <c r="C1308" s="84">
        <v>2</v>
      </c>
      <c r="D1308" s="123">
        <v>0</v>
      </c>
      <c r="E1308" s="123">
        <v>1.2671717284030137</v>
      </c>
      <c r="F1308" s="84" t="s">
        <v>3484</v>
      </c>
      <c r="G1308" s="84" t="b">
        <v>0</v>
      </c>
      <c r="H1308" s="84" t="b">
        <v>0</v>
      </c>
      <c r="I1308" s="84" t="b">
        <v>0</v>
      </c>
      <c r="J1308" s="84" t="b">
        <v>0</v>
      </c>
      <c r="K1308" s="84" t="b">
        <v>0</v>
      </c>
      <c r="L1308" s="84" t="b">
        <v>0</v>
      </c>
    </row>
    <row r="1309" spans="1:12" ht="15">
      <c r="A1309" s="84" t="s">
        <v>4863</v>
      </c>
      <c r="B1309" s="84" t="s">
        <v>4864</v>
      </c>
      <c r="C1309" s="84">
        <v>2</v>
      </c>
      <c r="D1309" s="123">
        <v>0</v>
      </c>
      <c r="E1309" s="123">
        <v>1.2671717284030137</v>
      </c>
      <c r="F1309" s="84" t="s">
        <v>3484</v>
      </c>
      <c r="G1309" s="84" t="b">
        <v>0</v>
      </c>
      <c r="H1309" s="84" t="b">
        <v>0</v>
      </c>
      <c r="I1309" s="84" t="b">
        <v>0</v>
      </c>
      <c r="J1309" s="84" t="b">
        <v>0</v>
      </c>
      <c r="K1309" s="84" t="b">
        <v>0</v>
      </c>
      <c r="L1309" s="84" t="b">
        <v>0</v>
      </c>
    </row>
    <row r="1310" spans="1:12" ht="15">
      <c r="A1310" s="84" t="s">
        <v>4864</v>
      </c>
      <c r="B1310" s="84" t="s">
        <v>4865</v>
      </c>
      <c r="C1310" s="84">
        <v>2</v>
      </c>
      <c r="D1310" s="123">
        <v>0</v>
      </c>
      <c r="E1310" s="123">
        <v>1.2671717284030137</v>
      </c>
      <c r="F1310" s="84" t="s">
        <v>3484</v>
      </c>
      <c r="G1310" s="84" t="b">
        <v>0</v>
      </c>
      <c r="H1310" s="84" t="b">
        <v>0</v>
      </c>
      <c r="I1310" s="84" t="b">
        <v>0</v>
      </c>
      <c r="J1310" s="84" t="b">
        <v>0</v>
      </c>
      <c r="K1310" s="84" t="b">
        <v>0</v>
      </c>
      <c r="L1310" s="84" t="b">
        <v>0</v>
      </c>
    </row>
    <row r="1311" spans="1:12" ht="15">
      <c r="A1311" s="84" t="s">
        <v>4865</v>
      </c>
      <c r="B1311" s="84" t="s">
        <v>4494</v>
      </c>
      <c r="C1311" s="84">
        <v>2</v>
      </c>
      <c r="D1311" s="123">
        <v>0</v>
      </c>
      <c r="E1311" s="123">
        <v>1.2671717284030137</v>
      </c>
      <c r="F1311" s="84" t="s">
        <v>3484</v>
      </c>
      <c r="G1311" s="84" t="b">
        <v>0</v>
      </c>
      <c r="H1311" s="84" t="b">
        <v>0</v>
      </c>
      <c r="I1311" s="84" t="b">
        <v>0</v>
      </c>
      <c r="J1311" s="84" t="b">
        <v>0</v>
      </c>
      <c r="K1311" s="84" t="b">
        <v>0</v>
      </c>
      <c r="L1311" s="84" t="b">
        <v>0</v>
      </c>
    </row>
    <row r="1312" spans="1:12" ht="15">
      <c r="A1312" s="84" t="s">
        <v>4494</v>
      </c>
      <c r="B1312" s="84" t="s">
        <v>4461</v>
      </c>
      <c r="C1312" s="84">
        <v>2</v>
      </c>
      <c r="D1312" s="123">
        <v>0</v>
      </c>
      <c r="E1312" s="123">
        <v>1.2671717284030137</v>
      </c>
      <c r="F1312" s="84" t="s">
        <v>3484</v>
      </c>
      <c r="G1312" s="84" t="b">
        <v>0</v>
      </c>
      <c r="H1312" s="84" t="b">
        <v>0</v>
      </c>
      <c r="I1312" s="84" t="b">
        <v>0</v>
      </c>
      <c r="J1312" s="84" t="b">
        <v>0</v>
      </c>
      <c r="K1312" s="84" t="b">
        <v>0</v>
      </c>
      <c r="L1312" s="84" t="b">
        <v>0</v>
      </c>
    </row>
    <row r="1313" spans="1:12" ht="15">
      <c r="A1313" s="84" t="s">
        <v>4593</v>
      </c>
      <c r="B1313" s="84" t="s">
        <v>4521</v>
      </c>
      <c r="C1313" s="84">
        <v>4</v>
      </c>
      <c r="D1313" s="123">
        <v>0</v>
      </c>
      <c r="E1313" s="123">
        <v>1.153814864344529</v>
      </c>
      <c r="F1313" s="84" t="s">
        <v>3485</v>
      </c>
      <c r="G1313" s="84" t="b">
        <v>0</v>
      </c>
      <c r="H1313" s="84" t="b">
        <v>0</v>
      </c>
      <c r="I1313" s="84" t="b">
        <v>0</v>
      </c>
      <c r="J1313" s="84" t="b">
        <v>0</v>
      </c>
      <c r="K1313" s="84" t="b">
        <v>0</v>
      </c>
      <c r="L1313" s="84" t="b">
        <v>0</v>
      </c>
    </row>
    <row r="1314" spans="1:12" ht="15">
      <c r="A1314" s="84" t="s">
        <v>4521</v>
      </c>
      <c r="B1314" s="84" t="s">
        <v>3583</v>
      </c>
      <c r="C1314" s="84">
        <v>4</v>
      </c>
      <c r="D1314" s="123">
        <v>0</v>
      </c>
      <c r="E1314" s="123">
        <v>1.153814864344529</v>
      </c>
      <c r="F1314" s="84" t="s">
        <v>3485</v>
      </c>
      <c r="G1314" s="84" t="b">
        <v>0</v>
      </c>
      <c r="H1314" s="84" t="b">
        <v>0</v>
      </c>
      <c r="I1314" s="84" t="b">
        <v>0</v>
      </c>
      <c r="J1314" s="84" t="b">
        <v>0</v>
      </c>
      <c r="K1314" s="84" t="b">
        <v>0</v>
      </c>
      <c r="L1314" s="84" t="b">
        <v>0</v>
      </c>
    </row>
    <row r="1315" spans="1:12" ht="15">
      <c r="A1315" s="84" t="s">
        <v>3583</v>
      </c>
      <c r="B1315" s="84" t="s">
        <v>3624</v>
      </c>
      <c r="C1315" s="84">
        <v>4</v>
      </c>
      <c r="D1315" s="123">
        <v>0</v>
      </c>
      <c r="E1315" s="123">
        <v>1.153814864344529</v>
      </c>
      <c r="F1315" s="84" t="s">
        <v>3485</v>
      </c>
      <c r="G1315" s="84" t="b">
        <v>0</v>
      </c>
      <c r="H1315" s="84" t="b">
        <v>0</v>
      </c>
      <c r="I1315" s="84" t="b">
        <v>0</v>
      </c>
      <c r="J1315" s="84" t="b">
        <v>0</v>
      </c>
      <c r="K1315" s="84" t="b">
        <v>0</v>
      </c>
      <c r="L1315" s="84" t="b">
        <v>0</v>
      </c>
    </row>
    <row r="1316" spans="1:12" ht="15">
      <c r="A1316" s="84" t="s">
        <v>3624</v>
      </c>
      <c r="B1316" s="84" t="s">
        <v>4343</v>
      </c>
      <c r="C1316" s="84">
        <v>4</v>
      </c>
      <c r="D1316" s="123">
        <v>0</v>
      </c>
      <c r="E1316" s="123">
        <v>1.153814864344529</v>
      </c>
      <c r="F1316" s="84" t="s">
        <v>3485</v>
      </c>
      <c r="G1316" s="84" t="b">
        <v>0</v>
      </c>
      <c r="H1316" s="84" t="b">
        <v>0</v>
      </c>
      <c r="I1316" s="84" t="b">
        <v>0</v>
      </c>
      <c r="J1316" s="84" t="b">
        <v>0</v>
      </c>
      <c r="K1316" s="84" t="b">
        <v>0</v>
      </c>
      <c r="L1316" s="84" t="b">
        <v>0</v>
      </c>
    </row>
    <row r="1317" spans="1:12" ht="15">
      <c r="A1317" s="84" t="s">
        <v>4343</v>
      </c>
      <c r="B1317" s="84" t="s">
        <v>3582</v>
      </c>
      <c r="C1317" s="84">
        <v>4</v>
      </c>
      <c r="D1317" s="123">
        <v>0</v>
      </c>
      <c r="E1317" s="123">
        <v>1.153814864344529</v>
      </c>
      <c r="F1317" s="84" t="s">
        <v>3485</v>
      </c>
      <c r="G1317" s="84" t="b">
        <v>0</v>
      </c>
      <c r="H1317" s="84" t="b">
        <v>0</v>
      </c>
      <c r="I1317" s="84" t="b">
        <v>0</v>
      </c>
      <c r="J1317" s="84" t="b">
        <v>0</v>
      </c>
      <c r="K1317" s="84" t="b">
        <v>0</v>
      </c>
      <c r="L1317" s="84" t="b">
        <v>0</v>
      </c>
    </row>
    <row r="1318" spans="1:12" ht="15">
      <c r="A1318" s="84" t="s">
        <v>3582</v>
      </c>
      <c r="B1318" s="84" t="s">
        <v>4351</v>
      </c>
      <c r="C1318" s="84">
        <v>4</v>
      </c>
      <c r="D1318" s="123">
        <v>0</v>
      </c>
      <c r="E1318" s="123">
        <v>1.153814864344529</v>
      </c>
      <c r="F1318" s="84" t="s">
        <v>3485</v>
      </c>
      <c r="G1318" s="84" t="b">
        <v>0</v>
      </c>
      <c r="H1318" s="84" t="b">
        <v>0</v>
      </c>
      <c r="I1318" s="84" t="b">
        <v>0</v>
      </c>
      <c r="J1318" s="84" t="b">
        <v>0</v>
      </c>
      <c r="K1318" s="84" t="b">
        <v>0</v>
      </c>
      <c r="L1318" s="84" t="b">
        <v>0</v>
      </c>
    </row>
    <row r="1319" spans="1:12" ht="15">
      <c r="A1319" s="84" t="s">
        <v>4351</v>
      </c>
      <c r="B1319" s="84" t="s">
        <v>4345</v>
      </c>
      <c r="C1319" s="84">
        <v>4</v>
      </c>
      <c r="D1319" s="123">
        <v>0</v>
      </c>
      <c r="E1319" s="123">
        <v>1.153814864344529</v>
      </c>
      <c r="F1319" s="84" t="s">
        <v>3485</v>
      </c>
      <c r="G1319" s="84" t="b">
        <v>0</v>
      </c>
      <c r="H1319" s="84" t="b">
        <v>0</v>
      </c>
      <c r="I1319" s="84" t="b">
        <v>0</v>
      </c>
      <c r="J1319" s="84" t="b">
        <v>0</v>
      </c>
      <c r="K1319" s="84" t="b">
        <v>0</v>
      </c>
      <c r="L1319" s="84" t="b">
        <v>0</v>
      </c>
    </row>
    <row r="1320" spans="1:12" ht="15">
      <c r="A1320" s="84" t="s">
        <v>4345</v>
      </c>
      <c r="B1320" s="84" t="s">
        <v>4594</v>
      </c>
      <c r="C1320" s="84">
        <v>4</v>
      </c>
      <c r="D1320" s="123">
        <v>0</v>
      </c>
      <c r="E1320" s="123">
        <v>1.153814864344529</v>
      </c>
      <c r="F1320" s="84" t="s">
        <v>3485</v>
      </c>
      <c r="G1320" s="84" t="b">
        <v>0</v>
      </c>
      <c r="H1320" s="84" t="b">
        <v>0</v>
      </c>
      <c r="I1320" s="84" t="b">
        <v>0</v>
      </c>
      <c r="J1320" s="84" t="b">
        <v>0</v>
      </c>
      <c r="K1320" s="84" t="b">
        <v>0</v>
      </c>
      <c r="L1320" s="84" t="b">
        <v>0</v>
      </c>
    </row>
    <row r="1321" spans="1:12" ht="15">
      <c r="A1321" s="84" t="s">
        <v>4594</v>
      </c>
      <c r="B1321" s="84" t="s">
        <v>4595</v>
      </c>
      <c r="C1321" s="84">
        <v>4</v>
      </c>
      <c r="D1321" s="123">
        <v>0</v>
      </c>
      <c r="E1321" s="123">
        <v>1.153814864344529</v>
      </c>
      <c r="F1321" s="84" t="s">
        <v>3485</v>
      </c>
      <c r="G1321" s="84" t="b">
        <v>0</v>
      </c>
      <c r="H1321" s="84" t="b">
        <v>0</v>
      </c>
      <c r="I1321" s="84" t="b">
        <v>0</v>
      </c>
      <c r="J1321" s="84" t="b">
        <v>0</v>
      </c>
      <c r="K1321" s="84" t="b">
        <v>0</v>
      </c>
      <c r="L1321" s="84" t="b">
        <v>0</v>
      </c>
    </row>
    <row r="1322" spans="1:12" ht="15">
      <c r="A1322" s="84" t="s">
        <v>4595</v>
      </c>
      <c r="B1322" s="84" t="s">
        <v>4368</v>
      </c>
      <c r="C1322" s="84">
        <v>4</v>
      </c>
      <c r="D1322" s="123">
        <v>0</v>
      </c>
      <c r="E1322" s="123">
        <v>1.153814864344529</v>
      </c>
      <c r="F1322" s="84" t="s">
        <v>3485</v>
      </c>
      <c r="G1322" s="84" t="b">
        <v>0</v>
      </c>
      <c r="H1322" s="84" t="b">
        <v>0</v>
      </c>
      <c r="I1322" s="84" t="b">
        <v>0</v>
      </c>
      <c r="J1322" s="84" t="b">
        <v>0</v>
      </c>
      <c r="K1322" s="84" t="b">
        <v>0</v>
      </c>
      <c r="L1322" s="84" t="b">
        <v>0</v>
      </c>
    </row>
    <row r="1323" spans="1:12" ht="15">
      <c r="A1323" s="84" t="s">
        <v>4368</v>
      </c>
      <c r="B1323" s="84" t="s">
        <v>4399</v>
      </c>
      <c r="C1323" s="84">
        <v>4</v>
      </c>
      <c r="D1323" s="123">
        <v>0</v>
      </c>
      <c r="E1323" s="123">
        <v>1.153814864344529</v>
      </c>
      <c r="F1323" s="84" t="s">
        <v>3485</v>
      </c>
      <c r="G1323" s="84" t="b">
        <v>0</v>
      </c>
      <c r="H1323" s="84" t="b">
        <v>0</v>
      </c>
      <c r="I1323" s="84" t="b">
        <v>0</v>
      </c>
      <c r="J1323" s="84" t="b">
        <v>0</v>
      </c>
      <c r="K1323" s="84" t="b">
        <v>0</v>
      </c>
      <c r="L1323" s="84" t="b">
        <v>0</v>
      </c>
    </row>
    <row r="1324" spans="1:12" ht="15">
      <c r="A1324" s="84" t="s">
        <v>4399</v>
      </c>
      <c r="B1324" s="84" t="s">
        <v>4404</v>
      </c>
      <c r="C1324" s="84">
        <v>4</v>
      </c>
      <c r="D1324" s="123">
        <v>0</v>
      </c>
      <c r="E1324" s="123">
        <v>1.153814864344529</v>
      </c>
      <c r="F1324" s="84" t="s">
        <v>3485</v>
      </c>
      <c r="G1324" s="84" t="b">
        <v>0</v>
      </c>
      <c r="H1324" s="84" t="b">
        <v>0</v>
      </c>
      <c r="I1324" s="84" t="b">
        <v>0</v>
      </c>
      <c r="J1324" s="84" t="b">
        <v>0</v>
      </c>
      <c r="K1324" s="84" t="b">
        <v>0</v>
      </c>
      <c r="L1324" s="84" t="b">
        <v>0</v>
      </c>
    </row>
    <row r="1325" spans="1:12" ht="15">
      <c r="A1325" s="84" t="s">
        <v>267</v>
      </c>
      <c r="B1325" s="84" t="s">
        <v>4593</v>
      </c>
      <c r="C1325" s="84">
        <v>3</v>
      </c>
      <c r="D1325" s="123">
        <v>0.00614452802991639</v>
      </c>
      <c r="E1325" s="123">
        <v>1.278753600952829</v>
      </c>
      <c r="F1325" s="84" t="s">
        <v>3485</v>
      </c>
      <c r="G1325" s="84" t="b">
        <v>0</v>
      </c>
      <c r="H1325" s="84" t="b">
        <v>0</v>
      </c>
      <c r="I1325" s="84" t="b">
        <v>0</v>
      </c>
      <c r="J1325" s="84" t="b">
        <v>0</v>
      </c>
      <c r="K1325" s="84" t="b">
        <v>0</v>
      </c>
      <c r="L1325" s="84" t="b">
        <v>0</v>
      </c>
    </row>
    <row r="1326" spans="1:12" ht="15">
      <c r="A1326" s="84" t="s">
        <v>4435</v>
      </c>
      <c r="B1326" s="84" t="s">
        <v>4384</v>
      </c>
      <c r="C1326" s="84">
        <v>8</v>
      </c>
      <c r="D1326" s="123">
        <v>0</v>
      </c>
      <c r="E1326" s="123">
        <v>0.7269987279362623</v>
      </c>
      <c r="F1326" s="84" t="s">
        <v>3486</v>
      </c>
      <c r="G1326" s="84" t="b">
        <v>0</v>
      </c>
      <c r="H1326" s="84" t="b">
        <v>0</v>
      </c>
      <c r="I1326" s="84" t="b">
        <v>0</v>
      </c>
      <c r="J1326" s="84" t="b">
        <v>0</v>
      </c>
      <c r="K1326" s="84" t="b">
        <v>0</v>
      </c>
      <c r="L1326" s="84" t="b">
        <v>0</v>
      </c>
    </row>
    <row r="1327" spans="1:12" ht="15">
      <c r="A1327" s="84" t="s">
        <v>4384</v>
      </c>
      <c r="B1327" s="84" t="s">
        <v>4436</v>
      </c>
      <c r="C1327" s="84">
        <v>8</v>
      </c>
      <c r="D1327" s="123">
        <v>0</v>
      </c>
      <c r="E1327" s="123">
        <v>0.8519374645445623</v>
      </c>
      <c r="F1327" s="84" t="s">
        <v>3486</v>
      </c>
      <c r="G1327" s="84" t="b">
        <v>0</v>
      </c>
      <c r="H1327" s="84" t="b">
        <v>0</v>
      </c>
      <c r="I1327" s="84" t="b">
        <v>0</v>
      </c>
      <c r="J1327" s="84" t="b">
        <v>0</v>
      </c>
      <c r="K1327" s="84" t="b">
        <v>0</v>
      </c>
      <c r="L1327" s="84" t="b">
        <v>0</v>
      </c>
    </row>
    <row r="1328" spans="1:12" ht="15">
      <c r="A1328" s="84" t="s">
        <v>4434</v>
      </c>
      <c r="B1328" s="84" t="s">
        <v>3668</v>
      </c>
      <c r="C1328" s="84">
        <v>4</v>
      </c>
      <c r="D1328" s="123">
        <v>0</v>
      </c>
      <c r="E1328" s="123">
        <v>0.8061799739838872</v>
      </c>
      <c r="F1328" s="84" t="s">
        <v>3486</v>
      </c>
      <c r="G1328" s="84" t="b">
        <v>0</v>
      </c>
      <c r="H1328" s="84" t="b">
        <v>0</v>
      </c>
      <c r="I1328" s="84" t="b">
        <v>0</v>
      </c>
      <c r="J1328" s="84" t="b">
        <v>0</v>
      </c>
      <c r="K1328" s="84" t="b">
        <v>0</v>
      </c>
      <c r="L1328" s="84" t="b">
        <v>0</v>
      </c>
    </row>
    <row r="1329" spans="1:12" ht="15">
      <c r="A1329" s="84" t="s">
        <v>3668</v>
      </c>
      <c r="B1329" s="84" t="s">
        <v>4435</v>
      </c>
      <c r="C1329" s="84">
        <v>4</v>
      </c>
      <c r="D1329" s="123">
        <v>0</v>
      </c>
      <c r="E1329" s="123">
        <v>0.8061799739838872</v>
      </c>
      <c r="F1329" s="84" t="s">
        <v>3486</v>
      </c>
      <c r="G1329" s="84" t="b">
        <v>0</v>
      </c>
      <c r="H1329" s="84" t="b">
        <v>0</v>
      </c>
      <c r="I1329" s="84" t="b">
        <v>0</v>
      </c>
      <c r="J1329" s="84" t="b">
        <v>0</v>
      </c>
      <c r="K1329" s="84" t="b">
        <v>0</v>
      </c>
      <c r="L1329" s="84" t="b">
        <v>0</v>
      </c>
    </row>
    <row r="1330" spans="1:12" ht="15">
      <c r="A1330" s="84" t="s">
        <v>4436</v>
      </c>
      <c r="B1330" s="84" t="s">
        <v>4434</v>
      </c>
      <c r="C1330" s="84">
        <v>4</v>
      </c>
      <c r="D1330" s="123">
        <v>0</v>
      </c>
      <c r="E1330" s="123">
        <v>0.6600519383056491</v>
      </c>
      <c r="F1330" s="84" t="s">
        <v>3486</v>
      </c>
      <c r="G1330" s="84" t="b">
        <v>0</v>
      </c>
      <c r="H1330" s="84" t="b">
        <v>0</v>
      </c>
      <c r="I1330" s="84" t="b">
        <v>0</v>
      </c>
      <c r="J1330" s="84" t="b">
        <v>0</v>
      </c>
      <c r="K1330" s="84" t="b">
        <v>0</v>
      </c>
      <c r="L1330" s="84" t="b">
        <v>0</v>
      </c>
    </row>
    <row r="1331" spans="1:12" ht="15">
      <c r="A1331" s="84" t="s">
        <v>4434</v>
      </c>
      <c r="B1331" s="84" t="s">
        <v>3582</v>
      </c>
      <c r="C1331" s="84">
        <v>4</v>
      </c>
      <c r="D1331" s="123">
        <v>0</v>
      </c>
      <c r="E1331" s="123">
        <v>0.6020599913279624</v>
      </c>
      <c r="F1331" s="84" t="s">
        <v>3486</v>
      </c>
      <c r="G1331" s="84" t="b">
        <v>0</v>
      </c>
      <c r="H1331" s="84" t="b">
        <v>0</v>
      </c>
      <c r="I1331" s="84" t="b">
        <v>0</v>
      </c>
      <c r="J1331" s="84" t="b">
        <v>0</v>
      </c>
      <c r="K1331" s="84" t="b">
        <v>0</v>
      </c>
      <c r="L1331" s="84" t="b">
        <v>0</v>
      </c>
    </row>
    <row r="1332" spans="1:12" ht="15">
      <c r="A1332" s="84" t="s">
        <v>3582</v>
      </c>
      <c r="B1332" s="84" t="s">
        <v>4435</v>
      </c>
      <c r="C1332" s="84">
        <v>4</v>
      </c>
      <c r="D1332" s="123">
        <v>0</v>
      </c>
      <c r="E1332" s="123">
        <v>0.6600519383056491</v>
      </c>
      <c r="F1332" s="84" t="s">
        <v>3486</v>
      </c>
      <c r="G1332" s="84" t="b">
        <v>0</v>
      </c>
      <c r="H1332" s="84" t="b">
        <v>0</v>
      </c>
      <c r="I1332" s="84" t="b">
        <v>0</v>
      </c>
      <c r="J1332" s="84" t="b">
        <v>0</v>
      </c>
      <c r="K1332" s="84" t="b">
        <v>0</v>
      </c>
      <c r="L1332" s="84" t="b">
        <v>0</v>
      </c>
    </row>
    <row r="1333" spans="1:12" ht="15">
      <c r="A1333" s="84" t="s">
        <v>4436</v>
      </c>
      <c r="B1333" s="84" t="s">
        <v>4532</v>
      </c>
      <c r="C1333" s="84">
        <v>4</v>
      </c>
      <c r="D1333" s="123">
        <v>0</v>
      </c>
      <c r="E1333" s="123">
        <v>0.8061799739838872</v>
      </c>
      <c r="F1333" s="84" t="s">
        <v>3486</v>
      </c>
      <c r="G1333" s="84" t="b">
        <v>0</v>
      </c>
      <c r="H1333" s="84" t="b">
        <v>0</v>
      </c>
      <c r="I1333" s="84" t="b">
        <v>0</v>
      </c>
      <c r="J1333" s="84" t="b">
        <v>0</v>
      </c>
      <c r="K1333" s="84" t="b">
        <v>0</v>
      </c>
      <c r="L1333" s="84" t="b">
        <v>0</v>
      </c>
    </row>
    <row r="1334" spans="1:12" ht="15">
      <c r="A1334" s="84" t="s">
        <v>4532</v>
      </c>
      <c r="B1334" s="84" t="s">
        <v>4454</v>
      </c>
      <c r="C1334" s="84">
        <v>4</v>
      </c>
      <c r="D1334" s="123">
        <v>0</v>
      </c>
      <c r="E1334" s="123">
        <v>1.1072099696478683</v>
      </c>
      <c r="F1334" s="84" t="s">
        <v>3486</v>
      </c>
      <c r="G1334" s="84" t="b">
        <v>0</v>
      </c>
      <c r="H1334" s="84" t="b">
        <v>0</v>
      </c>
      <c r="I1334" s="84" t="b">
        <v>0</v>
      </c>
      <c r="J1334" s="84" t="b">
        <v>0</v>
      </c>
      <c r="K1334" s="84" t="b">
        <v>0</v>
      </c>
      <c r="L1334" s="84" t="b">
        <v>0</v>
      </c>
    </row>
    <row r="1335" spans="1:12" ht="15">
      <c r="A1335" s="84" t="s">
        <v>4454</v>
      </c>
      <c r="B1335" s="84" t="s">
        <v>4384</v>
      </c>
      <c r="C1335" s="84">
        <v>4</v>
      </c>
      <c r="D1335" s="123">
        <v>0</v>
      </c>
      <c r="E1335" s="123">
        <v>0.7269987279362623</v>
      </c>
      <c r="F1335" s="84" t="s">
        <v>3486</v>
      </c>
      <c r="G1335" s="84" t="b">
        <v>0</v>
      </c>
      <c r="H1335" s="84" t="b">
        <v>0</v>
      </c>
      <c r="I1335" s="84" t="b">
        <v>0</v>
      </c>
      <c r="J1335" s="84" t="b">
        <v>0</v>
      </c>
      <c r="K1335" s="84" t="b">
        <v>0</v>
      </c>
      <c r="L1335" s="84" t="b">
        <v>0</v>
      </c>
    </row>
    <row r="1336" spans="1:12" ht="15">
      <c r="A1336" s="84" t="s">
        <v>235</v>
      </c>
      <c r="B1336" s="84" t="s">
        <v>4434</v>
      </c>
      <c r="C1336" s="84">
        <v>3</v>
      </c>
      <c r="D1336" s="123">
        <v>0.005512003085660292</v>
      </c>
      <c r="E1336" s="123">
        <v>0.9610819339696303</v>
      </c>
      <c r="F1336" s="84" t="s">
        <v>3486</v>
      </c>
      <c r="G1336" s="84" t="b">
        <v>0</v>
      </c>
      <c r="H1336" s="84" t="b">
        <v>0</v>
      </c>
      <c r="I1336" s="84" t="b">
        <v>0</v>
      </c>
      <c r="J1336" s="84" t="b">
        <v>0</v>
      </c>
      <c r="K1336" s="84" t="b">
        <v>0</v>
      </c>
      <c r="L1336" s="84" t="b">
        <v>0</v>
      </c>
    </row>
    <row r="1337" spans="1:12" ht="15">
      <c r="A1337" s="84" t="s">
        <v>4485</v>
      </c>
      <c r="B1337" s="84" t="s">
        <v>3624</v>
      </c>
      <c r="C1337" s="84">
        <v>3</v>
      </c>
      <c r="D1337" s="123">
        <v>0</v>
      </c>
      <c r="E1337" s="123">
        <v>0.9030899869919435</v>
      </c>
      <c r="F1337" s="84" t="s">
        <v>3487</v>
      </c>
      <c r="G1337" s="84" t="b">
        <v>0</v>
      </c>
      <c r="H1337" s="84" t="b">
        <v>0</v>
      </c>
      <c r="I1337" s="84" t="b">
        <v>0</v>
      </c>
      <c r="J1337" s="84" t="b">
        <v>0</v>
      </c>
      <c r="K1337" s="84" t="b">
        <v>0</v>
      </c>
      <c r="L1337" s="84" t="b">
        <v>0</v>
      </c>
    </row>
    <row r="1338" spans="1:12" ht="15">
      <c r="A1338" s="84" t="s">
        <v>3624</v>
      </c>
      <c r="B1338" s="84" t="s">
        <v>4344</v>
      </c>
      <c r="C1338" s="84">
        <v>3</v>
      </c>
      <c r="D1338" s="123">
        <v>0</v>
      </c>
      <c r="E1338" s="123">
        <v>0.9030899869919435</v>
      </c>
      <c r="F1338" s="84" t="s">
        <v>3487</v>
      </c>
      <c r="G1338" s="84" t="b">
        <v>0</v>
      </c>
      <c r="H1338" s="84" t="b">
        <v>0</v>
      </c>
      <c r="I1338" s="84" t="b">
        <v>0</v>
      </c>
      <c r="J1338" s="84" t="b">
        <v>0</v>
      </c>
      <c r="K1338" s="84" t="b">
        <v>0</v>
      </c>
      <c r="L1338" s="84" t="b">
        <v>0</v>
      </c>
    </row>
    <row r="1339" spans="1:12" ht="15">
      <c r="A1339" s="84" t="s">
        <v>4344</v>
      </c>
      <c r="B1339" s="84" t="s">
        <v>4612</v>
      </c>
      <c r="C1339" s="84">
        <v>3</v>
      </c>
      <c r="D1339" s="123">
        <v>0</v>
      </c>
      <c r="E1339" s="123">
        <v>1.2041199826559248</v>
      </c>
      <c r="F1339" s="84" t="s">
        <v>3487</v>
      </c>
      <c r="G1339" s="84" t="b">
        <v>0</v>
      </c>
      <c r="H1339" s="84" t="b">
        <v>0</v>
      </c>
      <c r="I1339" s="84" t="b">
        <v>0</v>
      </c>
      <c r="J1339" s="84" t="b">
        <v>0</v>
      </c>
      <c r="K1339" s="84" t="b">
        <v>0</v>
      </c>
      <c r="L1339" s="84" t="b">
        <v>0</v>
      </c>
    </row>
    <row r="1340" spans="1:12" ht="15">
      <c r="A1340" s="84" t="s">
        <v>4612</v>
      </c>
      <c r="B1340" s="84" t="s">
        <v>4613</v>
      </c>
      <c r="C1340" s="84">
        <v>3</v>
      </c>
      <c r="D1340" s="123">
        <v>0</v>
      </c>
      <c r="E1340" s="123">
        <v>1.2041199826559248</v>
      </c>
      <c r="F1340" s="84" t="s">
        <v>3487</v>
      </c>
      <c r="G1340" s="84" t="b">
        <v>0</v>
      </c>
      <c r="H1340" s="84" t="b">
        <v>0</v>
      </c>
      <c r="I1340" s="84" t="b">
        <v>0</v>
      </c>
      <c r="J1340" s="84" t="b">
        <v>0</v>
      </c>
      <c r="K1340" s="84" t="b">
        <v>0</v>
      </c>
      <c r="L1340" s="84" t="b">
        <v>0</v>
      </c>
    </row>
    <row r="1341" spans="1:12" ht="15">
      <c r="A1341" s="84" t="s">
        <v>4613</v>
      </c>
      <c r="B1341" s="84" t="s">
        <v>4540</v>
      </c>
      <c r="C1341" s="84">
        <v>3</v>
      </c>
      <c r="D1341" s="123">
        <v>0</v>
      </c>
      <c r="E1341" s="123">
        <v>1.2041199826559248</v>
      </c>
      <c r="F1341" s="84" t="s">
        <v>3487</v>
      </c>
      <c r="G1341" s="84" t="b">
        <v>0</v>
      </c>
      <c r="H1341" s="84" t="b">
        <v>0</v>
      </c>
      <c r="I1341" s="84" t="b">
        <v>0</v>
      </c>
      <c r="J1341" s="84" t="b">
        <v>1</v>
      </c>
      <c r="K1341" s="84" t="b">
        <v>0</v>
      </c>
      <c r="L1341" s="84" t="b">
        <v>0</v>
      </c>
    </row>
    <row r="1342" spans="1:12" ht="15">
      <c r="A1342" s="84" t="s">
        <v>4540</v>
      </c>
      <c r="B1342" s="84" t="s">
        <v>4541</v>
      </c>
      <c r="C1342" s="84">
        <v>3</v>
      </c>
      <c r="D1342" s="123">
        <v>0</v>
      </c>
      <c r="E1342" s="123">
        <v>1.2041199826559248</v>
      </c>
      <c r="F1342" s="84" t="s">
        <v>3487</v>
      </c>
      <c r="G1342" s="84" t="b">
        <v>1</v>
      </c>
      <c r="H1342" s="84" t="b">
        <v>0</v>
      </c>
      <c r="I1342" s="84" t="b">
        <v>0</v>
      </c>
      <c r="J1342" s="84" t="b">
        <v>0</v>
      </c>
      <c r="K1342" s="84" t="b">
        <v>0</v>
      </c>
      <c r="L1342" s="84" t="b">
        <v>0</v>
      </c>
    </row>
    <row r="1343" spans="1:12" ht="15">
      <c r="A1343" s="84" t="s">
        <v>4541</v>
      </c>
      <c r="B1343" s="84" t="s">
        <v>3624</v>
      </c>
      <c r="C1343" s="84">
        <v>3</v>
      </c>
      <c r="D1343" s="123">
        <v>0</v>
      </c>
      <c r="E1343" s="123">
        <v>0.9030899869919435</v>
      </c>
      <c r="F1343" s="84" t="s">
        <v>3487</v>
      </c>
      <c r="G1343" s="84" t="b">
        <v>0</v>
      </c>
      <c r="H1343" s="84" t="b">
        <v>0</v>
      </c>
      <c r="I1343" s="84" t="b">
        <v>0</v>
      </c>
      <c r="J1343" s="84" t="b">
        <v>0</v>
      </c>
      <c r="K1343" s="84" t="b">
        <v>0</v>
      </c>
      <c r="L1343" s="84" t="b">
        <v>0</v>
      </c>
    </row>
    <row r="1344" spans="1:12" ht="15">
      <c r="A1344" s="84" t="s">
        <v>3624</v>
      </c>
      <c r="B1344" s="84" t="s">
        <v>4343</v>
      </c>
      <c r="C1344" s="84">
        <v>3</v>
      </c>
      <c r="D1344" s="123">
        <v>0</v>
      </c>
      <c r="E1344" s="123">
        <v>0.9030899869919435</v>
      </c>
      <c r="F1344" s="84" t="s">
        <v>3487</v>
      </c>
      <c r="G1344" s="84" t="b">
        <v>0</v>
      </c>
      <c r="H1344" s="84" t="b">
        <v>0</v>
      </c>
      <c r="I1344" s="84" t="b">
        <v>0</v>
      </c>
      <c r="J1344" s="84" t="b">
        <v>0</v>
      </c>
      <c r="K1344" s="84" t="b">
        <v>0</v>
      </c>
      <c r="L1344" s="84" t="b">
        <v>0</v>
      </c>
    </row>
    <row r="1345" spans="1:12" ht="15">
      <c r="A1345" s="84" t="s">
        <v>4343</v>
      </c>
      <c r="B1345" s="84" t="s">
        <v>4614</v>
      </c>
      <c r="C1345" s="84">
        <v>3</v>
      </c>
      <c r="D1345" s="123">
        <v>0</v>
      </c>
      <c r="E1345" s="123">
        <v>1.2041199826559248</v>
      </c>
      <c r="F1345" s="84" t="s">
        <v>3487</v>
      </c>
      <c r="G1345" s="84" t="b">
        <v>0</v>
      </c>
      <c r="H1345" s="84" t="b">
        <v>0</v>
      </c>
      <c r="I1345" s="84" t="b">
        <v>0</v>
      </c>
      <c r="J1345" s="84" t="b">
        <v>0</v>
      </c>
      <c r="K1345" s="84" t="b">
        <v>0</v>
      </c>
      <c r="L1345" s="84" t="b">
        <v>0</v>
      </c>
    </row>
    <row r="1346" spans="1:12" ht="15">
      <c r="A1346" s="84" t="s">
        <v>4614</v>
      </c>
      <c r="B1346" s="84" t="s">
        <v>4615</v>
      </c>
      <c r="C1346" s="84">
        <v>3</v>
      </c>
      <c r="D1346" s="123">
        <v>0</v>
      </c>
      <c r="E1346" s="123">
        <v>1.2041199826559248</v>
      </c>
      <c r="F1346" s="84" t="s">
        <v>3487</v>
      </c>
      <c r="G1346" s="84" t="b">
        <v>0</v>
      </c>
      <c r="H1346" s="84" t="b">
        <v>0</v>
      </c>
      <c r="I1346" s="84" t="b">
        <v>0</v>
      </c>
      <c r="J1346" s="84" t="b">
        <v>0</v>
      </c>
      <c r="K1346" s="84" t="b">
        <v>0</v>
      </c>
      <c r="L1346" s="84" t="b">
        <v>0</v>
      </c>
    </row>
    <row r="1347" spans="1:12" ht="15">
      <c r="A1347" s="84" t="s">
        <v>4615</v>
      </c>
      <c r="B1347" s="84" t="s">
        <v>4419</v>
      </c>
      <c r="C1347" s="84">
        <v>3</v>
      </c>
      <c r="D1347" s="123">
        <v>0</v>
      </c>
      <c r="E1347" s="123">
        <v>1.2041199826559248</v>
      </c>
      <c r="F1347" s="84" t="s">
        <v>3487</v>
      </c>
      <c r="G1347" s="84" t="b">
        <v>0</v>
      </c>
      <c r="H1347" s="84" t="b">
        <v>0</v>
      </c>
      <c r="I1347" s="84" t="b">
        <v>0</v>
      </c>
      <c r="J1347" s="84" t="b">
        <v>0</v>
      </c>
      <c r="K1347" s="84" t="b">
        <v>0</v>
      </c>
      <c r="L1347" s="84" t="b">
        <v>0</v>
      </c>
    </row>
    <row r="1348" spans="1:12" ht="15">
      <c r="A1348" s="84" t="s">
        <v>4419</v>
      </c>
      <c r="B1348" s="84" t="s">
        <v>4616</v>
      </c>
      <c r="C1348" s="84">
        <v>3</v>
      </c>
      <c r="D1348" s="123">
        <v>0</v>
      </c>
      <c r="E1348" s="123">
        <v>1.2041199826559248</v>
      </c>
      <c r="F1348" s="84" t="s">
        <v>3487</v>
      </c>
      <c r="G1348" s="84" t="b">
        <v>0</v>
      </c>
      <c r="H1348" s="84" t="b">
        <v>0</v>
      </c>
      <c r="I1348" s="84" t="b">
        <v>0</v>
      </c>
      <c r="J1348" s="84" t="b">
        <v>0</v>
      </c>
      <c r="K1348" s="84" t="b">
        <v>0</v>
      </c>
      <c r="L1348" s="84" t="b">
        <v>0</v>
      </c>
    </row>
    <row r="1349" spans="1:12" ht="15">
      <c r="A1349" s="84" t="s">
        <v>4616</v>
      </c>
      <c r="B1349" s="84" t="s">
        <v>4617</v>
      </c>
      <c r="C1349" s="84">
        <v>3</v>
      </c>
      <c r="D1349" s="123">
        <v>0</v>
      </c>
      <c r="E1349" s="123">
        <v>1.2041199826559248</v>
      </c>
      <c r="F1349" s="84" t="s">
        <v>3487</v>
      </c>
      <c r="G1349" s="84" t="b">
        <v>0</v>
      </c>
      <c r="H1349" s="84" t="b">
        <v>0</v>
      </c>
      <c r="I1349" s="84" t="b">
        <v>0</v>
      </c>
      <c r="J1349" s="84" t="b">
        <v>0</v>
      </c>
      <c r="K1349" s="84" t="b">
        <v>0</v>
      </c>
      <c r="L1349" s="84" t="b">
        <v>0</v>
      </c>
    </row>
    <row r="1350" spans="1:12" ht="15">
      <c r="A1350" s="84" t="s">
        <v>4617</v>
      </c>
      <c r="B1350" s="84" t="s">
        <v>4373</v>
      </c>
      <c r="C1350" s="84">
        <v>3</v>
      </c>
      <c r="D1350" s="123">
        <v>0</v>
      </c>
      <c r="E1350" s="123">
        <v>1.2041199826559248</v>
      </c>
      <c r="F1350" s="84" t="s">
        <v>3487</v>
      </c>
      <c r="G1350" s="84" t="b">
        <v>0</v>
      </c>
      <c r="H1350" s="84" t="b">
        <v>0</v>
      </c>
      <c r="I1350" s="84" t="b">
        <v>0</v>
      </c>
      <c r="J1350" s="84" t="b">
        <v>0</v>
      </c>
      <c r="K1350" s="84" t="b">
        <v>0</v>
      </c>
      <c r="L1350" s="84" t="b">
        <v>0</v>
      </c>
    </row>
    <row r="1351" spans="1:12" ht="15">
      <c r="A1351" s="84" t="s">
        <v>393</v>
      </c>
      <c r="B1351" s="84" t="s">
        <v>4485</v>
      </c>
      <c r="C1351" s="84">
        <v>2</v>
      </c>
      <c r="D1351" s="123">
        <v>0.006905539570811029</v>
      </c>
      <c r="E1351" s="123">
        <v>1.380211241711606</v>
      </c>
      <c r="F1351" s="84" t="s">
        <v>3487</v>
      </c>
      <c r="G1351" s="84" t="b">
        <v>0</v>
      </c>
      <c r="H1351" s="84" t="b">
        <v>0</v>
      </c>
      <c r="I1351" s="84" t="b">
        <v>0</v>
      </c>
      <c r="J1351" s="84" t="b">
        <v>0</v>
      </c>
      <c r="K1351" s="84" t="b">
        <v>0</v>
      </c>
      <c r="L1351" s="84" t="b">
        <v>0</v>
      </c>
    </row>
    <row r="1352" spans="1:12" ht="15">
      <c r="A1352" s="84" t="s">
        <v>4369</v>
      </c>
      <c r="B1352" s="84" t="s">
        <v>4444</v>
      </c>
      <c r="C1352" s="84">
        <v>2</v>
      </c>
      <c r="D1352" s="123">
        <v>0.005869708635189375</v>
      </c>
      <c r="E1352" s="123">
        <v>1.4548448600085102</v>
      </c>
      <c r="F1352" s="84" t="s">
        <v>3488</v>
      </c>
      <c r="G1352" s="84" t="b">
        <v>0</v>
      </c>
      <c r="H1352" s="84" t="b">
        <v>0</v>
      </c>
      <c r="I1352" s="84" t="b">
        <v>0</v>
      </c>
      <c r="J1352" s="84" t="b">
        <v>0</v>
      </c>
      <c r="K1352" s="84" t="b">
        <v>0</v>
      </c>
      <c r="L1352" s="84" t="b">
        <v>0</v>
      </c>
    </row>
    <row r="1353" spans="1:12" ht="15">
      <c r="A1353" s="84" t="s">
        <v>4444</v>
      </c>
      <c r="B1353" s="84" t="s">
        <v>3583</v>
      </c>
      <c r="C1353" s="84">
        <v>2</v>
      </c>
      <c r="D1353" s="123">
        <v>0.005869708635189375</v>
      </c>
      <c r="E1353" s="123">
        <v>1.278753600952829</v>
      </c>
      <c r="F1353" s="84" t="s">
        <v>3488</v>
      </c>
      <c r="G1353" s="84" t="b">
        <v>0</v>
      </c>
      <c r="H1353" s="84" t="b">
        <v>0</v>
      </c>
      <c r="I1353" s="84" t="b">
        <v>0</v>
      </c>
      <c r="J1353" s="84" t="b">
        <v>0</v>
      </c>
      <c r="K1353" s="84" t="b">
        <v>0</v>
      </c>
      <c r="L1353" s="84" t="b">
        <v>0</v>
      </c>
    </row>
    <row r="1354" spans="1:12" ht="15">
      <c r="A1354" s="84" t="s">
        <v>3583</v>
      </c>
      <c r="B1354" s="84" t="s">
        <v>3582</v>
      </c>
      <c r="C1354" s="84">
        <v>2</v>
      </c>
      <c r="D1354" s="123">
        <v>0.005869708635189375</v>
      </c>
      <c r="E1354" s="123">
        <v>1.1026623418971477</v>
      </c>
      <c r="F1354" s="84" t="s">
        <v>3488</v>
      </c>
      <c r="G1354" s="84" t="b">
        <v>0</v>
      </c>
      <c r="H1354" s="84" t="b">
        <v>0</v>
      </c>
      <c r="I1354" s="84" t="b">
        <v>0</v>
      </c>
      <c r="J1354" s="84" t="b">
        <v>0</v>
      </c>
      <c r="K1354" s="84" t="b">
        <v>0</v>
      </c>
      <c r="L1354" s="84" t="b">
        <v>0</v>
      </c>
    </row>
    <row r="1355" spans="1:12" ht="15">
      <c r="A1355" s="84" t="s">
        <v>3582</v>
      </c>
      <c r="B1355" s="84" t="s">
        <v>4624</v>
      </c>
      <c r="C1355" s="84">
        <v>2</v>
      </c>
      <c r="D1355" s="123">
        <v>0.005869708635189375</v>
      </c>
      <c r="E1355" s="123">
        <v>1.4548448600085102</v>
      </c>
      <c r="F1355" s="84" t="s">
        <v>3488</v>
      </c>
      <c r="G1355" s="84" t="b">
        <v>0</v>
      </c>
      <c r="H1355" s="84" t="b">
        <v>0</v>
      </c>
      <c r="I1355" s="84" t="b">
        <v>0</v>
      </c>
      <c r="J1355" s="84" t="b">
        <v>0</v>
      </c>
      <c r="K1355" s="84" t="b">
        <v>0</v>
      </c>
      <c r="L1355" s="84" t="b">
        <v>0</v>
      </c>
    </row>
    <row r="1356" spans="1:12" ht="15">
      <c r="A1356" s="84" t="s">
        <v>4624</v>
      </c>
      <c r="B1356" s="84" t="s">
        <v>4544</v>
      </c>
      <c r="C1356" s="84">
        <v>2</v>
      </c>
      <c r="D1356" s="123">
        <v>0.005869708635189375</v>
      </c>
      <c r="E1356" s="123">
        <v>1.4548448600085102</v>
      </c>
      <c r="F1356" s="84" t="s">
        <v>3488</v>
      </c>
      <c r="G1356" s="84" t="b">
        <v>0</v>
      </c>
      <c r="H1356" s="84" t="b">
        <v>0</v>
      </c>
      <c r="I1356" s="84" t="b">
        <v>0</v>
      </c>
      <c r="J1356" s="84" t="b">
        <v>0</v>
      </c>
      <c r="K1356" s="84" t="b">
        <v>0</v>
      </c>
      <c r="L1356" s="84" t="b">
        <v>0</v>
      </c>
    </row>
    <row r="1357" spans="1:12" ht="15">
      <c r="A1357" s="84" t="s">
        <v>4544</v>
      </c>
      <c r="B1357" s="84" t="s">
        <v>4746</v>
      </c>
      <c r="C1357" s="84">
        <v>2</v>
      </c>
      <c r="D1357" s="123">
        <v>0.005869708635189375</v>
      </c>
      <c r="E1357" s="123">
        <v>1.4548448600085102</v>
      </c>
      <c r="F1357" s="84" t="s">
        <v>3488</v>
      </c>
      <c r="G1357" s="84" t="b">
        <v>0</v>
      </c>
      <c r="H1357" s="84" t="b">
        <v>0</v>
      </c>
      <c r="I1357" s="84" t="b">
        <v>0</v>
      </c>
      <c r="J1357" s="84" t="b">
        <v>0</v>
      </c>
      <c r="K1357" s="84" t="b">
        <v>0</v>
      </c>
      <c r="L1357" s="84" t="b">
        <v>0</v>
      </c>
    </row>
    <row r="1358" spans="1:12" ht="15">
      <c r="A1358" s="84" t="s">
        <v>4746</v>
      </c>
      <c r="B1358" s="84" t="s">
        <v>4407</v>
      </c>
      <c r="C1358" s="84">
        <v>2</v>
      </c>
      <c r="D1358" s="123">
        <v>0.005869708635189375</v>
      </c>
      <c r="E1358" s="123">
        <v>1.4548448600085102</v>
      </c>
      <c r="F1358" s="84" t="s">
        <v>3488</v>
      </c>
      <c r="G1358" s="84" t="b">
        <v>0</v>
      </c>
      <c r="H1358" s="84" t="b">
        <v>0</v>
      </c>
      <c r="I1358" s="84" t="b">
        <v>0</v>
      </c>
      <c r="J1358" s="84" t="b">
        <v>0</v>
      </c>
      <c r="K1358" s="84" t="b">
        <v>0</v>
      </c>
      <c r="L1358" s="84" t="b">
        <v>0</v>
      </c>
    </row>
    <row r="1359" spans="1:12" ht="15">
      <c r="A1359" s="84" t="s">
        <v>4407</v>
      </c>
      <c r="B1359" s="84" t="s">
        <v>4355</v>
      </c>
      <c r="C1359" s="84">
        <v>2</v>
      </c>
      <c r="D1359" s="123">
        <v>0.005869708635189375</v>
      </c>
      <c r="E1359" s="123">
        <v>1.4548448600085102</v>
      </c>
      <c r="F1359" s="84" t="s">
        <v>3488</v>
      </c>
      <c r="G1359" s="84" t="b">
        <v>0</v>
      </c>
      <c r="H1359" s="84" t="b">
        <v>0</v>
      </c>
      <c r="I1359" s="84" t="b">
        <v>0</v>
      </c>
      <c r="J1359" s="84" t="b">
        <v>0</v>
      </c>
      <c r="K1359" s="84" t="b">
        <v>0</v>
      </c>
      <c r="L1359" s="84" t="b">
        <v>0</v>
      </c>
    </row>
    <row r="1360" spans="1:12" ht="15">
      <c r="A1360" s="84" t="s">
        <v>4355</v>
      </c>
      <c r="B1360" s="84" t="s">
        <v>3627</v>
      </c>
      <c r="C1360" s="84">
        <v>2</v>
      </c>
      <c r="D1360" s="123">
        <v>0.005869708635189375</v>
      </c>
      <c r="E1360" s="123">
        <v>1.4548448600085102</v>
      </c>
      <c r="F1360" s="84" t="s">
        <v>3488</v>
      </c>
      <c r="G1360" s="84" t="b">
        <v>0</v>
      </c>
      <c r="H1360" s="84" t="b">
        <v>0</v>
      </c>
      <c r="I1360" s="84" t="b">
        <v>0</v>
      </c>
      <c r="J1360" s="84" t="b">
        <v>0</v>
      </c>
      <c r="K1360" s="84" t="b">
        <v>0</v>
      </c>
      <c r="L1360" s="84" t="b">
        <v>0</v>
      </c>
    </row>
    <row r="1361" spans="1:12" ht="15">
      <c r="A1361" s="84" t="s">
        <v>3627</v>
      </c>
      <c r="B1361" s="84" t="s">
        <v>4338</v>
      </c>
      <c r="C1361" s="84">
        <v>2</v>
      </c>
      <c r="D1361" s="123">
        <v>0.005869708635189375</v>
      </c>
      <c r="E1361" s="123">
        <v>1.4548448600085102</v>
      </c>
      <c r="F1361" s="84" t="s">
        <v>3488</v>
      </c>
      <c r="G1361" s="84" t="b">
        <v>0</v>
      </c>
      <c r="H1361" s="84" t="b">
        <v>0</v>
      </c>
      <c r="I1361" s="84" t="b">
        <v>0</v>
      </c>
      <c r="J1361" s="84" t="b">
        <v>0</v>
      </c>
      <c r="K1361" s="84" t="b">
        <v>0</v>
      </c>
      <c r="L1361" s="84" t="b">
        <v>0</v>
      </c>
    </row>
    <row r="1362" spans="1:12" ht="15">
      <c r="A1362" s="84" t="s">
        <v>4338</v>
      </c>
      <c r="B1362" s="84" t="s">
        <v>4747</v>
      </c>
      <c r="C1362" s="84">
        <v>2</v>
      </c>
      <c r="D1362" s="123">
        <v>0.005869708635189375</v>
      </c>
      <c r="E1362" s="123">
        <v>1.4548448600085102</v>
      </c>
      <c r="F1362" s="84" t="s">
        <v>3488</v>
      </c>
      <c r="G1362" s="84" t="b">
        <v>0</v>
      </c>
      <c r="H1362" s="84" t="b">
        <v>0</v>
      </c>
      <c r="I1362" s="84" t="b">
        <v>0</v>
      </c>
      <c r="J1362" s="84" t="b">
        <v>0</v>
      </c>
      <c r="K1362" s="84" t="b">
        <v>0</v>
      </c>
      <c r="L1362" s="84" t="b">
        <v>0</v>
      </c>
    </row>
    <row r="1363" spans="1:12" ht="15">
      <c r="A1363" s="84" t="s">
        <v>4747</v>
      </c>
      <c r="B1363" s="84" t="s">
        <v>4625</v>
      </c>
      <c r="C1363" s="84">
        <v>2</v>
      </c>
      <c r="D1363" s="123">
        <v>0.005869708635189375</v>
      </c>
      <c r="E1363" s="123">
        <v>1.278753600952829</v>
      </c>
      <c r="F1363" s="84" t="s">
        <v>3488</v>
      </c>
      <c r="G1363" s="84" t="b">
        <v>0</v>
      </c>
      <c r="H1363" s="84" t="b">
        <v>0</v>
      </c>
      <c r="I1363" s="84" t="b">
        <v>0</v>
      </c>
      <c r="J1363" s="84" t="b">
        <v>0</v>
      </c>
      <c r="K1363" s="84" t="b">
        <v>0</v>
      </c>
      <c r="L1363" s="84" t="b">
        <v>0</v>
      </c>
    </row>
    <row r="1364" spans="1:12" ht="15">
      <c r="A1364" s="84" t="s">
        <v>4625</v>
      </c>
      <c r="B1364" s="84" t="s">
        <v>4748</v>
      </c>
      <c r="C1364" s="84">
        <v>2</v>
      </c>
      <c r="D1364" s="123">
        <v>0.005869708635189375</v>
      </c>
      <c r="E1364" s="123">
        <v>1.278753600952829</v>
      </c>
      <c r="F1364" s="84" t="s">
        <v>3488</v>
      </c>
      <c r="G1364" s="84" t="b">
        <v>0</v>
      </c>
      <c r="H1364" s="84" t="b">
        <v>0</v>
      </c>
      <c r="I1364" s="84" t="b">
        <v>0</v>
      </c>
      <c r="J1364" s="84" t="b">
        <v>0</v>
      </c>
      <c r="K1364" s="84" t="b">
        <v>0</v>
      </c>
      <c r="L1364" s="84" t="b">
        <v>0</v>
      </c>
    </row>
    <row r="1365" spans="1:12" ht="15">
      <c r="A1365" s="84" t="s">
        <v>4748</v>
      </c>
      <c r="B1365" s="84" t="s">
        <v>4626</v>
      </c>
      <c r="C1365" s="84">
        <v>2</v>
      </c>
      <c r="D1365" s="123">
        <v>0.005869708635189375</v>
      </c>
      <c r="E1365" s="123">
        <v>1.4548448600085102</v>
      </c>
      <c r="F1365" s="84" t="s">
        <v>3488</v>
      </c>
      <c r="G1365" s="84" t="b">
        <v>0</v>
      </c>
      <c r="H1365" s="84" t="b">
        <v>0</v>
      </c>
      <c r="I1365" s="84" t="b">
        <v>0</v>
      </c>
      <c r="J1365" s="84" t="b">
        <v>0</v>
      </c>
      <c r="K1365" s="84" t="b">
        <v>0</v>
      </c>
      <c r="L1365" s="84" t="b">
        <v>0</v>
      </c>
    </row>
    <row r="1366" spans="1:12" ht="15">
      <c r="A1366" s="84" t="s">
        <v>4626</v>
      </c>
      <c r="B1366" s="84" t="s">
        <v>4749</v>
      </c>
      <c r="C1366" s="84">
        <v>2</v>
      </c>
      <c r="D1366" s="123">
        <v>0.005869708635189375</v>
      </c>
      <c r="E1366" s="123">
        <v>1.4548448600085102</v>
      </c>
      <c r="F1366" s="84" t="s">
        <v>3488</v>
      </c>
      <c r="G1366" s="84" t="b">
        <v>0</v>
      </c>
      <c r="H1366" s="84" t="b">
        <v>0</v>
      </c>
      <c r="I1366" s="84" t="b">
        <v>0</v>
      </c>
      <c r="J1366" s="84" t="b">
        <v>0</v>
      </c>
      <c r="K1366" s="84" t="b">
        <v>0</v>
      </c>
      <c r="L1366" s="84" t="b">
        <v>0</v>
      </c>
    </row>
    <row r="1367" spans="1:12" ht="15">
      <c r="A1367" s="84" t="s">
        <v>4749</v>
      </c>
      <c r="B1367" s="84" t="s">
        <v>4357</v>
      </c>
      <c r="C1367" s="84">
        <v>2</v>
      </c>
      <c r="D1367" s="123">
        <v>0.005869708635189375</v>
      </c>
      <c r="E1367" s="123">
        <v>1.4548448600085102</v>
      </c>
      <c r="F1367" s="84" t="s">
        <v>3488</v>
      </c>
      <c r="G1367" s="84" t="b">
        <v>0</v>
      </c>
      <c r="H1367" s="84" t="b">
        <v>0</v>
      </c>
      <c r="I1367" s="84" t="b">
        <v>0</v>
      </c>
      <c r="J1367" s="84" t="b">
        <v>0</v>
      </c>
      <c r="K1367" s="84" t="b">
        <v>0</v>
      </c>
      <c r="L1367" s="84" t="b">
        <v>0</v>
      </c>
    </row>
    <row r="1368" spans="1:12" ht="15">
      <c r="A1368" s="84" t="s">
        <v>4357</v>
      </c>
      <c r="B1368" s="84" t="s">
        <v>4750</v>
      </c>
      <c r="C1368" s="84">
        <v>2</v>
      </c>
      <c r="D1368" s="123">
        <v>0.005869708635189375</v>
      </c>
      <c r="E1368" s="123">
        <v>1.4548448600085102</v>
      </c>
      <c r="F1368" s="84" t="s">
        <v>3488</v>
      </c>
      <c r="G1368" s="84" t="b">
        <v>0</v>
      </c>
      <c r="H1368" s="84" t="b">
        <v>0</v>
      </c>
      <c r="I1368" s="84" t="b">
        <v>0</v>
      </c>
      <c r="J1368" s="84" t="b">
        <v>0</v>
      </c>
      <c r="K1368" s="84" t="b">
        <v>0</v>
      </c>
      <c r="L1368" s="84" t="b">
        <v>0</v>
      </c>
    </row>
    <row r="1369" spans="1:12" ht="15">
      <c r="A1369" s="84" t="s">
        <v>4751</v>
      </c>
      <c r="B1369" s="84" t="s">
        <v>4545</v>
      </c>
      <c r="C1369" s="84">
        <v>2</v>
      </c>
      <c r="D1369" s="123">
        <v>0.015904041823988746</v>
      </c>
      <c r="E1369" s="123">
        <v>1.4548448600085102</v>
      </c>
      <c r="F1369" s="84" t="s">
        <v>3488</v>
      </c>
      <c r="G1369" s="84" t="b">
        <v>0</v>
      </c>
      <c r="H1369" s="84" t="b">
        <v>0</v>
      </c>
      <c r="I1369" s="84" t="b">
        <v>0</v>
      </c>
      <c r="J1369" s="84" t="b">
        <v>0</v>
      </c>
      <c r="K1369" s="84" t="b">
        <v>0</v>
      </c>
      <c r="L1369" s="84" t="b">
        <v>0</v>
      </c>
    </row>
    <row r="1370" spans="1:12" ht="15">
      <c r="A1370" s="84" t="s">
        <v>4785</v>
      </c>
      <c r="B1370" s="84" t="s">
        <v>4786</v>
      </c>
      <c r="C1370" s="84">
        <v>2</v>
      </c>
      <c r="D1370" s="123">
        <v>0</v>
      </c>
      <c r="E1370" s="123">
        <v>1.4313637641589874</v>
      </c>
      <c r="F1370" s="84" t="s">
        <v>3489</v>
      </c>
      <c r="G1370" s="84" t="b">
        <v>1</v>
      </c>
      <c r="H1370" s="84" t="b">
        <v>0</v>
      </c>
      <c r="I1370" s="84" t="b">
        <v>0</v>
      </c>
      <c r="J1370" s="84" t="b">
        <v>0</v>
      </c>
      <c r="K1370" s="84" t="b">
        <v>0</v>
      </c>
      <c r="L1370" s="84" t="b">
        <v>0</v>
      </c>
    </row>
    <row r="1371" spans="1:12" ht="15">
      <c r="A1371" s="84" t="s">
        <v>4786</v>
      </c>
      <c r="B1371" s="84" t="s">
        <v>4620</v>
      </c>
      <c r="C1371" s="84">
        <v>2</v>
      </c>
      <c r="D1371" s="123">
        <v>0</v>
      </c>
      <c r="E1371" s="123">
        <v>1.4313637641589874</v>
      </c>
      <c r="F1371" s="84" t="s">
        <v>3489</v>
      </c>
      <c r="G1371" s="84" t="b">
        <v>0</v>
      </c>
      <c r="H1371" s="84" t="b">
        <v>0</v>
      </c>
      <c r="I1371" s="84" t="b">
        <v>0</v>
      </c>
      <c r="J1371" s="84" t="b">
        <v>1</v>
      </c>
      <c r="K1371" s="84" t="b">
        <v>0</v>
      </c>
      <c r="L1371" s="84" t="b">
        <v>0</v>
      </c>
    </row>
    <row r="1372" spans="1:12" ht="15">
      <c r="A1372" s="84" t="s">
        <v>4620</v>
      </c>
      <c r="B1372" s="84" t="s">
        <v>4787</v>
      </c>
      <c r="C1372" s="84">
        <v>2</v>
      </c>
      <c r="D1372" s="123">
        <v>0</v>
      </c>
      <c r="E1372" s="123">
        <v>1.4313637641589874</v>
      </c>
      <c r="F1372" s="84" t="s">
        <v>3489</v>
      </c>
      <c r="G1372" s="84" t="b">
        <v>1</v>
      </c>
      <c r="H1372" s="84" t="b">
        <v>0</v>
      </c>
      <c r="I1372" s="84" t="b">
        <v>0</v>
      </c>
      <c r="J1372" s="84" t="b">
        <v>0</v>
      </c>
      <c r="K1372" s="84" t="b">
        <v>1</v>
      </c>
      <c r="L1372" s="84" t="b">
        <v>0</v>
      </c>
    </row>
    <row r="1373" spans="1:12" ht="15">
      <c r="A1373" s="84" t="s">
        <v>4787</v>
      </c>
      <c r="B1373" s="84" t="s">
        <v>4483</v>
      </c>
      <c r="C1373" s="84">
        <v>2</v>
      </c>
      <c r="D1373" s="123">
        <v>0</v>
      </c>
      <c r="E1373" s="123">
        <v>1.130333768495006</v>
      </c>
      <c r="F1373" s="84" t="s">
        <v>3489</v>
      </c>
      <c r="G1373" s="84" t="b">
        <v>0</v>
      </c>
      <c r="H1373" s="84" t="b">
        <v>1</v>
      </c>
      <c r="I1373" s="84" t="b">
        <v>0</v>
      </c>
      <c r="J1373" s="84" t="b">
        <v>0</v>
      </c>
      <c r="K1373" s="84" t="b">
        <v>0</v>
      </c>
      <c r="L1373" s="84" t="b">
        <v>0</v>
      </c>
    </row>
    <row r="1374" spans="1:12" ht="15">
      <c r="A1374" s="84" t="s">
        <v>4483</v>
      </c>
      <c r="B1374" s="84" t="s">
        <v>4561</v>
      </c>
      <c r="C1374" s="84">
        <v>2</v>
      </c>
      <c r="D1374" s="123">
        <v>0</v>
      </c>
      <c r="E1374" s="123">
        <v>0.829303772831025</v>
      </c>
      <c r="F1374" s="84" t="s">
        <v>3489</v>
      </c>
      <c r="G1374" s="84" t="b">
        <v>0</v>
      </c>
      <c r="H1374" s="84" t="b">
        <v>0</v>
      </c>
      <c r="I1374" s="84" t="b">
        <v>0</v>
      </c>
      <c r="J1374" s="84" t="b">
        <v>0</v>
      </c>
      <c r="K1374" s="84" t="b">
        <v>0</v>
      </c>
      <c r="L1374" s="84" t="b">
        <v>0</v>
      </c>
    </row>
    <row r="1375" spans="1:12" ht="15">
      <c r="A1375" s="84" t="s">
        <v>4561</v>
      </c>
      <c r="B1375" s="84" t="s">
        <v>4562</v>
      </c>
      <c r="C1375" s="84">
        <v>2</v>
      </c>
      <c r="D1375" s="123">
        <v>0</v>
      </c>
      <c r="E1375" s="123">
        <v>0.829303772831025</v>
      </c>
      <c r="F1375" s="84" t="s">
        <v>3489</v>
      </c>
      <c r="G1375" s="84" t="b">
        <v>0</v>
      </c>
      <c r="H1375" s="84" t="b">
        <v>0</v>
      </c>
      <c r="I1375" s="84" t="b">
        <v>0</v>
      </c>
      <c r="J1375" s="84" t="b">
        <v>0</v>
      </c>
      <c r="K1375" s="84" t="b">
        <v>0</v>
      </c>
      <c r="L1375" s="84" t="b">
        <v>0</v>
      </c>
    </row>
    <row r="1376" spans="1:12" ht="15">
      <c r="A1376" s="84" t="s">
        <v>4562</v>
      </c>
      <c r="B1376" s="84" t="s">
        <v>4653</v>
      </c>
      <c r="C1376" s="84">
        <v>2</v>
      </c>
      <c r="D1376" s="123">
        <v>0</v>
      </c>
      <c r="E1376" s="123">
        <v>1.130333768495006</v>
      </c>
      <c r="F1376" s="84" t="s">
        <v>3489</v>
      </c>
      <c r="G1376" s="84" t="b">
        <v>0</v>
      </c>
      <c r="H1376" s="84" t="b">
        <v>0</v>
      </c>
      <c r="I1376" s="84" t="b">
        <v>0</v>
      </c>
      <c r="J1376" s="84" t="b">
        <v>0</v>
      </c>
      <c r="K1376" s="84" t="b">
        <v>0</v>
      </c>
      <c r="L1376" s="84" t="b">
        <v>0</v>
      </c>
    </row>
    <row r="1377" spans="1:12" ht="15">
      <c r="A1377" s="84" t="s">
        <v>4653</v>
      </c>
      <c r="B1377" s="84" t="s">
        <v>426</v>
      </c>
      <c r="C1377" s="84">
        <v>2</v>
      </c>
      <c r="D1377" s="123">
        <v>0</v>
      </c>
      <c r="E1377" s="123">
        <v>1.4313637641589874</v>
      </c>
      <c r="F1377" s="84" t="s">
        <v>3489</v>
      </c>
      <c r="G1377" s="84" t="b">
        <v>0</v>
      </c>
      <c r="H1377" s="84" t="b">
        <v>0</v>
      </c>
      <c r="I1377" s="84" t="b">
        <v>0</v>
      </c>
      <c r="J1377" s="84" t="b">
        <v>0</v>
      </c>
      <c r="K1377" s="84" t="b">
        <v>0</v>
      </c>
      <c r="L1377" s="84" t="b">
        <v>0</v>
      </c>
    </row>
    <row r="1378" spans="1:12" ht="15">
      <c r="A1378" s="84" t="s">
        <v>426</v>
      </c>
      <c r="B1378" s="84" t="s">
        <v>4788</v>
      </c>
      <c r="C1378" s="84">
        <v>2</v>
      </c>
      <c r="D1378" s="123">
        <v>0</v>
      </c>
      <c r="E1378" s="123">
        <v>1.4313637641589874</v>
      </c>
      <c r="F1378" s="84" t="s">
        <v>3489</v>
      </c>
      <c r="G1378" s="84" t="b">
        <v>0</v>
      </c>
      <c r="H1378" s="84" t="b">
        <v>0</v>
      </c>
      <c r="I1378" s="84" t="b">
        <v>0</v>
      </c>
      <c r="J1378" s="84" t="b">
        <v>0</v>
      </c>
      <c r="K1378" s="84" t="b">
        <v>0</v>
      </c>
      <c r="L1378" s="84" t="b">
        <v>0</v>
      </c>
    </row>
    <row r="1379" spans="1:12" ht="15">
      <c r="A1379" s="84" t="s">
        <v>4788</v>
      </c>
      <c r="B1379" s="84" t="s">
        <v>3579</v>
      </c>
      <c r="C1379" s="84">
        <v>2</v>
      </c>
      <c r="D1379" s="123">
        <v>0</v>
      </c>
      <c r="E1379" s="123">
        <v>1.130333768495006</v>
      </c>
      <c r="F1379" s="84" t="s">
        <v>3489</v>
      </c>
      <c r="G1379" s="84" t="b">
        <v>0</v>
      </c>
      <c r="H1379" s="84" t="b">
        <v>0</v>
      </c>
      <c r="I1379" s="84" t="b">
        <v>0</v>
      </c>
      <c r="J1379" s="84" t="b">
        <v>0</v>
      </c>
      <c r="K1379" s="84" t="b">
        <v>0</v>
      </c>
      <c r="L1379" s="84" t="b">
        <v>0</v>
      </c>
    </row>
    <row r="1380" spans="1:12" ht="15">
      <c r="A1380" s="84" t="s">
        <v>3579</v>
      </c>
      <c r="B1380" s="84" t="s">
        <v>4789</v>
      </c>
      <c r="C1380" s="84">
        <v>2</v>
      </c>
      <c r="D1380" s="123">
        <v>0</v>
      </c>
      <c r="E1380" s="123">
        <v>1.4313637641589874</v>
      </c>
      <c r="F1380" s="84" t="s">
        <v>3489</v>
      </c>
      <c r="G1380" s="84" t="b">
        <v>0</v>
      </c>
      <c r="H1380" s="84" t="b">
        <v>0</v>
      </c>
      <c r="I1380" s="84" t="b">
        <v>0</v>
      </c>
      <c r="J1380" s="84" t="b">
        <v>0</v>
      </c>
      <c r="K1380" s="84" t="b">
        <v>0</v>
      </c>
      <c r="L1380" s="84" t="b">
        <v>0</v>
      </c>
    </row>
    <row r="1381" spans="1:12" ht="15">
      <c r="A1381" s="84" t="s">
        <v>4789</v>
      </c>
      <c r="B1381" s="84" t="s">
        <v>4654</v>
      </c>
      <c r="C1381" s="84">
        <v>2</v>
      </c>
      <c r="D1381" s="123">
        <v>0</v>
      </c>
      <c r="E1381" s="123">
        <v>1.4313637641589874</v>
      </c>
      <c r="F1381" s="84" t="s">
        <v>3489</v>
      </c>
      <c r="G1381" s="84" t="b">
        <v>0</v>
      </c>
      <c r="H1381" s="84" t="b">
        <v>0</v>
      </c>
      <c r="I1381" s="84" t="b">
        <v>0</v>
      </c>
      <c r="J1381" s="84" t="b">
        <v>1</v>
      </c>
      <c r="K1381" s="84" t="b">
        <v>0</v>
      </c>
      <c r="L1381" s="84" t="b">
        <v>0</v>
      </c>
    </row>
    <row r="1382" spans="1:12" ht="15">
      <c r="A1382" s="84" t="s">
        <v>4654</v>
      </c>
      <c r="B1382" s="84" t="s">
        <v>4790</v>
      </c>
      <c r="C1382" s="84">
        <v>2</v>
      </c>
      <c r="D1382" s="123">
        <v>0</v>
      </c>
      <c r="E1382" s="123">
        <v>1.4313637641589874</v>
      </c>
      <c r="F1382" s="84" t="s">
        <v>3489</v>
      </c>
      <c r="G1382" s="84" t="b">
        <v>1</v>
      </c>
      <c r="H1382" s="84" t="b">
        <v>0</v>
      </c>
      <c r="I1382" s="84" t="b">
        <v>0</v>
      </c>
      <c r="J1382" s="84" t="b">
        <v>0</v>
      </c>
      <c r="K1382" s="84" t="b">
        <v>0</v>
      </c>
      <c r="L1382" s="84" t="b">
        <v>0</v>
      </c>
    </row>
    <row r="1383" spans="1:12" ht="15">
      <c r="A1383" s="84" t="s">
        <v>4790</v>
      </c>
      <c r="B1383" s="84" t="s">
        <v>3582</v>
      </c>
      <c r="C1383" s="84">
        <v>2</v>
      </c>
      <c r="D1383" s="123">
        <v>0</v>
      </c>
      <c r="E1383" s="123">
        <v>1.4313637641589874</v>
      </c>
      <c r="F1383" s="84" t="s">
        <v>3489</v>
      </c>
      <c r="G1383" s="84" t="b">
        <v>0</v>
      </c>
      <c r="H1383" s="84" t="b">
        <v>0</v>
      </c>
      <c r="I1383" s="84" t="b">
        <v>0</v>
      </c>
      <c r="J1383" s="84" t="b">
        <v>0</v>
      </c>
      <c r="K1383" s="84" t="b">
        <v>0</v>
      </c>
      <c r="L1383" s="84" t="b">
        <v>0</v>
      </c>
    </row>
    <row r="1384" spans="1:12" ht="15">
      <c r="A1384" s="84" t="s">
        <v>3582</v>
      </c>
      <c r="B1384" s="84" t="s">
        <v>4561</v>
      </c>
      <c r="C1384" s="84">
        <v>2</v>
      </c>
      <c r="D1384" s="123">
        <v>0</v>
      </c>
      <c r="E1384" s="123">
        <v>1.130333768495006</v>
      </c>
      <c r="F1384" s="84" t="s">
        <v>3489</v>
      </c>
      <c r="G1384" s="84" t="b">
        <v>0</v>
      </c>
      <c r="H1384" s="84" t="b">
        <v>0</v>
      </c>
      <c r="I1384" s="84" t="b">
        <v>0</v>
      </c>
      <c r="J1384" s="84" t="b">
        <v>0</v>
      </c>
      <c r="K1384" s="84" t="b">
        <v>0</v>
      </c>
      <c r="L1384" s="84" t="b">
        <v>0</v>
      </c>
    </row>
    <row r="1385" spans="1:12" ht="15">
      <c r="A1385" s="84" t="s">
        <v>4561</v>
      </c>
      <c r="B1385" s="84" t="s">
        <v>4655</v>
      </c>
      <c r="C1385" s="84">
        <v>2</v>
      </c>
      <c r="D1385" s="123">
        <v>0</v>
      </c>
      <c r="E1385" s="123">
        <v>1.130333768495006</v>
      </c>
      <c r="F1385" s="84" t="s">
        <v>3489</v>
      </c>
      <c r="G1385" s="84" t="b">
        <v>0</v>
      </c>
      <c r="H1385" s="84" t="b">
        <v>0</v>
      </c>
      <c r="I1385" s="84" t="b">
        <v>0</v>
      </c>
      <c r="J1385" s="84" t="b">
        <v>0</v>
      </c>
      <c r="K1385" s="84" t="b">
        <v>0</v>
      </c>
      <c r="L1385" s="84" t="b">
        <v>0</v>
      </c>
    </row>
    <row r="1386" spans="1:12" ht="15">
      <c r="A1386" s="84" t="s">
        <v>4655</v>
      </c>
      <c r="B1386" s="84" t="s">
        <v>4791</v>
      </c>
      <c r="C1386" s="84">
        <v>2</v>
      </c>
      <c r="D1386" s="123">
        <v>0</v>
      </c>
      <c r="E1386" s="123">
        <v>1.4313637641589874</v>
      </c>
      <c r="F1386" s="84" t="s">
        <v>3489</v>
      </c>
      <c r="G1386" s="84" t="b">
        <v>0</v>
      </c>
      <c r="H1386" s="84" t="b">
        <v>0</v>
      </c>
      <c r="I1386" s="84" t="b">
        <v>0</v>
      </c>
      <c r="J1386" s="84" t="b">
        <v>0</v>
      </c>
      <c r="K1386" s="84" t="b">
        <v>0</v>
      </c>
      <c r="L1386" s="84" t="b">
        <v>0</v>
      </c>
    </row>
    <row r="1387" spans="1:12" ht="15">
      <c r="A1387" s="84" t="s">
        <v>4791</v>
      </c>
      <c r="B1387" s="84" t="s">
        <v>4792</v>
      </c>
      <c r="C1387" s="84">
        <v>2</v>
      </c>
      <c r="D1387" s="123">
        <v>0</v>
      </c>
      <c r="E1387" s="123">
        <v>1.4313637641589874</v>
      </c>
      <c r="F1387" s="84" t="s">
        <v>3489</v>
      </c>
      <c r="G1387" s="84" t="b">
        <v>0</v>
      </c>
      <c r="H1387" s="84" t="b">
        <v>0</v>
      </c>
      <c r="I1387" s="84" t="b">
        <v>0</v>
      </c>
      <c r="J1387" s="84" t="b">
        <v>0</v>
      </c>
      <c r="K1387" s="84" t="b">
        <v>0</v>
      </c>
      <c r="L1387" s="84" t="b">
        <v>0</v>
      </c>
    </row>
    <row r="1388" spans="1:12" ht="15">
      <c r="A1388" s="84" t="s">
        <v>4792</v>
      </c>
      <c r="B1388" s="84" t="s">
        <v>4557</v>
      </c>
      <c r="C1388" s="84">
        <v>2</v>
      </c>
      <c r="D1388" s="123">
        <v>0</v>
      </c>
      <c r="E1388" s="123">
        <v>1.4313637641589874</v>
      </c>
      <c r="F1388" s="84" t="s">
        <v>3489</v>
      </c>
      <c r="G1388" s="84" t="b">
        <v>0</v>
      </c>
      <c r="H1388" s="84" t="b">
        <v>0</v>
      </c>
      <c r="I1388" s="84" t="b">
        <v>0</v>
      </c>
      <c r="J1388" s="84" t="b">
        <v>0</v>
      </c>
      <c r="K1388" s="84" t="b">
        <v>0</v>
      </c>
      <c r="L1388" s="84" t="b">
        <v>0</v>
      </c>
    </row>
    <row r="1389" spans="1:12" ht="15">
      <c r="A1389" s="84" t="s">
        <v>4557</v>
      </c>
      <c r="B1389" s="84" t="s">
        <v>4793</v>
      </c>
      <c r="C1389" s="84">
        <v>2</v>
      </c>
      <c r="D1389" s="123">
        <v>0</v>
      </c>
      <c r="E1389" s="123">
        <v>1.4313637641589874</v>
      </c>
      <c r="F1389" s="84" t="s">
        <v>3489</v>
      </c>
      <c r="G1389" s="84" t="b">
        <v>0</v>
      </c>
      <c r="H1389" s="84" t="b">
        <v>0</v>
      </c>
      <c r="I1389" s="84" t="b">
        <v>0</v>
      </c>
      <c r="J1389" s="84" t="b">
        <v>0</v>
      </c>
      <c r="K1389" s="84" t="b">
        <v>0</v>
      </c>
      <c r="L1389" s="84" t="b">
        <v>0</v>
      </c>
    </row>
    <row r="1390" spans="1:12" ht="15">
      <c r="A1390" s="84" t="s">
        <v>4793</v>
      </c>
      <c r="B1390" s="84" t="s">
        <v>4794</v>
      </c>
      <c r="C1390" s="84">
        <v>2</v>
      </c>
      <c r="D1390" s="123">
        <v>0</v>
      </c>
      <c r="E1390" s="123">
        <v>1.4313637641589874</v>
      </c>
      <c r="F1390" s="84" t="s">
        <v>3489</v>
      </c>
      <c r="G1390" s="84" t="b">
        <v>0</v>
      </c>
      <c r="H1390" s="84" t="b">
        <v>0</v>
      </c>
      <c r="I1390" s="84" t="b">
        <v>0</v>
      </c>
      <c r="J1390" s="84" t="b">
        <v>0</v>
      </c>
      <c r="K1390" s="84" t="b">
        <v>0</v>
      </c>
      <c r="L1390" s="84" t="b">
        <v>0</v>
      </c>
    </row>
    <row r="1391" spans="1:12" ht="15">
      <c r="A1391" s="84" t="s">
        <v>4794</v>
      </c>
      <c r="B1391" s="84" t="s">
        <v>4483</v>
      </c>
      <c r="C1391" s="84">
        <v>2</v>
      </c>
      <c r="D1391" s="123">
        <v>0</v>
      </c>
      <c r="E1391" s="123">
        <v>1.130333768495006</v>
      </c>
      <c r="F1391" s="84" t="s">
        <v>3489</v>
      </c>
      <c r="G1391" s="84" t="b">
        <v>0</v>
      </c>
      <c r="H1391" s="84" t="b">
        <v>0</v>
      </c>
      <c r="I1391" s="84" t="b">
        <v>0</v>
      </c>
      <c r="J1391" s="84" t="b">
        <v>0</v>
      </c>
      <c r="K1391" s="84" t="b">
        <v>0</v>
      </c>
      <c r="L1391" s="84" t="b">
        <v>0</v>
      </c>
    </row>
    <row r="1392" spans="1:12" ht="15">
      <c r="A1392" s="84" t="s">
        <v>4483</v>
      </c>
      <c r="B1392" s="84" t="s">
        <v>4562</v>
      </c>
      <c r="C1392" s="84">
        <v>2</v>
      </c>
      <c r="D1392" s="123">
        <v>0</v>
      </c>
      <c r="E1392" s="123">
        <v>0.829303772831025</v>
      </c>
      <c r="F1392" s="84" t="s">
        <v>3489</v>
      </c>
      <c r="G1392" s="84" t="b">
        <v>0</v>
      </c>
      <c r="H1392" s="84" t="b">
        <v>0</v>
      </c>
      <c r="I1392" s="84" t="b">
        <v>0</v>
      </c>
      <c r="J1392" s="84" t="b">
        <v>0</v>
      </c>
      <c r="K1392" s="84" t="b">
        <v>0</v>
      </c>
      <c r="L1392" s="84" t="b">
        <v>0</v>
      </c>
    </row>
    <row r="1393" spans="1:12" ht="15">
      <c r="A1393" s="84" t="s">
        <v>4795</v>
      </c>
      <c r="B1393" s="84" t="s">
        <v>3579</v>
      </c>
      <c r="C1393" s="84">
        <v>2</v>
      </c>
      <c r="D1393" s="123">
        <v>0</v>
      </c>
      <c r="E1393" s="123">
        <v>1.130333768495006</v>
      </c>
      <c r="F1393" s="84" t="s">
        <v>3489</v>
      </c>
      <c r="G1393" s="84" t="b">
        <v>0</v>
      </c>
      <c r="H1393" s="84" t="b">
        <v>0</v>
      </c>
      <c r="I1393" s="84" t="b">
        <v>0</v>
      </c>
      <c r="J1393" s="84" t="b">
        <v>0</v>
      </c>
      <c r="K1393" s="84" t="b">
        <v>0</v>
      </c>
      <c r="L1393" s="84" t="b">
        <v>0</v>
      </c>
    </row>
    <row r="1394" spans="1:12" ht="15">
      <c r="A1394" s="84" t="s">
        <v>4570</v>
      </c>
      <c r="B1394" s="84" t="s">
        <v>4571</v>
      </c>
      <c r="C1394" s="84">
        <v>4</v>
      </c>
      <c r="D1394" s="123">
        <v>0</v>
      </c>
      <c r="E1394" s="123">
        <v>1.0969100130080565</v>
      </c>
      <c r="F1394" s="84" t="s">
        <v>3490</v>
      </c>
      <c r="G1394" s="84" t="b">
        <v>0</v>
      </c>
      <c r="H1394" s="84" t="b">
        <v>0</v>
      </c>
      <c r="I1394" s="84" t="b">
        <v>0</v>
      </c>
      <c r="J1394" s="84" t="b">
        <v>0</v>
      </c>
      <c r="K1394" s="84" t="b">
        <v>0</v>
      </c>
      <c r="L1394" s="84" t="b">
        <v>0</v>
      </c>
    </row>
    <row r="1395" spans="1:12" ht="15">
      <c r="A1395" s="84" t="s">
        <v>4510</v>
      </c>
      <c r="B1395" s="84" t="s">
        <v>3583</v>
      </c>
      <c r="C1395" s="84">
        <v>3</v>
      </c>
      <c r="D1395" s="123">
        <v>0</v>
      </c>
      <c r="E1395" s="123">
        <v>1.2218487496163564</v>
      </c>
      <c r="F1395" s="84" t="s">
        <v>3490</v>
      </c>
      <c r="G1395" s="84" t="b">
        <v>0</v>
      </c>
      <c r="H1395" s="84" t="b">
        <v>0</v>
      </c>
      <c r="I1395" s="84" t="b">
        <v>0</v>
      </c>
      <c r="J1395" s="84" t="b">
        <v>0</v>
      </c>
      <c r="K1395" s="84" t="b">
        <v>0</v>
      </c>
      <c r="L1395" s="84" t="b">
        <v>0</v>
      </c>
    </row>
    <row r="1396" spans="1:12" ht="15">
      <c r="A1396" s="84" t="s">
        <v>3583</v>
      </c>
      <c r="B1396" s="84" t="s">
        <v>3582</v>
      </c>
      <c r="C1396" s="84">
        <v>3</v>
      </c>
      <c r="D1396" s="123">
        <v>0</v>
      </c>
      <c r="E1396" s="123">
        <v>0.9208187539523752</v>
      </c>
      <c r="F1396" s="84" t="s">
        <v>3490</v>
      </c>
      <c r="G1396" s="84" t="b">
        <v>0</v>
      </c>
      <c r="H1396" s="84" t="b">
        <v>0</v>
      </c>
      <c r="I1396" s="84" t="b">
        <v>0</v>
      </c>
      <c r="J1396" s="84" t="b">
        <v>0</v>
      </c>
      <c r="K1396" s="84" t="b">
        <v>0</v>
      </c>
      <c r="L1396" s="84" t="b">
        <v>0</v>
      </c>
    </row>
    <row r="1397" spans="1:12" ht="15">
      <c r="A1397" s="84" t="s">
        <v>3582</v>
      </c>
      <c r="B1397" s="84" t="s">
        <v>4417</v>
      </c>
      <c r="C1397" s="84">
        <v>3</v>
      </c>
      <c r="D1397" s="123">
        <v>0</v>
      </c>
      <c r="E1397" s="123">
        <v>0.9208187539523752</v>
      </c>
      <c r="F1397" s="84" t="s">
        <v>3490</v>
      </c>
      <c r="G1397" s="84" t="b">
        <v>0</v>
      </c>
      <c r="H1397" s="84" t="b">
        <v>0</v>
      </c>
      <c r="I1397" s="84" t="b">
        <v>0</v>
      </c>
      <c r="J1397" s="84" t="b">
        <v>0</v>
      </c>
      <c r="K1397" s="84" t="b">
        <v>0</v>
      </c>
      <c r="L1397" s="84" t="b">
        <v>0</v>
      </c>
    </row>
    <row r="1398" spans="1:12" ht="15">
      <c r="A1398" s="84" t="s">
        <v>4417</v>
      </c>
      <c r="B1398" s="84" t="s">
        <v>4661</v>
      </c>
      <c r="C1398" s="84">
        <v>3</v>
      </c>
      <c r="D1398" s="123">
        <v>0</v>
      </c>
      <c r="E1398" s="123">
        <v>1.2218487496163564</v>
      </c>
      <c r="F1398" s="84" t="s">
        <v>3490</v>
      </c>
      <c r="G1398" s="84" t="b">
        <v>0</v>
      </c>
      <c r="H1398" s="84" t="b">
        <v>0</v>
      </c>
      <c r="I1398" s="84" t="b">
        <v>0</v>
      </c>
      <c r="J1398" s="84" t="b">
        <v>0</v>
      </c>
      <c r="K1398" s="84" t="b">
        <v>0</v>
      </c>
      <c r="L1398" s="84" t="b">
        <v>0</v>
      </c>
    </row>
    <row r="1399" spans="1:12" ht="15">
      <c r="A1399" s="84" t="s">
        <v>4661</v>
      </c>
      <c r="B1399" s="84" t="s">
        <v>4570</v>
      </c>
      <c r="C1399" s="84">
        <v>3</v>
      </c>
      <c r="D1399" s="123">
        <v>0</v>
      </c>
      <c r="E1399" s="123">
        <v>1.0969100130080565</v>
      </c>
      <c r="F1399" s="84" t="s">
        <v>3490</v>
      </c>
      <c r="G1399" s="84" t="b">
        <v>0</v>
      </c>
      <c r="H1399" s="84" t="b">
        <v>0</v>
      </c>
      <c r="I1399" s="84" t="b">
        <v>0</v>
      </c>
      <c r="J1399" s="84" t="b">
        <v>0</v>
      </c>
      <c r="K1399" s="84" t="b">
        <v>0</v>
      </c>
      <c r="L1399" s="84" t="b">
        <v>0</v>
      </c>
    </row>
    <row r="1400" spans="1:12" ht="15">
      <c r="A1400" s="84" t="s">
        <v>4571</v>
      </c>
      <c r="B1400" s="84" t="s">
        <v>3588</v>
      </c>
      <c r="C1400" s="84">
        <v>3</v>
      </c>
      <c r="D1400" s="123">
        <v>0</v>
      </c>
      <c r="E1400" s="123">
        <v>1.0969100130080565</v>
      </c>
      <c r="F1400" s="84" t="s">
        <v>3490</v>
      </c>
      <c r="G1400" s="84" t="b">
        <v>0</v>
      </c>
      <c r="H1400" s="84" t="b">
        <v>0</v>
      </c>
      <c r="I1400" s="84" t="b">
        <v>0</v>
      </c>
      <c r="J1400" s="84" t="b">
        <v>0</v>
      </c>
      <c r="K1400" s="84" t="b">
        <v>0</v>
      </c>
      <c r="L1400" s="84" t="b">
        <v>0</v>
      </c>
    </row>
    <row r="1401" spans="1:12" ht="15">
      <c r="A1401" s="84" t="s">
        <v>3588</v>
      </c>
      <c r="B1401" s="84" t="s">
        <v>4391</v>
      </c>
      <c r="C1401" s="84">
        <v>3</v>
      </c>
      <c r="D1401" s="123">
        <v>0</v>
      </c>
      <c r="E1401" s="123">
        <v>1.2218487496163564</v>
      </c>
      <c r="F1401" s="84" t="s">
        <v>3490</v>
      </c>
      <c r="G1401" s="84" t="b">
        <v>0</v>
      </c>
      <c r="H1401" s="84" t="b">
        <v>0</v>
      </c>
      <c r="I1401" s="84" t="b">
        <v>0</v>
      </c>
      <c r="J1401" s="84" t="b">
        <v>0</v>
      </c>
      <c r="K1401" s="84" t="b">
        <v>0</v>
      </c>
      <c r="L1401" s="84" t="b">
        <v>0</v>
      </c>
    </row>
    <row r="1402" spans="1:12" ht="15">
      <c r="A1402" s="84" t="s">
        <v>4391</v>
      </c>
      <c r="B1402" s="84" t="s">
        <v>4662</v>
      </c>
      <c r="C1402" s="84">
        <v>3</v>
      </c>
      <c r="D1402" s="123">
        <v>0</v>
      </c>
      <c r="E1402" s="123">
        <v>1.2218487496163564</v>
      </c>
      <c r="F1402" s="84" t="s">
        <v>3490</v>
      </c>
      <c r="G1402" s="84" t="b">
        <v>0</v>
      </c>
      <c r="H1402" s="84" t="b">
        <v>0</v>
      </c>
      <c r="I1402" s="84" t="b">
        <v>0</v>
      </c>
      <c r="J1402" s="84" t="b">
        <v>0</v>
      </c>
      <c r="K1402" s="84" t="b">
        <v>0</v>
      </c>
      <c r="L1402" s="84" t="b">
        <v>0</v>
      </c>
    </row>
    <row r="1403" spans="1:12" ht="15">
      <c r="A1403" s="84" t="s">
        <v>4662</v>
      </c>
      <c r="B1403" s="84" t="s">
        <v>4663</v>
      </c>
      <c r="C1403" s="84">
        <v>3</v>
      </c>
      <c r="D1403" s="123">
        <v>0</v>
      </c>
      <c r="E1403" s="123">
        <v>1.2218487496163564</v>
      </c>
      <c r="F1403" s="84" t="s">
        <v>3490</v>
      </c>
      <c r="G1403" s="84" t="b">
        <v>0</v>
      </c>
      <c r="H1403" s="84" t="b">
        <v>0</v>
      </c>
      <c r="I1403" s="84" t="b">
        <v>0</v>
      </c>
      <c r="J1403" s="84" t="b">
        <v>0</v>
      </c>
      <c r="K1403" s="84" t="b">
        <v>0</v>
      </c>
      <c r="L1403" s="84" t="b">
        <v>0</v>
      </c>
    </row>
    <row r="1404" spans="1:12" ht="15">
      <c r="A1404" s="84" t="s">
        <v>4663</v>
      </c>
      <c r="B1404" s="84" t="s">
        <v>3582</v>
      </c>
      <c r="C1404" s="84">
        <v>3</v>
      </c>
      <c r="D1404" s="123">
        <v>0</v>
      </c>
      <c r="E1404" s="123">
        <v>0.9208187539523752</v>
      </c>
      <c r="F1404" s="84" t="s">
        <v>3490</v>
      </c>
      <c r="G1404" s="84" t="b">
        <v>0</v>
      </c>
      <c r="H1404" s="84" t="b">
        <v>0</v>
      </c>
      <c r="I1404" s="84" t="b">
        <v>0</v>
      </c>
      <c r="J1404" s="84" t="b">
        <v>0</v>
      </c>
      <c r="K1404" s="84" t="b">
        <v>0</v>
      </c>
      <c r="L1404" s="84" t="b">
        <v>0</v>
      </c>
    </row>
    <row r="1405" spans="1:12" ht="15">
      <c r="A1405" s="84" t="s">
        <v>3582</v>
      </c>
      <c r="B1405" s="84" t="s">
        <v>4664</v>
      </c>
      <c r="C1405" s="84">
        <v>3</v>
      </c>
      <c r="D1405" s="123">
        <v>0</v>
      </c>
      <c r="E1405" s="123">
        <v>0.9208187539523752</v>
      </c>
      <c r="F1405" s="84" t="s">
        <v>3490</v>
      </c>
      <c r="G1405" s="84" t="b">
        <v>0</v>
      </c>
      <c r="H1405" s="84" t="b">
        <v>0</v>
      </c>
      <c r="I1405" s="84" t="b">
        <v>0</v>
      </c>
      <c r="J1405" s="84" t="b">
        <v>0</v>
      </c>
      <c r="K1405" s="84" t="b">
        <v>0</v>
      </c>
      <c r="L1405" s="84" t="b">
        <v>0</v>
      </c>
    </row>
    <row r="1406" spans="1:12" ht="15">
      <c r="A1406" s="84" t="s">
        <v>344</v>
      </c>
      <c r="B1406" s="84" t="s">
        <v>4510</v>
      </c>
      <c r="C1406" s="84">
        <v>2</v>
      </c>
      <c r="D1406" s="123">
        <v>0.006644953171912499</v>
      </c>
      <c r="E1406" s="123">
        <v>1.3979400086720377</v>
      </c>
      <c r="F1406" s="84" t="s">
        <v>3490</v>
      </c>
      <c r="G1406" s="84" t="b">
        <v>0</v>
      </c>
      <c r="H1406" s="84" t="b">
        <v>0</v>
      </c>
      <c r="I1406" s="84" t="b">
        <v>0</v>
      </c>
      <c r="J1406" s="84" t="b">
        <v>0</v>
      </c>
      <c r="K1406" s="84" t="b">
        <v>0</v>
      </c>
      <c r="L1406" s="84" t="b">
        <v>0</v>
      </c>
    </row>
    <row r="1407" spans="1:12" ht="15">
      <c r="A1407" s="84" t="s">
        <v>4664</v>
      </c>
      <c r="B1407" s="84" t="s">
        <v>4805</v>
      </c>
      <c r="C1407" s="84">
        <v>2</v>
      </c>
      <c r="D1407" s="123">
        <v>0.006644953171912499</v>
      </c>
      <c r="E1407" s="123">
        <v>1.2218487496163564</v>
      </c>
      <c r="F1407" s="84" t="s">
        <v>3490</v>
      </c>
      <c r="G1407" s="84" t="b">
        <v>0</v>
      </c>
      <c r="H1407" s="84" t="b">
        <v>0</v>
      </c>
      <c r="I1407" s="84" t="b">
        <v>0</v>
      </c>
      <c r="J1407" s="84" t="b">
        <v>0</v>
      </c>
      <c r="K1407" s="84" t="b">
        <v>0</v>
      </c>
      <c r="L1407" s="84" t="b">
        <v>0</v>
      </c>
    </row>
    <row r="1408" spans="1:12" ht="15">
      <c r="A1408" s="84" t="s">
        <v>4377</v>
      </c>
      <c r="B1408" s="84" t="s">
        <v>3582</v>
      </c>
      <c r="C1408" s="84">
        <v>2</v>
      </c>
      <c r="D1408" s="123">
        <v>0</v>
      </c>
      <c r="E1408" s="123">
        <v>0.8750612633917001</v>
      </c>
      <c r="F1408" s="84" t="s">
        <v>3491</v>
      </c>
      <c r="G1408" s="84" t="b">
        <v>0</v>
      </c>
      <c r="H1408" s="84" t="b">
        <v>0</v>
      </c>
      <c r="I1408" s="84" t="b">
        <v>0</v>
      </c>
      <c r="J1408" s="84" t="b">
        <v>0</v>
      </c>
      <c r="K1408" s="84" t="b">
        <v>0</v>
      </c>
      <c r="L1408" s="84" t="b">
        <v>0</v>
      </c>
    </row>
    <row r="1409" spans="1:12" ht="15">
      <c r="A1409" s="84" t="s">
        <v>3582</v>
      </c>
      <c r="B1409" s="84" t="s">
        <v>4812</v>
      </c>
      <c r="C1409" s="84">
        <v>2</v>
      </c>
      <c r="D1409" s="123">
        <v>0</v>
      </c>
      <c r="E1409" s="123">
        <v>0.8750612633917001</v>
      </c>
      <c r="F1409" s="84" t="s">
        <v>3491</v>
      </c>
      <c r="G1409" s="84" t="b">
        <v>0</v>
      </c>
      <c r="H1409" s="84" t="b">
        <v>0</v>
      </c>
      <c r="I1409" s="84" t="b">
        <v>0</v>
      </c>
      <c r="J1409" s="84" t="b">
        <v>0</v>
      </c>
      <c r="K1409" s="84" t="b">
        <v>0</v>
      </c>
      <c r="L1409" s="84" t="b">
        <v>0</v>
      </c>
    </row>
    <row r="1410" spans="1:12" ht="15">
      <c r="A1410" s="84" t="s">
        <v>4812</v>
      </c>
      <c r="B1410" s="84" t="s">
        <v>3636</v>
      </c>
      <c r="C1410" s="84">
        <v>2</v>
      </c>
      <c r="D1410" s="123">
        <v>0</v>
      </c>
      <c r="E1410" s="123">
        <v>0.8750612633917001</v>
      </c>
      <c r="F1410" s="84" t="s">
        <v>3491</v>
      </c>
      <c r="G1410" s="84" t="b">
        <v>0</v>
      </c>
      <c r="H1410" s="84" t="b">
        <v>0</v>
      </c>
      <c r="I1410" s="84" t="b">
        <v>0</v>
      </c>
      <c r="J1410" s="84" t="b">
        <v>0</v>
      </c>
      <c r="K1410" s="84" t="b">
        <v>0</v>
      </c>
      <c r="L1410" s="84" t="b">
        <v>0</v>
      </c>
    </row>
    <row r="1411" spans="1:12" ht="15">
      <c r="A1411" s="84" t="s">
        <v>3636</v>
      </c>
      <c r="B1411" s="84" t="s">
        <v>4813</v>
      </c>
      <c r="C1411" s="84">
        <v>2</v>
      </c>
      <c r="D1411" s="123">
        <v>0</v>
      </c>
      <c r="E1411" s="123">
        <v>0.8750612633917001</v>
      </c>
      <c r="F1411" s="84" t="s">
        <v>3491</v>
      </c>
      <c r="G1411" s="84" t="b">
        <v>0</v>
      </c>
      <c r="H1411" s="84" t="b">
        <v>0</v>
      </c>
      <c r="I1411" s="84" t="b">
        <v>0</v>
      </c>
      <c r="J1411" s="84" t="b">
        <v>0</v>
      </c>
      <c r="K1411" s="84" t="b">
        <v>0</v>
      </c>
      <c r="L1411" s="84" t="b">
        <v>0</v>
      </c>
    </row>
    <row r="1412" spans="1:12" ht="15">
      <c r="A1412" s="84" t="s">
        <v>4813</v>
      </c>
      <c r="B1412" s="84" t="s">
        <v>423</v>
      </c>
      <c r="C1412" s="84">
        <v>2</v>
      </c>
      <c r="D1412" s="123">
        <v>0</v>
      </c>
      <c r="E1412" s="123">
        <v>0.8750612633917001</v>
      </c>
      <c r="F1412" s="84" t="s">
        <v>3491</v>
      </c>
      <c r="G1412" s="84" t="b">
        <v>0</v>
      </c>
      <c r="H1412" s="84" t="b">
        <v>0</v>
      </c>
      <c r="I1412" s="84" t="b">
        <v>0</v>
      </c>
      <c r="J1412" s="84" t="b">
        <v>0</v>
      </c>
      <c r="K1412" s="84" t="b">
        <v>0</v>
      </c>
      <c r="L1412" s="84" t="b">
        <v>0</v>
      </c>
    </row>
    <row r="1413" spans="1:12" ht="15">
      <c r="A1413" s="84" t="s">
        <v>423</v>
      </c>
      <c r="B1413" s="84" t="s">
        <v>4814</v>
      </c>
      <c r="C1413" s="84">
        <v>2</v>
      </c>
      <c r="D1413" s="123">
        <v>0</v>
      </c>
      <c r="E1413" s="123">
        <v>0.8750612633917001</v>
      </c>
      <c r="F1413" s="84" t="s">
        <v>3491</v>
      </c>
      <c r="G1413" s="84" t="b">
        <v>0</v>
      </c>
      <c r="H1413" s="84" t="b">
        <v>0</v>
      </c>
      <c r="I1413" s="84" t="b">
        <v>0</v>
      </c>
      <c r="J1413" s="84" t="b">
        <v>0</v>
      </c>
      <c r="K1413" s="84" t="b">
        <v>0</v>
      </c>
      <c r="L1413" s="84" t="b">
        <v>0</v>
      </c>
    </row>
    <row r="1414" spans="1:12" ht="15">
      <c r="A1414" s="84" t="s">
        <v>4814</v>
      </c>
      <c r="B1414" s="84" t="s">
        <v>4461</v>
      </c>
      <c r="C1414" s="84">
        <v>2</v>
      </c>
      <c r="D1414" s="123">
        <v>0</v>
      </c>
      <c r="E1414" s="123">
        <v>0.8750612633917001</v>
      </c>
      <c r="F1414" s="84" t="s">
        <v>3491</v>
      </c>
      <c r="G1414" s="84" t="b">
        <v>0</v>
      </c>
      <c r="H1414" s="84" t="b">
        <v>0</v>
      </c>
      <c r="I1414" s="84" t="b">
        <v>0</v>
      </c>
      <c r="J1414" s="84" t="b">
        <v>0</v>
      </c>
      <c r="K1414" s="84" t="b">
        <v>0</v>
      </c>
      <c r="L1414" s="84" t="b">
        <v>0</v>
      </c>
    </row>
    <row r="1415" spans="1:12" ht="15">
      <c r="A1415" s="84" t="s">
        <v>4486</v>
      </c>
      <c r="B1415" s="84" t="s">
        <v>4487</v>
      </c>
      <c r="C1415" s="84">
        <v>3</v>
      </c>
      <c r="D1415" s="123">
        <v>0</v>
      </c>
      <c r="E1415" s="123">
        <v>1.146128035678238</v>
      </c>
      <c r="F1415" s="84" t="s">
        <v>3492</v>
      </c>
      <c r="G1415" s="84" t="b">
        <v>0</v>
      </c>
      <c r="H1415" s="84" t="b">
        <v>0</v>
      </c>
      <c r="I1415" s="84" t="b">
        <v>0</v>
      </c>
      <c r="J1415" s="84" t="b">
        <v>0</v>
      </c>
      <c r="K1415" s="84" t="b">
        <v>0</v>
      </c>
      <c r="L1415" s="84" t="b">
        <v>0</v>
      </c>
    </row>
    <row r="1416" spans="1:12" ht="15">
      <c r="A1416" s="84" t="s">
        <v>4487</v>
      </c>
      <c r="B1416" s="84" t="s">
        <v>4344</v>
      </c>
      <c r="C1416" s="84">
        <v>3</v>
      </c>
      <c r="D1416" s="123">
        <v>0</v>
      </c>
      <c r="E1416" s="123">
        <v>1.146128035678238</v>
      </c>
      <c r="F1416" s="84" t="s">
        <v>3492</v>
      </c>
      <c r="G1416" s="84" t="b">
        <v>0</v>
      </c>
      <c r="H1416" s="84" t="b">
        <v>0</v>
      </c>
      <c r="I1416" s="84" t="b">
        <v>0</v>
      </c>
      <c r="J1416" s="84" t="b">
        <v>0</v>
      </c>
      <c r="K1416" s="84" t="b">
        <v>0</v>
      </c>
      <c r="L1416" s="84" t="b">
        <v>0</v>
      </c>
    </row>
    <row r="1417" spans="1:12" ht="15">
      <c r="A1417" s="84" t="s">
        <v>4344</v>
      </c>
      <c r="B1417" s="84" t="s">
        <v>4389</v>
      </c>
      <c r="C1417" s="84">
        <v>3</v>
      </c>
      <c r="D1417" s="123">
        <v>0</v>
      </c>
      <c r="E1417" s="123">
        <v>1.146128035678238</v>
      </c>
      <c r="F1417" s="84" t="s">
        <v>3492</v>
      </c>
      <c r="G1417" s="84" t="b">
        <v>0</v>
      </c>
      <c r="H1417" s="84" t="b">
        <v>0</v>
      </c>
      <c r="I1417" s="84" t="b">
        <v>0</v>
      </c>
      <c r="J1417" s="84" t="b">
        <v>0</v>
      </c>
      <c r="K1417" s="84" t="b">
        <v>0</v>
      </c>
      <c r="L1417" s="84" t="b">
        <v>0</v>
      </c>
    </row>
    <row r="1418" spans="1:12" ht="15">
      <c r="A1418" s="84" t="s">
        <v>4389</v>
      </c>
      <c r="B1418" s="84" t="s">
        <v>4455</v>
      </c>
      <c r="C1418" s="84">
        <v>3</v>
      </c>
      <c r="D1418" s="123">
        <v>0</v>
      </c>
      <c r="E1418" s="123">
        <v>1.146128035678238</v>
      </c>
      <c r="F1418" s="84" t="s">
        <v>3492</v>
      </c>
      <c r="G1418" s="84" t="b">
        <v>0</v>
      </c>
      <c r="H1418" s="84" t="b">
        <v>0</v>
      </c>
      <c r="I1418" s="84" t="b">
        <v>0</v>
      </c>
      <c r="J1418" s="84" t="b">
        <v>0</v>
      </c>
      <c r="K1418" s="84" t="b">
        <v>0</v>
      </c>
      <c r="L1418" s="84" t="b">
        <v>0</v>
      </c>
    </row>
    <row r="1419" spans="1:12" ht="15">
      <c r="A1419" s="84" t="s">
        <v>4455</v>
      </c>
      <c r="B1419" s="84" t="s">
        <v>4488</v>
      </c>
      <c r="C1419" s="84">
        <v>3</v>
      </c>
      <c r="D1419" s="123">
        <v>0</v>
      </c>
      <c r="E1419" s="123">
        <v>1.146128035678238</v>
      </c>
      <c r="F1419" s="84" t="s">
        <v>3492</v>
      </c>
      <c r="G1419" s="84" t="b">
        <v>0</v>
      </c>
      <c r="H1419" s="84" t="b">
        <v>0</v>
      </c>
      <c r="I1419" s="84" t="b">
        <v>0</v>
      </c>
      <c r="J1419" s="84" t="b">
        <v>1</v>
      </c>
      <c r="K1419" s="84" t="b">
        <v>0</v>
      </c>
      <c r="L1419" s="84" t="b">
        <v>0</v>
      </c>
    </row>
    <row r="1420" spans="1:12" ht="15">
      <c r="A1420" s="84" t="s">
        <v>4488</v>
      </c>
      <c r="B1420" s="84" t="s">
        <v>3583</v>
      </c>
      <c r="C1420" s="84">
        <v>3</v>
      </c>
      <c r="D1420" s="123">
        <v>0</v>
      </c>
      <c r="E1420" s="123">
        <v>1.146128035678238</v>
      </c>
      <c r="F1420" s="84" t="s">
        <v>3492</v>
      </c>
      <c r="G1420" s="84" t="b">
        <v>1</v>
      </c>
      <c r="H1420" s="84" t="b">
        <v>0</v>
      </c>
      <c r="I1420" s="84" t="b">
        <v>0</v>
      </c>
      <c r="J1420" s="84" t="b">
        <v>0</v>
      </c>
      <c r="K1420" s="84" t="b">
        <v>0</v>
      </c>
      <c r="L1420" s="84" t="b">
        <v>0</v>
      </c>
    </row>
    <row r="1421" spans="1:12" ht="15">
      <c r="A1421" s="84" t="s">
        <v>3583</v>
      </c>
      <c r="B1421" s="84" t="s">
        <v>4456</v>
      </c>
      <c r="C1421" s="84">
        <v>3</v>
      </c>
      <c r="D1421" s="123">
        <v>0</v>
      </c>
      <c r="E1421" s="123">
        <v>1.146128035678238</v>
      </c>
      <c r="F1421" s="84" t="s">
        <v>3492</v>
      </c>
      <c r="G1421" s="84" t="b">
        <v>0</v>
      </c>
      <c r="H1421" s="84" t="b">
        <v>0</v>
      </c>
      <c r="I1421" s="84" t="b">
        <v>0</v>
      </c>
      <c r="J1421" s="84" t="b">
        <v>0</v>
      </c>
      <c r="K1421" s="84" t="b">
        <v>0</v>
      </c>
      <c r="L1421" s="84" t="b">
        <v>0</v>
      </c>
    </row>
    <row r="1422" spans="1:12" ht="15">
      <c r="A1422" s="84" t="s">
        <v>4456</v>
      </c>
      <c r="B1422" s="84" t="s">
        <v>4489</v>
      </c>
      <c r="C1422" s="84">
        <v>3</v>
      </c>
      <c r="D1422" s="123">
        <v>0</v>
      </c>
      <c r="E1422" s="123">
        <v>1.146128035678238</v>
      </c>
      <c r="F1422" s="84" t="s">
        <v>3492</v>
      </c>
      <c r="G1422" s="84" t="b">
        <v>0</v>
      </c>
      <c r="H1422" s="84" t="b">
        <v>0</v>
      </c>
      <c r="I1422" s="84" t="b">
        <v>0</v>
      </c>
      <c r="J1422" s="84" t="b">
        <v>0</v>
      </c>
      <c r="K1422" s="84" t="b">
        <v>0</v>
      </c>
      <c r="L1422" s="84" t="b">
        <v>0</v>
      </c>
    </row>
    <row r="1423" spans="1:12" ht="15">
      <c r="A1423" s="84" t="s">
        <v>4489</v>
      </c>
      <c r="B1423" s="84" t="s">
        <v>3596</v>
      </c>
      <c r="C1423" s="84">
        <v>3</v>
      </c>
      <c r="D1423" s="123">
        <v>0</v>
      </c>
      <c r="E1423" s="123">
        <v>1.146128035678238</v>
      </c>
      <c r="F1423" s="84" t="s">
        <v>3492</v>
      </c>
      <c r="G1423" s="84" t="b">
        <v>0</v>
      </c>
      <c r="H1423" s="84" t="b">
        <v>0</v>
      </c>
      <c r="I1423" s="84" t="b">
        <v>0</v>
      </c>
      <c r="J1423" s="84" t="b">
        <v>0</v>
      </c>
      <c r="K1423" s="84" t="b">
        <v>0</v>
      </c>
      <c r="L1423" s="84" t="b">
        <v>0</v>
      </c>
    </row>
    <row r="1424" spans="1:12" ht="15">
      <c r="A1424" s="84" t="s">
        <v>274</v>
      </c>
      <c r="B1424" s="84" t="s">
        <v>4486</v>
      </c>
      <c r="C1424" s="84">
        <v>2</v>
      </c>
      <c r="D1424" s="123">
        <v>0.0078262781802525</v>
      </c>
      <c r="E1424" s="123">
        <v>1.3222192947339193</v>
      </c>
      <c r="F1424" s="84" t="s">
        <v>3492</v>
      </c>
      <c r="G1424" s="84" t="b">
        <v>0</v>
      </c>
      <c r="H1424" s="84" t="b">
        <v>0</v>
      </c>
      <c r="I1424" s="84" t="b">
        <v>0</v>
      </c>
      <c r="J1424" s="84" t="b">
        <v>0</v>
      </c>
      <c r="K1424" s="84" t="b">
        <v>0</v>
      </c>
      <c r="L1424" s="84" t="b">
        <v>0</v>
      </c>
    </row>
    <row r="1425" spans="1:12" ht="15">
      <c r="A1425" s="84" t="s">
        <v>3675</v>
      </c>
      <c r="B1425" s="84" t="s">
        <v>4590</v>
      </c>
      <c r="C1425" s="84">
        <v>3</v>
      </c>
      <c r="D1425" s="123">
        <v>0</v>
      </c>
      <c r="E1425" s="123">
        <v>1.166331421766525</v>
      </c>
      <c r="F1425" s="84" t="s">
        <v>3493</v>
      </c>
      <c r="G1425" s="84" t="b">
        <v>0</v>
      </c>
      <c r="H1425" s="84" t="b">
        <v>0</v>
      </c>
      <c r="I1425" s="84" t="b">
        <v>0</v>
      </c>
      <c r="J1425" s="84" t="b">
        <v>0</v>
      </c>
      <c r="K1425" s="84" t="b">
        <v>0</v>
      </c>
      <c r="L1425" s="84" t="b">
        <v>0</v>
      </c>
    </row>
    <row r="1426" spans="1:12" ht="15">
      <c r="A1426" s="84" t="s">
        <v>4590</v>
      </c>
      <c r="B1426" s="84" t="s">
        <v>944</v>
      </c>
      <c r="C1426" s="84">
        <v>3</v>
      </c>
      <c r="D1426" s="123">
        <v>0</v>
      </c>
      <c r="E1426" s="123">
        <v>1.166331421766525</v>
      </c>
      <c r="F1426" s="84" t="s">
        <v>3493</v>
      </c>
      <c r="G1426" s="84" t="b">
        <v>0</v>
      </c>
      <c r="H1426" s="84" t="b">
        <v>0</v>
      </c>
      <c r="I1426" s="84" t="b">
        <v>0</v>
      </c>
      <c r="J1426" s="84" t="b">
        <v>0</v>
      </c>
      <c r="K1426" s="84" t="b">
        <v>0</v>
      </c>
      <c r="L1426" s="84" t="b">
        <v>0</v>
      </c>
    </row>
    <row r="1427" spans="1:12" ht="15">
      <c r="A1427" s="84" t="s">
        <v>944</v>
      </c>
      <c r="B1427" s="84" t="s">
        <v>3588</v>
      </c>
      <c r="C1427" s="84">
        <v>3</v>
      </c>
      <c r="D1427" s="123">
        <v>0</v>
      </c>
      <c r="E1427" s="123">
        <v>1.166331421766525</v>
      </c>
      <c r="F1427" s="84" t="s">
        <v>3493</v>
      </c>
      <c r="G1427" s="84" t="b">
        <v>0</v>
      </c>
      <c r="H1427" s="84" t="b">
        <v>0</v>
      </c>
      <c r="I1427" s="84" t="b">
        <v>0</v>
      </c>
      <c r="J1427" s="84" t="b">
        <v>0</v>
      </c>
      <c r="K1427" s="84" t="b">
        <v>0</v>
      </c>
      <c r="L1427" s="84" t="b">
        <v>0</v>
      </c>
    </row>
    <row r="1428" spans="1:12" ht="15">
      <c r="A1428" s="84" t="s">
        <v>3588</v>
      </c>
      <c r="B1428" s="84" t="s">
        <v>4589</v>
      </c>
      <c r="C1428" s="84">
        <v>3</v>
      </c>
      <c r="D1428" s="123">
        <v>0</v>
      </c>
      <c r="E1428" s="123">
        <v>1.166331421766525</v>
      </c>
      <c r="F1428" s="84" t="s">
        <v>3493</v>
      </c>
      <c r="G1428" s="84" t="b">
        <v>0</v>
      </c>
      <c r="H1428" s="84" t="b">
        <v>0</v>
      </c>
      <c r="I1428" s="84" t="b">
        <v>0</v>
      </c>
      <c r="J1428" s="84" t="b">
        <v>1</v>
      </c>
      <c r="K1428" s="84" t="b">
        <v>0</v>
      </c>
      <c r="L1428" s="84" t="b">
        <v>0</v>
      </c>
    </row>
    <row r="1429" spans="1:12" ht="15">
      <c r="A1429" s="84" t="s">
        <v>4589</v>
      </c>
      <c r="B1429" s="84" t="s">
        <v>4712</v>
      </c>
      <c r="C1429" s="84">
        <v>3</v>
      </c>
      <c r="D1429" s="123">
        <v>0</v>
      </c>
      <c r="E1429" s="123">
        <v>1.166331421766525</v>
      </c>
      <c r="F1429" s="84" t="s">
        <v>3493</v>
      </c>
      <c r="G1429" s="84" t="b">
        <v>1</v>
      </c>
      <c r="H1429" s="84" t="b">
        <v>0</v>
      </c>
      <c r="I1429" s="84" t="b">
        <v>0</v>
      </c>
      <c r="J1429" s="84" t="b">
        <v>0</v>
      </c>
      <c r="K1429" s="84" t="b">
        <v>0</v>
      </c>
      <c r="L1429" s="84" t="b">
        <v>0</v>
      </c>
    </row>
    <row r="1430" spans="1:12" ht="15">
      <c r="A1430" s="84" t="s">
        <v>4712</v>
      </c>
      <c r="B1430" s="84" t="s">
        <v>4713</v>
      </c>
      <c r="C1430" s="84">
        <v>3</v>
      </c>
      <c r="D1430" s="123">
        <v>0</v>
      </c>
      <c r="E1430" s="123">
        <v>1.166331421766525</v>
      </c>
      <c r="F1430" s="84" t="s">
        <v>3493</v>
      </c>
      <c r="G1430" s="84" t="b">
        <v>0</v>
      </c>
      <c r="H1430" s="84" t="b">
        <v>0</v>
      </c>
      <c r="I1430" s="84" t="b">
        <v>0</v>
      </c>
      <c r="J1430" s="84" t="b">
        <v>0</v>
      </c>
      <c r="K1430" s="84" t="b">
        <v>0</v>
      </c>
      <c r="L1430" s="84" t="b">
        <v>0</v>
      </c>
    </row>
    <row r="1431" spans="1:12" ht="15">
      <c r="A1431" s="84" t="s">
        <v>4713</v>
      </c>
      <c r="B1431" s="84" t="s">
        <v>4523</v>
      </c>
      <c r="C1431" s="84">
        <v>3</v>
      </c>
      <c r="D1431" s="123">
        <v>0</v>
      </c>
      <c r="E1431" s="123">
        <v>1.166331421766525</v>
      </c>
      <c r="F1431" s="84" t="s">
        <v>3493</v>
      </c>
      <c r="G1431" s="84" t="b">
        <v>0</v>
      </c>
      <c r="H1431" s="84" t="b">
        <v>0</v>
      </c>
      <c r="I1431" s="84" t="b">
        <v>0</v>
      </c>
      <c r="J1431" s="84" t="b">
        <v>0</v>
      </c>
      <c r="K1431" s="84" t="b">
        <v>0</v>
      </c>
      <c r="L1431" s="84" t="b">
        <v>0</v>
      </c>
    </row>
    <row r="1432" spans="1:12" ht="15">
      <c r="A1432" s="84" t="s">
        <v>4523</v>
      </c>
      <c r="B1432" s="84" t="s">
        <v>4460</v>
      </c>
      <c r="C1432" s="84">
        <v>3</v>
      </c>
      <c r="D1432" s="123">
        <v>0</v>
      </c>
      <c r="E1432" s="123">
        <v>1.166331421766525</v>
      </c>
      <c r="F1432" s="84" t="s">
        <v>3493</v>
      </c>
      <c r="G1432" s="84" t="b">
        <v>0</v>
      </c>
      <c r="H1432" s="84" t="b">
        <v>0</v>
      </c>
      <c r="I1432" s="84" t="b">
        <v>0</v>
      </c>
      <c r="J1432" s="84" t="b">
        <v>0</v>
      </c>
      <c r="K1432" s="84" t="b">
        <v>0</v>
      </c>
      <c r="L1432" s="84" t="b">
        <v>0</v>
      </c>
    </row>
    <row r="1433" spans="1:12" ht="15">
      <c r="A1433" s="84" t="s">
        <v>253</v>
      </c>
      <c r="B1433" s="84" t="s">
        <v>3675</v>
      </c>
      <c r="C1433" s="84">
        <v>2</v>
      </c>
      <c r="D1433" s="123">
        <v>0.0074932450661992014</v>
      </c>
      <c r="E1433" s="123">
        <v>1.3424226808222062</v>
      </c>
      <c r="F1433" s="84" t="s">
        <v>3493</v>
      </c>
      <c r="G1433" s="84" t="b">
        <v>0</v>
      </c>
      <c r="H1433" s="84" t="b">
        <v>0</v>
      </c>
      <c r="I1433" s="84" t="b">
        <v>0</v>
      </c>
      <c r="J1433" s="84" t="b">
        <v>0</v>
      </c>
      <c r="K1433" s="84" t="b">
        <v>0</v>
      </c>
      <c r="L1433" s="84" t="b">
        <v>0</v>
      </c>
    </row>
    <row r="1434" spans="1:12" ht="15">
      <c r="A1434" s="84" t="s">
        <v>4460</v>
      </c>
      <c r="B1434" s="84" t="s">
        <v>4905</v>
      </c>
      <c r="C1434" s="84">
        <v>2</v>
      </c>
      <c r="D1434" s="123">
        <v>0.0074932450661992014</v>
      </c>
      <c r="E1434" s="123">
        <v>1.166331421766525</v>
      </c>
      <c r="F1434" s="84" t="s">
        <v>3493</v>
      </c>
      <c r="G1434" s="84" t="b">
        <v>0</v>
      </c>
      <c r="H1434" s="84" t="b">
        <v>0</v>
      </c>
      <c r="I1434" s="84" t="b">
        <v>0</v>
      </c>
      <c r="J1434" s="84" t="b">
        <v>0</v>
      </c>
      <c r="K1434" s="84" t="b">
        <v>0</v>
      </c>
      <c r="L1434" s="84" t="b">
        <v>0</v>
      </c>
    </row>
    <row r="1435" spans="1:12" ht="15">
      <c r="A1435" s="84" t="s">
        <v>4342</v>
      </c>
      <c r="B1435" s="84" t="s">
        <v>3582</v>
      </c>
      <c r="C1435" s="84">
        <v>4</v>
      </c>
      <c r="D1435" s="123">
        <v>0</v>
      </c>
      <c r="E1435" s="123">
        <v>0.6842467475153124</v>
      </c>
      <c r="F1435" s="84" t="s">
        <v>3494</v>
      </c>
      <c r="G1435" s="84" t="b">
        <v>0</v>
      </c>
      <c r="H1435" s="84" t="b">
        <v>0</v>
      </c>
      <c r="I1435" s="84" t="b">
        <v>0</v>
      </c>
      <c r="J1435" s="84" t="b">
        <v>0</v>
      </c>
      <c r="K1435" s="84" t="b">
        <v>0</v>
      </c>
      <c r="L1435" s="84" t="b">
        <v>0</v>
      </c>
    </row>
    <row r="1436" spans="1:12" ht="15">
      <c r="A1436" s="84" t="s">
        <v>4548</v>
      </c>
      <c r="B1436" s="84" t="s">
        <v>4342</v>
      </c>
      <c r="C1436" s="84">
        <v>2</v>
      </c>
      <c r="D1436" s="123">
        <v>0</v>
      </c>
      <c r="E1436" s="123">
        <v>0.38321675185133125</v>
      </c>
      <c r="F1436" s="84" t="s">
        <v>3494</v>
      </c>
      <c r="G1436" s="84" t="b">
        <v>0</v>
      </c>
      <c r="H1436" s="84" t="b">
        <v>0</v>
      </c>
      <c r="I1436" s="84" t="b">
        <v>0</v>
      </c>
      <c r="J1436" s="84" t="b">
        <v>0</v>
      </c>
      <c r="K1436" s="84" t="b">
        <v>0</v>
      </c>
      <c r="L1436" s="84" t="b">
        <v>0</v>
      </c>
    </row>
    <row r="1437" spans="1:12" ht="15">
      <c r="A1437" s="84" t="s">
        <v>3582</v>
      </c>
      <c r="B1437" s="84" t="s">
        <v>4548</v>
      </c>
      <c r="C1437" s="84">
        <v>2</v>
      </c>
      <c r="D1437" s="123">
        <v>0</v>
      </c>
      <c r="E1437" s="123">
        <v>0.6842467475153124</v>
      </c>
      <c r="F1437" s="84" t="s">
        <v>3494</v>
      </c>
      <c r="G1437" s="84" t="b">
        <v>0</v>
      </c>
      <c r="H1437" s="84" t="b">
        <v>0</v>
      </c>
      <c r="I1437" s="84" t="b">
        <v>0</v>
      </c>
      <c r="J1437" s="84" t="b">
        <v>0</v>
      </c>
      <c r="K1437" s="84" t="b">
        <v>0</v>
      </c>
      <c r="L1437" s="84" t="b">
        <v>0</v>
      </c>
    </row>
    <row r="1438" spans="1:12" ht="15">
      <c r="A1438" s="84" t="s">
        <v>4548</v>
      </c>
      <c r="B1438" s="84" t="s">
        <v>4756</v>
      </c>
      <c r="C1438" s="84">
        <v>2</v>
      </c>
      <c r="D1438" s="123">
        <v>0</v>
      </c>
      <c r="E1438" s="123">
        <v>0.8603380065709938</v>
      </c>
      <c r="F1438" s="84" t="s">
        <v>3494</v>
      </c>
      <c r="G1438" s="84" t="b">
        <v>0</v>
      </c>
      <c r="H1438" s="84" t="b">
        <v>0</v>
      </c>
      <c r="I1438" s="84" t="b">
        <v>0</v>
      </c>
      <c r="J1438" s="84" t="b">
        <v>0</v>
      </c>
      <c r="K1438" s="84" t="b">
        <v>0</v>
      </c>
      <c r="L1438" s="84" t="b">
        <v>0</v>
      </c>
    </row>
    <row r="1439" spans="1:12" ht="15">
      <c r="A1439" s="84" t="s">
        <v>4756</v>
      </c>
      <c r="B1439" s="84" t="s">
        <v>4342</v>
      </c>
      <c r="C1439" s="84">
        <v>2</v>
      </c>
      <c r="D1439" s="123">
        <v>0</v>
      </c>
      <c r="E1439" s="123">
        <v>0.6842467475153124</v>
      </c>
      <c r="F1439" s="84" t="s">
        <v>3494</v>
      </c>
      <c r="G1439" s="84" t="b">
        <v>0</v>
      </c>
      <c r="H1439" s="84" t="b">
        <v>0</v>
      </c>
      <c r="I1439" s="84" t="b">
        <v>0</v>
      </c>
      <c r="J1439" s="84" t="b">
        <v>0</v>
      </c>
      <c r="K1439" s="84" t="b">
        <v>0</v>
      </c>
      <c r="L1439" s="84" t="b">
        <v>0</v>
      </c>
    </row>
    <row r="1440" spans="1:12" ht="15">
      <c r="A1440" s="84" t="s">
        <v>3582</v>
      </c>
      <c r="B1440" s="84" t="s">
        <v>3583</v>
      </c>
      <c r="C1440" s="84">
        <v>2</v>
      </c>
      <c r="D1440" s="123">
        <v>0</v>
      </c>
      <c r="E1440" s="123">
        <v>0.8603380065709938</v>
      </c>
      <c r="F1440" s="84" t="s">
        <v>3494</v>
      </c>
      <c r="G1440" s="84" t="b">
        <v>0</v>
      </c>
      <c r="H1440" s="84" t="b">
        <v>0</v>
      </c>
      <c r="I1440" s="84" t="b">
        <v>0</v>
      </c>
      <c r="J1440" s="84" t="b">
        <v>0</v>
      </c>
      <c r="K1440" s="84" t="b">
        <v>0</v>
      </c>
      <c r="L1440" s="84" t="b">
        <v>0</v>
      </c>
    </row>
    <row r="1441" spans="1:12" ht="15">
      <c r="A1441" s="84" t="s">
        <v>3583</v>
      </c>
      <c r="B1441" s="84" t="s">
        <v>4382</v>
      </c>
      <c r="C1441" s="84">
        <v>2</v>
      </c>
      <c r="D1441" s="123">
        <v>0</v>
      </c>
      <c r="E1441" s="123">
        <v>1.161368002234975</v>
      </c>
      <c r="F1441" s="84" t="s">
        <v>3494</v>
      </c>
      <c r="G1441" s="84" t="b">
        <v>0</v>
      </c>
      <c r="H1441" s="84" t="b">
        <v>0</v>
      </c>
      <c r="I1441" s="84" t="b">
        <v>0</v>
      </c>
      <c r="J1441" s="84" t="b">
        <v>0</v>
      </c>
      <c r="K1441" s="84" t="b">
        <v>0</v>
      </c>
      <c r="L1441" s="84" t="b">
        <v>0</v>
      </c>
    </row>
    <row r="1442" spans="1:12" ht="15">
      <c r="A1442" s="84" t="s">
        <v>4382</v>
      </c>
      <c r="B1442" s="84" t="s">
        <v>4342</v>
      </c>
      <c r="C1442" s="84">
        <v>2</v>
      </c>
      <c r="D1442" s="123">
        <v>0</v>
      </c>
      <c r="E1442" s="123">
        <v>0.6842467475153124</v>
      </c>
      <c r="F1442" s="84" t="s">
        <v>3494</v>
      </c>
      <c r="G1442" s="84" t="b">
        <v>0</v>
      </c>
      <c r="H1442" s="84" t="b">
        <v>0</v>
      </c>
      <c r="I1442" s="84" t="b">
        <v>0</v>
      </c>
      <c r="J1442" s="84" t="b">
        <v>0</v>
      </c>
      <c r="K1442" s="84" t="b">
        <v>0</v>
      </c>
      <c r="L1442" s="84" t="b">
        <v>0</v>
      </c>
    </row>
    <row r="1443" spans="1:12" ht="15">
      <c r="A1443" s="84" t="s">
        <v>4342</v>
      </c>
      <c r="B1443" s="84" t="s">
        <v>3584</v>
      </c>
      <c r="C1443" s="84">
        <v>2</v>
      </c>
      <c r="D1443" s="123">
        <v>0</v>
      </c>
      <c r="E1443" s="123">
        <v>0.6842467475153124</v>
      </c>
      <c r="F1443" s="84" t="s">
        <v>3494</v>
      </c>
      <c r="G1443" s="84" t="b">
        <v>0</v>
      </c>
      <c r="H1443" s="84" t="b">
        <v>0</v>
      </c>
      <c r="I1443" s="84" t="b">
        <v>0</v>
      </c>
      <c r="J1443" s="84" t="b">
        <v>0</v>
      </c>
      <c r="K1443" s="84" t="b">
        <v>0</v>
      </c>
      <c r="L1443" s="84" t="b">
        <v>0</v>
      </c>
    </row>
    <row r="1444" spans="1:12" ht="15">
      <c r="A1444" s="84" t="s">
        <v>3584</v>
      </c>
      <c r="B1444" s="84" t="s">
        <v>4757</v>
      </c>
      <c r="C1444" s="84">
        <v>2</v>
      </c>
      <c r="D1444" s="123">
        <v>0</v>
      </c>
      <c r="E1444" s="123">
        <v>1.161368002234975</v>
      </c>
      <c r="F1444" s="84" t="s">
        <v>3494</v>
      </c>
      <c r="G1444" s="84" t="b">
        <v>0</v>
      </c>
      <c r="H1444" s="84" t="b">
        <v>0</v>
      </c>
      <c r="I1444" s="84" t="b">
        <v>0</v>
      </c>
      <c r="J1444" s="84" t="b">
        <v>0</v>
      </c>
      <c r="K1444" s="84" t="b">
        <v>0</v>
      </c>
      <c r="L1444" s="84" t="b">
        <v>0</v>
      </c>
    </row>
    <row r="1445" spans="1:12" ht="15">
      <c r="A1445" s="84" t="s">
        <v>4757</v>
      </c>
      <c r="B1445" s="84" t="s">
        <v>4758</v>
      </c>
      <c r="C1445" s="84">
        <v>2</v>
      </c>
      <c r="D1445" s="123">
        <v>0</v>
      </c>
      <c r="E1445" s="123">
        <v>1.161368002234975</v>
      </c>
      <c r="F1445" s="84" t="s">
        <v>3494</v>
      </c>
      <c r="G1445" s="84" t="b">
        <v>0</v>
      </c>
      <c r="H1445" s="84" t="b">
        <v>0</v>
      </c>
      <c r="I1445" s="84" t="b">
        <v>0</v>
      </c>
      <c r="J1445" s="84" t="b">
        <v>0</v>
      </c>
      <c r="K1445" s="84" t="b">
        <v>0</v>
      </c>
      <c r="L1445" s="84" t="b">
        <v>0</v>
      </c>
    </row>
    <row r="1446" spans="1:12" ht="15">
      <c r="A1446" s="84" t="s">
        <v>4638</v>
      </c>
      <c r="B1446" s="84" t="s">
        <v>3629</v>
      </c>
      <c r="C1446" s="84">
        <v>3</v>
      </c>
      <c r="D1446" s="123">
        <v>0</v>
      </c>
      <c r="E1446" s="123">
        <v>1.3290587192642247</v>
      </c>
      <c r="F1446" s="84" t="s">
        <v>3495</v>
      </c>
      <c r="G1446" s="84" t="b">
        <v>0</v>
      </c>
      <c r="H1446" s="84" t="b">
        <v>0</v>
      </c>
      <c r="I1446" s="84" t="b">
        <v>0</v>
      </c>
      <c r="J1446" s="84" t="b">
        <v>0</v>
      </c>
      <c r="K1446" s="84" t="b">
        <v>0</v>
      </c>
      <c r="L1446" s="84" t="b">
        <v>0</v>
      </c>
    </row>
    <row r="1447" spans="1:12" ht="15">
      <c r="A1447" s="84" t="s">
        <v>3629</v>
      </c>
      <c r="B1447" s="84" t="s">
        <v>3583</v>
      </c>
      <c r="C1447" s="84">
        <v>3</v>
      </c>
      <c r="D1447" s="123">
        <v>0</v>
      </c>
      <c r="E1447" s="123">
        <v>1.3290587192642247</v>
      </c>
      <c r="F1447" s="84" t="s">
        <v>3495</v>
      </c>
      <c r="G1447" s="84" t="b">
        <v>0</v>
      </c>
      <c r="H1447" s="84" t="b">
        <v>0</v>
      </c>
      <c r="I1447" s="84" t="b">
        <v>0</v>
      </c>
      <c r="J1447" s="84" t="b">
        <v>0</v>
      </c>
      <c r="K1447" s="84" t="b">
        <v>0</v>
      </c>
      <c r="L1447" s="84" t="b">
        <v>0</v>
      </c>
    </row>
    <row r="1448" spans="1:12" ht="15">
      <c r="A1448" s="84" t="s">
        <v>4356</v>
      </c>
      <c r="B1448" s="84" t="s">
        <v>3582</v>
      </c>
      <c r="C1448" s="84">
        <v>2</v>
      </c>
      <c r="D1448" s="123">
        <v>0.00525645549419944</v>
      </c>
      <c r="E1448" s="123">
        <v>1.2041199826559248</v>
      </c>
      <c r="F1448" s="84" t="s">
        <v>3495</v>
      </c>
      <c r="G1448" s="84" t="b">
        <v>0</v>
      </c>
      <c r="H1448" s="84" t="b">
        <v>0</v>
      </c>
      <c r="I1448" s="84" t="b">
        <v>0</v>
      </c>
      <c r="J1448" s="84" t="b">
        <v>0</v>
      </c>
      <c r="K1448" s="84" t="b">
        <v>0</v>
      </c>
      <c r="L1448" s="84" t="b">
        <v>0</v>
      </c>
    </row>
    <row r="1449" spans="1:12" ht="15">
      <c r="A1449" s="84" t="s">
        <v>3582</v>
      </c>
      <c r="B1449" s="84" t="s">
        <v>4429</v>
      </c>
      <c r="C1449" s="84">
        <v>2</v>
      </c>
      <c r="D1449" s="123">
        <v>0.00525645549419944</v>
      </c>
      <c r="E1449" s="123">
        <v>1.2041199826559248</v>
      </c>
      <c r="F1449" s="84" t="s">
        <v>3495</v>
      </c>
      <c r="G1449" s="84" t="b">
        <v>0</v>
      </c>
      <c r="H1449" s="84" t="b">
        <v>0</v>
      </c>
      <c r="I1449" s="84" t="b">
        <v>0</v>
      </c>
      <c r="J1449" s="84" t="b">
        <v>0</v>
      </c>
      <c r="K1449" s="84" t="b">
        <v>0</v>
      </c>
      <c r="L1449" s="84" t="b">
        <v>0</v>
      </c>
    </row>
    <row r="1450" spans="1:12" ht="15">
      <c r="A1450" s="84" t="s">
        <v>4429</v>
      </c>
      <c r="B1450" s="84" t="s">
        <v>4636</v>
      </c>
      <c r="C1450" s="84">
        <v>2</v>
      </c>
      <c r="D1450" s="123">
        <v>0.00525645549419944</v>
      </c>
      <c r="E1450" s="123">
        <v>1.3290587192642247</v>
      </c>
      <c r="F1450" s="84" t="s">
        <v>3495</v>
      </c>
      <c r="G1450" s="84" t="b">
        <v>0</v>
      </c>
      <c r="H1450" s="84" t="b">
        <v>0</v>
      </c>
      <c r="I1450" s="84" t="b">
        <v>0</v>
      </c>
      <c r="J1450" s="84" t="b">
        <v>0</v>
      </c>
      <c r="K1450" s="84" t="b">
        <v>0</v>
      </c>
      <c r="L1450" s="84" t="b">
        <v>0</v>
      </c>
    </row>
    <row r="1451" spans="1:12" ht="15">
      <c r="A1451" s="84" t="s">
        <v>4636</v>
      </c>
      <c r="B1451" s="84" t="s">
        <v>4766</v>
      </c>
      <c r="C1451" s="84">
        <v>2</v>
      </c>
      <c r="D1451" s="123">
        <v>0.00525645549419944</v>
      </c>
      <c r="E1451" s="123">
        <v>1.3290587192642247</v>
      </c>
      <c r="F1451" s="84" t="s">
        <v>3495</v>
      </c>
      <c r="G1451" s="84" t="b">
        <v>0</v>
      </c>
      <c r="H1451" s="84" t="b">
        <v>0</v>
      </c>
      <c r="I1451" s="84" t="b">
        <v>0</v>
      </c>
      <c r="J1451" s="84" t="b">
        <v>0</v>
      </c>
      <c r="K1451" s="84" t="b">
        <v>0</v>
      </c>
      <c r="L1451" s="84" t="b">
        <v>0</v>
      </c>
    </row>
    <row r="1452" spans="1:12" ht="15">
      <c r="A1452" s="84" t="s">
        <v>4766</v>
      </c>
      <c r="B1452" s="84" t="s">
        <v>4408</v>
      </c>
      <c r="C1452" s="84">
        <v>2</v>
      </c>
      <c r="D1452" s="123">
        <v>0.00525645549419944</v>
      </c>
      <c r="E1452" s="123">
        <v>1.505149978319906</v>
      </c>
      <c r="F1452" s="84" t="s">
        <v>3495</v>
      </c>
      <c r="G1452" s="84" t="b">
        <v>0</v>
      </c>
      <c r="H1452" s="84" t="b">
        <v>0</v>
      </c>
      <c r="I1452" s="84" t="b">
        <v>0</v>
      </c>
      <c r="J1452" s="84" t="b">
        <v>0</v>
      </c>
      <c r="K1452" s="84" t="b">
        <v>0</v>
      </c>
      <c r="L1452" s="84" t="b">
        <v>0</v>
      </c>
    </row>
    <row r="1453" spans="1:12" ht="15">
      <c r="A1453" s="84" t="s">
        <v>4408</v>
      </c>
      <c r="B1453" s="84" t="s">
        <v>4767</v>
      </c>
      <c r="C1453" s="84">
        <v>2</v>
      </c>
      <c r="D1453" s="123">
        <v>0.00525645549419944</v>
      </c>
      <c r="E1453" s="123">
        <v>1.505149978319906</v>
      </c>
      <c r="F1453" s="84" t="s">
        <v>3495</v>
      </c>
      <c r="G1453" s="84" t="b">
        <v>0</v>
      </c>
      <c r="H1453" s="84" t="b">
        <v>0</v>
      </c>
      <c r="I1453" s="84" t="b">
        <v>0</v>
      </c>
      <c r="J1453" s="84" t="b">
        <v>0</v>
      </c>
      <c r="K1453" s="84" t="b">
        <v>0</v>
      </c>
      <c r="L1453" s="84" t="b">
        <v>0</v>
      </c>
    </row>
    <row r="1454" spans="1:12" ht="15">
      <c r="A1454" s="84" t="s">
        <v>4767</v>
      </c>
      <c r="B1454" s="84" t="s">
        <v>4768</v>
      </c>
      <c r="C1454" s="84">
        <v>2</v>
      </c>
      <c r="D1454" s="123">
        <v>0.00525645549419944</v>
      </c>
      <c r="E1454" s="123">
        <v>1.505149978319906</v>
      </c>
      <c r="F1454" s="84" t="s">
        <v>3495</v>
      </c>
      <c r="G1454" s="84" t="b">
        <v>0</v>
      </c>
      <c r="H1454" s="84" t="b">
        <v>0</v>
      </c>
      <c r="I1454" s="84" t="b">
        <v>0</v>
      </c>
      <c r="J1454" s="84" t="b">
        <v>0</v>
      </c>
      <c r="K1454" s="84" t="b">
        <v>0</v>
      </c>
      <c r="L1454" s="84" t="b">
        <v>0</v>
      </c>
    </row>
    <row r="1455" spans="1:12" ht="15">
      <c r="A1455" s="84" t="s">
        <v>4768</v>
      </c>
      <c r="B1455" s="84" t="s">
        <v>4637</v>
      </c>
      <c r="C1455" s="84">
        <v>2</v>
      </c>
      <c r="D1455" s="123">
        <v>0.00525645549419944</v>
      </c>
      <c r="E1455" s="123">
        <v>1.505149978319906</v>
      </c>
      <c r="F1455" s="84" t="s">
        <v>3495</v>
      </c>
      <c r="G1455" s="84" t="b">
        <v>0</v>
      </c>
      <c r="H1455" s="84" t="b">
        <v>0</v>
      </c>
      <c r="I1455" s="84" t="b">
        <v>0</v>
      </c>
      <c r="J1455" s="84" t="b">
        <v>0</v>
      </c>
      <c r="K1455" s="84" t="b">
        <v>0</v>
      </c>
      <c r="L1455" s="84" t="b">
        <v>0</v>
      </c>
    </row>
    <row r="1456" spans="1:12" ht="15">
      <c r="A1456" s="84" t="s">
        <v>4637</v>
      </c>
      <c r="B1456" s="84" t="s">
        <v>4388</v>
      </c>
      <c r="C1456" s="84">
        <v>2</v>
      </c>
      <c r="D1456" s="123">
        <v>0.00525645549419944</v>
      </c>
      <c r="E1456" s="123">
        <v>1.505149978319906</v>
      </c>
      <c r="F1456" s="84" t="s">
        <v>3495</v>
      </c>
      <c r="G1456" s="84" t="b">
        <v>0</v>
      </c>
      <c r="H1456" s="84" t="b">
        <v>0</v>
      </c>
      <c r="I1456" s="84" t="b">
        <v>0</v>
      </c>
      <c r="J1456" s="84" t="b">
        <v>0</v>
      </c>
      <c r="K1456" s="84" t="b">
        <v>0</v>
      </c>
      <c r="L1456" s="84" t="b">
        <v>0</v>
      </c>
    </row>
    <row r="1457" spans="1:12" ht="15">
      <c r="A1457" s="84" t="s">
        <v>4388</v>
      </c>
      <c r="B1457" s="84" t="s">
        <v>4638</v>
      </c>
      <c r="C1457" s="84">
        <v>2</v>
      </c>
      <c r="D1457" s="123">
        <v>0.00525645549419944</v>
      </c>
      <c r="E1457" s="123">
        <v>1.3290587192642247</v>
      </c>
      <c r="F1457" s="84" t="s">
        <v>3495</v>
      </c>
      <c r="G1457" s="84" t="b">
        <v>0</v>
      </c>
      <c r="H1457" s="84" t="b">
        <v>0</v>
      </c>
      <c r="I1457" s="84" t="b">
        <v>0</v>
      </c>
      <c r="J1457" s="84" t="b">
        <v>0</v>
      </c>
      <c r="K1457" s="84" t="b">
        <v>0</v>
      </c>
      <c r="L1457" s="84" t="b">
        <v>0</v>
      </c>
    </row>
    <row r="1458" spans="1:12" ht="15">
      <c r="A1458" s="84" t="s">
        <v>3639</v>
      </c>
      <c r="B1458" s="84" t="s">
        <v>4390</v>
      </c>
      <c r="C1458" s="84">
        <v>2</v>
      </c>
      <c r="D1458" s="123">
        <v>0.00525645549419944</v>
      </c>
      <c r="E1458" s="123">
        <v>1.505149978319906</v>
      </c>
      <c r="F1458" s="84" t="s">
        <v>3495</v>
      </c>
      <c r="G1458" s="84" t="b">
        <v>0</v>
      </c>
      <c r="H1458" s="84" t="b">
        <v>0</v>
      </c>
      <c r="I1458" s="84" t="b">
        <v>0</v>
      </c>
      <c r="J1458" s="84" t="b">
        <v>0</v>
      </c>
      <c r="K1458" s="84" t="b">
        <v>0</v>
      </c>
      <c r="L1458" s="84" t="b">
        <v>0</v>
      </c>
    </row>
    <row r="1459" spans="1:12" ht="15">
      <c r="A1459" s="84" t="s">
        <v>3624</v>
      </c>
      <c r="B1459" s="84" t="s">
        <v>4343</v>
      </c>
      <c r="C1459" s="84">
        <v>2</v>
      </c>
      <c r="D1459" s="123">
        <v>0.014242425514019774</v>
      </c>
      <c r="E1459" s="123">
        <v>1.505149978319906</v>
      </c>
      <c r="F1459" s="84" t="s">
        <v>3495</v>
      </c>
      <c r="G1459" s="84" t="b">
        <v>0</v>
      </c>
      <c r="H1459" s="84" t="b">
        <v>0</v>
      </c>
      <c r="I1459" s="84" t="b">
        <v>0</v>
      </c>
      <c r="J1459" s="84" t="b">
        <v>0</v>
      </c>
      <c r="K1459" s="84" t="b">
        <v>0</v>
      </c>
      <c r="L1459" s="84" t="b">
        <v>0</v>
      </c>
    </row>
    <row r="1460" spans="1:12" ht="15">
      <c r="A1460" s="84" t="s">
        <v>3651</v>
      </c>
      <c r="B1460" s="84" t="s">
        <v>3641</v>
      </c>
      <c r="C1460" s="84">
        <v>7</v>
      </c>
      <c r="D1460" s="123">
        <v>0</v>
      </c>
      <c r="E1460" s="123">
        <v>1.2376873303021931</v>
      </c>
      <c r="F1460" s="84" t="s">
        <v>3496</v>
      </c>
      <c r="G1460" s="84" t="b">
        <v>0</v>
      </c>
      <c r="H1460" s="84" t="b">
        <v>0</v>
      </c>
      <c r="I1460" s="84" t="b">
        <v>0</v>
      </c>
      <c r="J1460" s="84" t="b">
        <v>0</v>
      </c>
      <c r="K1460" s="84" t="b">
        <v>0</v>
      </c>
      <c r="L1460" s="84" t="b">
        <v>0</v>
      </c>
    </row>
    <row r="1461" spans="1:12" ht="15">
      <c r="A1461" s="84" t="s">
        <v>4447</v>
      </c>
      <c r="B1461" s="84" t="s">
        <v>4377</v>
      </c>
      <c r="C1461" s="84">
        <v>7</v>
      </c>
      <c r="D1461" s="123">
        <v>0</v>
      </c>
      <c r="E1461" s="123">
        <v>1.2376873303021931</v>
      </c>
      <c r="F1461" s="84" t="s">
        <v>3496</v>
      </c>
      <c r="G1461" s="84" t="b">
        <v>0</v>
      </c>
      <c r="H1461" s="84" t="b">
        <v>0</v>
      </c>
      <c r="I1461" s="84" t="b">
        <v>0</v>
      </c>
      <c r="J1461" s="84" t="b">
        <v>0</v>
      </c>
      <c r="K1461" s="84" t="b">
        <v>0</v>
      </c>
      <c r="L1461" s="84" t="b">
        <v>0</v>
      </c>
    </row>
    <row r="1462" spans="1:12" ht="15">
      <c r="A1462" s="84" t="s">
        <v>3641</v>
      </c>
      <c r="B1462" s="84" t="s">
        <v>4447</v>
      </c>
      <c r="C1462" s="84">
        <v>6</v>
      </c>
      <c r="D1462" s="123">
        <v>0</v>
      </c>
      <c r="E1462" s="123">
        <v>1.17074054067158</v>
      </c>
      <c r="F1462" s="84" t="s">
        <v>3496</v>
      </c>
      <c r="G1462" s="84" t="b">
        <v>0</v>
      </c>
      <c r="H1462" s="84" t="b">
        <v>0</v>
      </c>
      <c r="I1462" s="84" t="b">
        <v>0</v>
      </c>
      <c r="J1462" s="84" t="b">
        <v>0</v>
      </c>
      <c r="K1462" s="84" t="b">
        <v>0</v>
      </c>
      <c r="L1462" s="84" t="b">
        <v>0</v>
      </c>
    </row>
    <row r="1463" spans="1:12" ht="15">
      <c r="A1463" s="84" t="s">
        <v>4377</v>
      </c>
      <c r="B1463" s="84" t="s">
        <v>4465</v>
      </c>
      <c r="C1463" s="84">
        <v>6</v>
      </c>
      <c r="D1463" s="123">
        <v>0</v>
      </c>
      <c r="E1463" s="123">
        <v>1.2376873303021931</v>
      </c>
      <c r="F1463" s="84" t="s">
        <v>3496</v>
      </c>
      <c r="G1463" s="84" t="b">
        <v>0</v>
      </c>
      <c r="H1463" s="84" t="b">
        <v>0</v>
      </c>
      <c r="I1463" s="84" t="b">
        <v>0</v>
      </c>
      <c r="J1463" s="84" t="b">
        <v>0</v>
      </c>
      <c r="K1463" s="84" t="b">
        <v>0</v>
      </c>
      <c r="L1463" s="84" t="b">
        <v>0</v>
      </c>
    </row>
    <row r="1464" spans="1:12" ht="15">
      <c r="A1464" s="84" t="s">
        <v>4465</v>
      </c>
      <c r="B1464" s="84" t="s">
        <v>3582</v>
      </c>
      <c r="C1464" s="84">
        <v>6</v>
      </c>
      <c r="D1464" s="123">
        <v>0</v>
      </c>
      <c r="E1464" s="123">
        <v>1.3046341199328064</v>
      </c>
      <c r="F1464" s="84" t="s">
        <v>3496</v>
      </c>
      <c r="G1464" s="84" t="b">
        <v>0</v>
      </c>
      <c r="H1464" s="84" t="b">
        <v>0</v>
      </c>
      <c r="I1464" s="84" t="b">
        <v>0</v>
      </c>
      <c r="J1464" s="84" t="b">
        <v>0</v>
      </c>
      <c r="K1464" s="84" t="b">
        <v>0</v>
      </c>
      <c r="L1464" s="84" t="b">
        <v>0</v>
      </c>
    </row>
    <row r="1465" spans="1:12" ht="15">
      <c r="A1465" s="84" t="s">
        <v>3582</v>
      </c>
      <c r="B1465" s="84" t="s">
        <v>4439</v>
      </c>
      <c r="C1465" s="84">
        <v>5</v>
      </c>
      <c r="D1465" s="123">
        <v>0.0031173718916387722</v>
      </c>
      <c r="E1465" s="123">
        <v>1.2254528738851815</v>
      </c>
      <c r="F1465" s="84" t="s">
        <v>3496</v>
      </c>
      <c r="G1465" s="84" t="b">
        <v>0</v>
      </c>
      <c r="H1465" s="84" t="b">
        <v>0</v>
      </c>
      <c r="I1465" s="84" t="b">
        <v>0</v>
      </c>
      <c r="J1465" s="84" t="b">
        <v>0</v>
      </c>
      <c r="K1465" s="84" t="b">
        <v>0</v>
      </c>
      <c r="L1465" s="84" t="b">
        <v>0</v>
      </c>
    </row>
    <row r="1466" spans="1:12" ht="15">
      <c r="A1466" s="84" t="s">
        <v>4439</v>
      </c>
      <c r="B1466" s="84" t="s">
        <v>4511</v>
      </c>
      <c r="C1466" s="84">
        <v>5</v>
      </c>
      <c r="D1466" s="123">
        <v>0.0031173718916387722</v>
      </c>
      <c r="E1466" s="123">
        <v>1.3046341199328064</v>
      </c>
      <c r="F1466" s="84" t="s">
        <v>3496</v>
      </c>
      <c r="G1466" s="84" t="b">
        <v>0</v>
      </c>
      <c r="H1466" s="84" t="b">
        <v>0</v>
      </c>
      <c r="I1466" s="84" t="b">
        <v>0</v>
      </c>
      <c r="J1466" s="84" t="b">
        <v>0</v>
      </c>
      <c r="K1466" s="84" t="b">
        <v>0</v>
      </c>
      <c r="L1466" s="84" t="b">
        <v>0</v>
      </c>
    </row>
    <row r="1467" spans="1:12" ht="15">
      <c r="A1467" s="84" t="s">
        <v>4443</v>
      </c>
      <c r="B1467" s="84" t="s">
        <v>4426</v>
      </c>
      <c r="C1467" s="84">
        <v>5</v>
      </c>
      <c r="D1467" s="123">
        <v>0.0031173718916387722</v>
      </c>
      <c r="E1467" s="123">
        <v>1.3838153659804313</v>
      </c>
      <c r="F1467" s="84" t="s">
        <v>3496</v>
      </c>
      <c r="G1467" s="84" t="b">
        <v>0</v>
      </c>
      <c r="H1467" s="84" t="b">
        <v>0</v>
      </c>
      <c r="I1467" s="84" t="b">
        <v>0</v>
      </c>
      <c r="J1467" s="84" t="b">
        <v>0</v>
      </c>
      <c r="K1467" s="84" t="b">
        <v>0</v>
      </c>
      <c r="L1467" s="84" t="b">
        <v>0</v>
      </c>
    </row>
    <row r="1468" spans="1:12" ht="15">
      <c r="A1468" s="84" t="s">
        <v>4426</v>
      </c>
      <c r="B1468" s="84" t="s">
        <v>4444</v>
      </c>
      <c r="C1468" s="84">
        <v>5</v>
      </c>
      <c r="D1468" s="123">
        <v>0.0031173718916387722</v>
      </c>
      <c r="E1468" s="123">
        <v>1.3838153659804313</v>
      </c>
      <c r="F1468" s="84" t="s">
        <v>3496</v>
      </c>
      <c r="G1468" s="84" t="b">
        <v>0</v>
      </c>
      <c r="H1468" s="84" t="b">
        <v>0</v>
      </c>
      <c r="I1468" s="84" t="b">
        <v>0</v>
      </c>
      <c r="J1468" s="84" t="b">
        <v>0</v>
      </c>
      <c r="K1468" s="84" t="b">
        <v>0</v>
      </c>
      <c r="L1468" s="84" t="b">
        <v>0</v>
      </c>
    </row>
    <row r="1469" spans="1:12" ht="15">
      <c r="A1469" s="84" t="s">
        <v>4511</v>
      </c>
      <c r="B1469" s="84" t="s">
        <v>4564</v>
      </c>
      <c r="C1469" s="84">
        <v>4</v>
      </c>
      <c r="D1469" s="123">
        <v>0.005546181387580511</v>
      </c>
      <c r="E1469" s="123">
        <v>1.3838153659804313</v>
      </c>
      <c r="F1469" s="84" t="s">
        <v>3496</v>
      </c>
      <c r="G1469" s="84" t="b">
        <v>0</v>
      </c>
      <c r="H1469" s="84" t="b">
        <v>0</v>
      </c>
      <c r="I1469" s="84" t="b">
        <v>0</v>
      </c>
      <c r="J1469" s="84" t="b">
        <v>0</v>
      </c>
      <c r="K1469" s="84" t="b">
        <v>0</v>
      </c>
      <c r="L1469" s="84" t="b">
        <v>0</v>
      </c>
    </row>
    <row r="1470" spans="1:12" ht="15">
      <c r="A1470" s="84" t="s">
        <v>4564</v>
      </c>
      <c r="B1470" s="84" t="s">
        <v>4565</v>
      </c>
      <c r="C1470" s="84">
        <v>4</v>
      </c>
      <c r="D1470" s="123">
        <v>0.005546181387580511</v>
      </c>
      <c r="E1470" s="123">
        <v>1.4807253789884876</v>
      </c>
      <c r="F1470" s="84" t="s">
        <v>3496</v>
      </c>
      <c r="G1470" s="84" t="b">
        <v>0</v>
      </c>
      <c r="H1470" s="84" t="b">
        <v>0</v>
      </c>
      <c r="I1470" s="84" t="b">
        <v>0</v>
      </c>
      <c r="J1470" s="84" t="b">
        <v>0</v>
      </c>
      <c r="K1470" s="84" t="b">
        <v>0</v>
      </c>
      <c r="L1470" s="84" t="b">
        <v>0</v>
      </c>
    </row>
    <row r="1471" spans="1:12" ht="15">
      <c r="A1471" s="84" t="s">
        <v>4444</v>
      </c>
      <c r="B1471" s="84" t="s">
        <v>4512</v>
      </c>
      <c r="C1471" s="84">
        <v>4</v>
      </c>
      <c r="D1471" s="123">
        <v>0.005546181387580511</v>
      </c>
      <c r="E1471" s="123">
        <v>1.2869053529723748</v>
      </c>
      <c r="F1471" s="84" t="s">
        <v>3496</v>
      </c>
      <c r="G1471" s="84" t="b">
        <v>0</v>
      </c>
      <c r="H1471" s="84" t="b">
        <v>0</v>
      </c>
      <c r="I1471" s="84" t="b">
        <v>0</v>
      </c>
      <c r="J1471" s="84" t="b">
        <v>0</v>
      </c>
      <c r="K1471" s="84" t="b">
        <v>0</v>
      </c>
      <c r="L1471" s="84" t="b">
        <v>0</v>
      </c>
    </row>
    <row r="1472" spans="1:12" ht="15">
      <c r="A1472" s="84" t="s">
        <v>4512</v>
      </c>
      <c r="B1472" s="84" t="s">
        <v>4513</v>
      </c>
      <c r="C1472" s="84">
        <v>4</v>
      </c>
      <c r="D1472" s="123">
        <v>0.005546181387580511</v>
      </c>
      <c r="E1472" s="123">
        <v>1.2869053529723748</v>
      </c>
      <c r="F1472" s="84" t="s">
        <v>3496</v>
      </c>
      <c r="G1472" s="84" t="b">
        <v>0</v>
      </c>
      <c r="H1472" s="84" t="b">
        <v>0</v>
      </c>
      <c r="I1472" s="84" t="b">
        <v>0</v>
      </c>
      <c r="J1472" s="84" t="b">
        <v>0</v>
      </c>
      <c r="K1472" s="84" t="b">
        <v>0</v>
      </c>
      <c r="L1472" s="84" t="b">
        <v>0</v>
      </c>
    </row>
    <row r="1473" spans="1:12" ht="15">
      <c r="A1473" s="84" t="s">
        <v>4513</v>
      </c>
      <c r="B1473" s="84" t="s">
        <v>4514</v>
      </c>
      <c r="C1473" s="84">
        <v>4</v>
      </c>
      <c r="D1473" s="123">
        <v>0.005546181387580511</v>
      </c>
      <c r="E1473" s="123">
        <v>1.3838153659804313</v>
      </c>
      <c r="F1473" s="84" t="s">
        <v>3496</v>
      </c>
      <c r="G1473" s="84" t="b">
        <v>0</v>
      </c>
      <c r="H1473" s="84" t="b">
        <v>0</v>
      </c>
      <c r="I1473" s="84" t="b">
        <v>0</v>
      </c>
      <c r="J1473" s="84" t="b">
        <v>0</v>
      </c>
      <c r="K1473" s="84" t="b">
        <v>0</v>
      </c>
      <c r="L1473" s="84" t="b">
        <v>0</v>
      </c>
    </row>
    <row r="1474" spans="1:12" ht="15">
      <c r="A1474" s="84" t="s">
        <v>3583</v>
      </c>
      <c r="B1474" s="84" t="s">
        <v>4482</v>
      </c>
      <c r="C1474" s="84">
        <v>3</v>
      </c>
      <c r="D1474" s="123">
        <v>0.007110944779464123</v>
      </c>
      <c r="E1474" s="123">
        <v>1.3046341199328064</v>
      </c>
      <c r="F1474" s="84" t="s">
        <v>3496</v>
      </c>
      <c r="G1474" s="84" t="b">
        <v>0</v>
      </c>
      <c r="H1474" s="84" t="b">
        <v>0</v>
      </c>
      <c r="I1474" s="84" t="b">
        <v>0</v>
      </c>
      <c r="J1474" s="84" t="b">
        <v>0</v>
      </c>
      <c r="K1474" s="84" t="b">
        <v>0</v>
      </c>
      <c r="L1474" s="84" t="b">
        <v>0</v>
      </c>
    </row>
    <row r="1475" spans="1:12" ht="15">
      <c r="A1475" s="84" t="s">
        <v>4482</v>
      </c>
      <c r="B1475" s="84" t="s">
        <v>3636</v>
      </c>
      <c r="C1475" s="84">
        <v>3</v>
      </c>
      <c r="D1475" s="123">
        <v>0.007110944779464123</v>
      </c>
      <c r="E1475" s="123">
        <v>1.4807253789884878</v>
      </c>
      <c r="F1475" s="84" t="s">
        <v>3496</v>
      </c>
      <c r="G1475" s="84" t="b">
        <v>0</v>
      </c>
      <c r="H1475" s="84" t="b">
        <v>0</v>
      </c>
      <c r="I1475" s="84" t="b">
        <v>0</v>
      </c>
      <c r="J1475" s="84" t="b">
        <v>0</v>
      </c>
      <c r="K1475" s="84" t="b">
        <v>0</v>
      </c>
      <c r="L1475" s="84" t="b">
        <v>0</v>
      </c>
    </row>
    <row r="1476" spans="1:12" ht="15">
      <c r="A1476" s="84" t="s">
        <v>3636</v>
      </c>
      <c r="B1476" s="84" t="s">
        <v>4659</v>
      </c>
      <c r="C1476" s="84">
        <v>3</v>
      </c>
      <c r="D1476" s="123">
        <v>0.007110944779464123</v>
      </c>
      <c r="E1476" s="123">
        <v>1.4807253789884878</v>
      </c>
      <c r="F1476" s="84" t="s">
        <v>3496</v>
      </c>
      <c r="G1476" s="84" t="b">
        <v>0</v>
      </c>
      <c r="H1476" s="84" t="b">
        <v>0</v>
      </c>
      <c r="I1476" s="84" t="b">
        <v>0</v>
      </c>
      <c r="J1476" s="84" t="b">
        <v>0</v>
      </c>
      <c r="K1476" s="84" t="b">
        <v>0</v>
      </c>
      <c r="L1476" s="84" t="b">
        <v>0</v>
      </c>
    </row>
    <row r="1477" spans="1:12" ht="15">
      <c r="A1477" s="84" t="s">
        <v>4659</v>
      </c>
      <c r="B1477" s="84" t="s">
        <v>3651</v>
      </c>
      <c r="C1477" s="84">
        <v>3</v>
      </c>
      <c r="D1477" s="123">
        <v>0.007110944779464123</v>
      </c>
      <c r="E1477" s="123">
        <v>1.2376873303021931</v>
      </c>
      <c r="F1477" s="84" t="s">
        <v>3496</v>
      </c>
      <c r="G1477" s="84" t="b">
        <v>0</v>
      </c>
      <c r="H1477" s="84" t="b">
        <v>0</v>
      </c>
      <c r="I1477" s="84" t="b">
        <v>0</v>
      </c>
      <c r="J1477" s="84" t="b">
        <v>0</v>
      </c>
      <c r="K1477" s="84" t="b">
        <v>0</v>
      </c>
      <c r="L1477" s="84" t="b">
        <v>0</v>
      </c>
    </row>
    <row r="1478" spans="1:12" ht="15">
      <c r="A1478" s="84" t="s">
        <v>3583</v>
      </c>
      <c r="B1478" s="84" t="s">
        <v>3651</v>
      </c>
      <c r="C1478" s="84">
        <v>3</v>
      </c>
      <c r="D1478" s="123">
        <v>0.007110944779464123</v>
      </c>
      <c r="E1478" s="123">
        <v>0.936657334638212</v>
      </c>
      <c r="F1478" s="84" t="s">
        <v>3496</v>
      </c>
      <c r="G1478" s="84" t="b">
        <v>0</v>
      </c>
      <c r="H1478" s="84" t="b">
        <v>0</v>
      </c>
      <c r="I1478" s="84" t="b">
        <v>0</v>
      </c>
      <c r="J1478" s="84" t="b">
        <v>0</v>
      </c>
      <c r="K1478" s="84" t="b">
        <v>0</v>
      </c>
      <c r="L1478" s="84" t="b">
        <v>0</v>
      </c>
    </row>
    <row r="1479" spans="1:12" ht="15">
      <c r="A1479" s="84" t="s">
        <v>4565</v>
      </c>
      <c r="B1479" s="84" t="s">
        <v>4448</v>
      </c>
      <c r="C1479" s="84">
        <v>3</v>
      </c>
      <c r="D1479" s="123">
        <v>0.007110944779464123</v>
      </c>
      <c r="E1479" s="123">
        <v>1.4807253789884878</v>
      </c>
      <c r="F1479" s="84" t="s">
        <v>3496</v>
      </c>
      <c r="G1479" s="84" t="b">
        <v>0</v>
      </c>
      <c r="H1479" s="84" t="b">
        <v>0</v>
      </c>
      <c r="I1479" s="84" t="b">
        <v>0</v>
      </c>
      <c r="J1479" s="84" t="b">
        <v>0</v>
      </c>
      <c r="K1479" s="84" t="b">
        <v>0</v>
      </c>
      <c r="L1479" s="84" t="b">
        <v>0</v>
      </c>
    </row>
    <row r="1480" spans="1:12" ht="15">
      <c r="A1480" s="84" t="s">
        <v>4448</v>
      </c>
      <c r="B1480" s="84" t="s">
        <v>4566</v>
      </c>
      <c r="C1480" s="84">
        <v>3</v>
      </c>
      <c r="D1480" s="123">
        <v>0.007110944779464123</v>
      </c>
      <c r="E1480" s="123">
        <v>1.6056641155967877</v>
      </c>
      <c r="F1480" s="84" t="s">
        <v>3496</v>
      </c>
      <c r="G1480" s="84" t="b">
        <v>0</v>
      </c>
      <c r="H1480" s="84" t="b">
        <v>0</v>
      </c>
      <c r="I1480" s="84" t="b">
        <v>0</v>
      </c>
      <c r="J1480" s="84" t="b">
        <v>0</v>
      </c>
      <c r="K1480" s="84" t="b">
        <v>0</v>
      </c>
      <c r="L1480" s="84" t="b">
        <v>0</v>
      </c>
    </row>
    <row r="1481" spans="1:12" ht="15">
      <c r="A1481" s="84" t="s">
        <v>4566</v>
      </c>
      <c r="B1481" s="84" t="s">
        <v>4443</v>
      </c>
      <c r="C1481" s="84">
        <v>3</v>
      </c>
      <c r="D1481" s="123">
        <v>0.007110944779464123</v>
      </c>
      <c r="E1481" s="123">
        <v>1.3838153659804313</v>
      </c>
      <c r="F1481" s="84" t="s">
        <v>3496</v>
      </c>
      <c r="G1481" s="84" t="b">
        <v>0</v>
      </c>
      <c r="H1481" s="84" t="b">
        <v>0</v>
      </c>
      <c r="I1481" s="84" t="b">
        <v>0</v>
      </c>
      <c r="J1481" s="84" t="b">
        <v>0</v>
      </c>
      <c r="K1481" s="84" t="b">
        <v>0</v>
      </c>
      <c r="L1481" s="84" t="b">
        <v>0</v>
      </c>
    </row>
    <row r="1482" spans="1:12" ht="15">
      <c r="A1482" s="84" t="s">
        <v>4516</v>
      </c>
      <c r="B1482" s="84" t="s">
        <v>4388</v>
      </c>
      <c r="C1482" s="84">
        <v>2</v>
      </c>
      <c r="D1482" s="123">
        <v>0</v>
      </c>
      <c r="E1482" s="123">
        <v>1.1903316981702916</v>
      </c>
      <c r="F1482" s="84" t="s">
        <v>3498</v>
      </c>
      <c r="G1482" s="84" t="b">
        <v>0</v>
      </c>
      <c r="H1482" s="84" t="b">
        <v>0</v>
      </c>
      <c r="I1482" s="84" t="b">
        <v>0</v>
      </c>
      <c r="J1482" s="84" t="b">
        <v>0</v>
      </c>
      <c r="K1482" s="84" t="b">
        <v>0</v>
      </c>
      <c r="L1482" s="84" t="b">
        <v>0</v>
      </c>
    </row>
    <row r="1483" spans="1:12" ht="15">
      <c r="A1483" s="84" t="s">
        <v>4388</v>
      </c>
      <c r="B1483" s="84" t="s">
        <v>3583</v>
      </c>
      <c r="C1483" s="84">
        <v>2</v>
      </c>
      <c r="D1483" s="123">
        <v>0</v>
      </c>
      <c r="E1483" s="123">
        <v>1.1903316981702916</v>
      </c>
      <c r="F1483" s="84" t="s">
        <v>3498</v>
      </c>
      <c r="G1483" s="84" t="b">
        <v>0</v>
      </c>
      <c r="H1483" s="84" t="b">
        <v>0</v>
      </c>
      <c r="I1483" s="84" t="b">
        <v>0</v>
      </c>
      <c r="J1483" s="84" t="b">
        <v>0</v>
      </c>
      <c r="K1483" s="84" t="b">
        <v>0</v>
      </c>
      <c r="L1483" s="84" t="b">
        <v>0</v>
      </c>
    </row>
    <row r="1484" spans="1:12" ht="15">
      <c r="A1484" s="84" t="s">
        <v>3583</v>
      </c>
      <c r="B1484" s="84" t="s">
        <v>4572</v>
      </c>
      <c r="C1484" s="84">
        <v>2</v>
      </c>
      <c r="D1484" s="123">
        <v>0</v>
      </c>
      <c r="E1484" s="123">
        <v>1.1903316981702916</v>
      </c>
      <c r="F1484" s="84" t="s">
        <v>3498</v>
      </c>
      <c r="G1484" s="84" t="b">
        <v>0</v>
      </c>
      <c r="H1484" s="84" t="b">
        <v>0</v>
      </c>
      <c r="I1484" s="84" t="b">
        <v>0</v>
      </c>
      <c r="J1484" s="84" t="b">
        <v>0</v>
      </c>
      <c r="K1484" s="84" t="b">
        <v>0</v>
      </c>
      <c r="L1484" s="84" t="b">
        <v>0</v>
      </c>
    </row>
    <row r="1485" spans="1:12" ht="15">
      <c r="A1485" s="84" t="s">
        <v>4572</v>
      </c>
      <c r="B1485" s="84" t="s">
        <v>3683</v>
      </c>
      <c r="C1485" s="84">
        <v>2</v>
      </c>
      <c r="D1485" s="123">
        <v>0</v>
      </c>
      <c r="E1485" s="123">
        <v>1.1903316981702916</v>
      </c>
      <c r="F1485" s="84" t="s">
        <v>3498</v>
      </c>
      <c r="G1485" s="84" t="b">
        <v>0</v>
      </c>
      <c r="H1485" s="84" t="b">
        <v>0</v>
      </c>
      <c r="I1485" s="84" t="b">
        <v>0</v>
      </c>
      <c r="J1485" s="84" t="b">
        <v>0</v>
      </c>
      <c r="K1485" s="84" t="b">
        <v>0</v>
      </c>
      <c r="L1485" s="84" t="b">
        <v>0</v>
      </c>
    </row>
    <row r="1486" spans="1:12" ht="15">
      <c r="A1486" s="84" t="s">
        <v>3683</v>
      </c>
      <c r="B1486" s="84" t="s">
        <v>4339</v>
      </c>
      <c r="C1486" s="84">
        <v>2</v>
      </c>
      <c r="D1486" s="123">
        <v>0</v>
      </c>
      <c r="E1486" s="123">
        <v>1.1903316981702916</v>
      </c>
      <c r="F1486" s="84" t="s">
        <v>3498</v>
      </c>
      <c r="G1486" s="84" t="b">
        <v>0</v>
      </c>
      <c r="H1486" s="84" t="b">
        <v>0</v>
      </c>
      <c r="I1486" s="84" t="b">
        <v>0</v>
      </c>
      <c r="J1486" s="84" t="b">
        <v>0</v>
      </c>
      <c r="K1486" s="84" t="b">
        <v>0</v>
      </c>
      <c r="L1486" s="84" t="b">
        <v>0</v>
      </c>
    </row>
    <row r="1487" spans="1:12" ht="15">
      <c r="A1487" s="84" t="s">
        <v>4339</v>
      </c>
      <c r="B1487" s="84" t="s">
        <v>3582</v>
      </c>
      <c r="C1487" s="84">
        <v>2</v>
      </c>
      <c r="D1487" s="123">
        <v>0</v>
      </c>
      <c r="E1487" s="123">
        <v>1.1903316981702916</v>
      </c>
      <c r="F1487" s="84" t="s">
        <v>3498</v>
      </c>
      <c r="G1487" s="84" t="b">
        <v>0</v>
      </c>
      <c r="H1487" s="84" t="b">
        <v>0</v>
      </c>
      <c r="I1487" s="84" t="b">
        <v>0</v>
      </c>
      <c r="J1487" s="84" t="b">
        <v>0</v>
      </c>
      <c r="K1487" s="84" t="b">
        <v>0</v>
      </c>
      <c r="L1487" s="84" t="b">
        <v>0</v>
      </c>
    </row>
    <row r="1488" spans="1:12" ht="15">
      <c r="A1488" s="84" t="s">
        <v>3582</v>
      </c>
      <c r="B1488" s="84" t="s">
        <v>4573</v>
      </c>
      <c r="C1488" s="84">
        <v>2</v>
      </c>
      <c r="D1488" s="123">
        <v>0</v>
      </c>
      <c r="E1488" s="123">
        <v>1.1903316981702916</v>
      </c>
      <c r="F1488" s="84" t="s">
        <v>3498</v>
      </c>
      <c r="G1488" s="84" t="b">
        <v>0</v>
      </c>
      <c r="H1488" s="84" t="b">
        <v>0</v>
      </c>
      <c r="I1488" s="84" t="b">
        <v>0</v>
      </c>
      <c r="J1488" s="84" t="b">
        <v>0</v>
      </c>
      <c r="K1488" s="84" t="b">
        <v>0</v>
      </c>
      <c r="L1488" s="84" t="b">
        <v>0</v>
      </c>
    </row>
    <row r="1489" spans="1:12" ht="15">
      <c r="A1489" s="84" t="s">
        <v>4573</v>
      </c>
      <c r="B1489" s="84" t="s">
        <v>4665</v>
      </c>
      <c r="C1489" s="84">
        <v>2</v>
      </c>
      <c r="D1489" s="123">
        <v>0</v>
      </c>
      <c r="E1489" s="123">
        <v>1.1903316981702916</v>
      </c>
      <c r="F1489" s="84" t="s">
        <v>3498</v>
      </c>
      <c r="G1489" s="84" t="b">
        <v>0</v>
      </c>
      <c r="H1489" s="84" t="b">
        <v>0</v>
      </c>
      <c r="I1489" s="84" t="b">
        <v>0</v>
      </c>
      <c r="J1489" s="84" t="b">
        <v>0</v>
      </c>
      <c r="K1489" s="84" t="b">
        <v>0</v>
      </c>
      <c r="L1489" s="84" t="b">
        <v>0</v>
      </c>
    </row>
    <row r="1490" spans="1:12" ht="15">
      <c r="A1490" s="84" t="s">
        <v>4665</v>
      </c>
      <c r="B1490" s="84" t="s">
        <v>4807</v>
      </c>
      <c r="C1490" s="84">
        <v>2</v>
      </c>
      <c r="D1490" s="123">
        <v>0</v>
      </c>
      <c r="E1490" s="123">
        <v>1.1903316981702916</v>
      </c>
      <c r="F1490" s="84" t="s">
        <v>3498</v>
      </c>
      <c r="G1490" s="84" t="b">
        <v>0</v>
      </c>
      <c r="H1490" s="84" t="b">
        <v>0</v>
      </c>
      <c r="I1490" s="84" t="b">
        <v>0</v>
      </c>
      <c r="J1490" s="84" t="b">
        <v>0</v>
      </c>
      <c r="K1490" s="84" t="b">
        <v>0</v>
      </c>
      <c r="L1490" s="84" t="b">
        <v>0</v>
      </c>
    </row>
    <row r="1491" spans="1:12" ht="15">
      <c r="A1491" s="84" t="s">
        <v>4807</v>
      </c>
      <c r="B1491" s="84" t="s">
        <v>4808</v>
      </c>
      <c r="C1491" s="84">
        <v>2</v>
      </c>
      <c r="D1491" s="123">
        <v>0</v>
      </c>
      <c r="E1491" s="123">
        <v>1.1903316981702916</v>
      </c>
      <c r="F1491" s="84" t="s">
        <v>3498</v>
      </c>
      <c r="G1491" s="84" t="b">
        <v>0</v>
      </c>
      <c r="H1491" s="84" t="b">
        <v>0</v>
      </c>
      <c r="I1491" s="84" t="b">
        <v>0</v>
      </c>
      <c r="J1491" s="84" t="b">
        <v>0</v>
      </c>
      <c r="K1491" s="84" t="b">
        <v>0</v>
      </c>
      <c r="L1491" s="84" t="b">
        <v>0</v>
      </c>
    </row>
    <row r="1492" spans="1:12" ht="15">
      <c r="A1492" s="84" t="s">
        <v>4808</v>
      </c>
      <c r="B1492" s="84" t="s">
        <v>4809</v>
      </c>
      <c r="C1492" s="84">
        <v>2</v>
      </c>
      <c r="D1492" s="123">
        <v>0</v>
      </c>
      <c r="E1492" s="123">
        <v>1.1903316981702916</v>
      </c>
      <c r="F1492" s="84" t="s">
        <v>3498</v>
      </c>
      <c r="G1492" s="84" t="b">
        <v>0</v>
      </c>
      <c r="H1492" s="84" t="b">
        <v>0</v>
      </c>
      <c r="I1492" s="84" t="b">
        <v>0</v>
      </c>
      <c r="J1492" s="84" t="b">
        <v>0</v>
      </c>
      <c r="K1492" s="84" t="b">
        <v>0</v>
      </c>
      <c r="L1492" s="84" t="b">
        <v>0</v>
      </c>
    </row>
    <row r="1493" spans="1:12" ht="15">
      <c r="A1493" s="84" t="s">
        <v>3624</v>
      </c>
      <c r="B1493" s="84" t="s">
        <v>4339</v>
      </c>
      <c r="C1493" s="84">
        <v>59</v>
      </c>
      <c r="D1493" s="123">
        <v>0</v>
      </c>
      <c r="E1493" s="123">
        <v>1.0513160677258733</v>
      </c>
      <c r="F1493" s="84" t="s">
        <v>3499</v>
      </c>
      <c r="G1493" s="84" t="b">
        <v>0</v>
      </c>
      <c r="H1493" s="84" t="b">
        <v>0</v>
      </c>
      <c r="I1493" s="84" t="b">
        <v>0</v>
      </c>
      <c r="J1493" s="84" t="b">
        <v>0</v>
      </c>
      <c r="K1493" s="84" t="b">
        <v>0</v>
      </c>
      <c r="L1493" s="84" t="b">
        <v>0</v>
      </c>
    </row>
    <row r="1494" spans="1:12" ht="15">
      <c r="A1494" s="84" t="s">
        <v>4340</v>
      </c>
      <c r="B1494" s="84" t="s">
        <v>3624</v>
      </c>
      <c r="C1494" s="84">
        <v>46</v>
      </c>
      <c r="D1494" s="123">
        <v>0.006877361380617184</v>
      </c>
      <c r="E1494" s="123">
        <v>0.9432218877653032</v>
      </c>
      <c r="F1494" s="84" t="s">
        <v>3499</v>
      </c>
      <c r="G1494" s="84" t="b">
        <v>0</v>
      </c>
      <c r="H1494" s="84" t="b">
        <v>0</v>
      </c>
      <c r="I1494" s="84" t="b">
        <v>0</v>
      </c>
      <c r="J1494" s="84" t="b">
        <v>0</v>
      </c>
      <c r="K1494" s="84" t="b">
        <v>0</v>
      </c>
      <c r="L1494" s="84" t="b">
        <v>0</v>
      </c>
    </row>
    <row r="1495" spans="1:12" ht="15">
      <c r="A1495" s="84" t="s">
        <v>4341</v>
      </c>
      <c r="B1495" s="84" t="s">
        <v>4347</v>
      </c>
      <c r="C1495" s="84">
        <v>31</v>
      </c>
      <c r="D1495" s="123">
        <v>0.0119836789101577</v>
      </c>
      <c r="E1495" s="123">
        <v>1.3170181010481115</v>
      </c>
      <c r="F1495" s="84" t="s">
        <v>3499</v>
      </c>
      <c r="G1495" s="84" t="b">
        <v>0</v>
      </c>
      <c r="H1495" s="84" t="b">
        <v>0</v>
      </c>
      <c r="I1495" s="84" t="b">
        <v>0</v>
      </c>
      <c r="J1495" s="84" t="b">
        <v>0</v>
      </c>
      <c r="K1495" s="84" t="b">
        <v>0</v>
      </c>
      <c r="L1495" s="84" t="b">
        <v>0</v>
      </c>
    </row>
    <row r="1496" spans="1:12" ht="15">
      <c r="A1496" s="84" t="s">
        <v>4339</v>
      </c>
      <c r="B1496" s="84" t="s">
        <v>4342</v>
      </c>
      <c r="C1496" s="84">
        <v>28</v>
      </c>
      <c r="D1496" s="123">
        <v>0.01253586645698188</v>
      </c>
      <c r="E1496" s="123">
        <v>1.0513160677258733</v>
      </c>
      <c r="F1496" s="84" t="s">
        <v>3499</v>
      </c>
      <c r="G1496" s="84" t="b">
        <v>0</v>
      </c>
      <c r="H1496" s="84" t="b">
        <v>0</v>
      </c>
      <c r="I1496" s="84" t="b">
        <v>0</v>
      </c>
      <c r="J1496" s="84" t="b">
        <v>0</v>
      </c>
      <c r="K1496" s="84" t="b">
        <v>0</v>
      </c>
      <c r="L1496" s="84" t="b">
        <v>0</v>
      </c>
    </row>
    <row r="1497" spans="1:12" ht="15">
      <c r="A1497" s="84" t="s">
        <v>4342</v>
      </c>
      <c r="B1497" s="84" t="s">
        <v>3582</v>
      </c>
      <c r="C1497" s="84">
        <v>28</v>
      </c>
      <c r="D1497" s="123">
        <v>0.01253586645698188</v>
      </c>
      <c r="E1497" s="123">
        <v>1.066293223695526</v>
      </c>
      <c r="F1497" s="84" t="s">
        <v>3499</v>
      </c>
      <c r="G1497" s="84" t="b">
        <v>0</v>
      </c>
      <c r="H1497" s="84" t="b">
        <v>0</v>
      </c>
      <c r="I1497" s="84" t="b">
        <v>0</v>
      </c>
      <c r="J1497" s="84" t="b">
        <v>0</v>
      </c>
      <c r="K1497" s="84" t="b">
        <v>0</v>
      </c>
      <c r="L1497" s="84" t="b">
        <v>0</v>
      </c>
    </row>
    <row r="1498" spans="1:12" ht="15">
      <c r="A1498" s="84" t="s">
        <v>4339</v>
      </c>
      <c r="B1498" s="84" t="s">
        <v>3582</v>
      </c>
      <c r="C1498" s="84">
        <v>24</v>
      </c>
      <c r="D1498" s="123">
        <v>0.012967328462424505</v>
      </c>
      <c r="E1498" s="123">
        <v>0.675652453764988</v>
      </c>
      <c r="F1498" s="84" t="s">
        <v>3499</v>
      </c>
      <c r="G1498" s="84" t="b">
        <v>0</v>
      </c>
      <c r="H1498" s="84" t="b">
        <v>0</v>
      </c>
      <c r="I1498" s="84" t="b">
        <v>0</v>
      </c>
      <c r="J1498" s="84" t="b">
        <v>0</v>
      </c>
      <c r="K1498" s="84" t="b">
        <v>0</v>
      </c>
      <c r="L1498" s="84" t="b">
        <v>0</v>
      </c>
    </row>
    <row r="1499" spans="1:12" ht="15">
      <c r="A1499" s="84" t="s">
        <v>4344</v>
      </c>
      <c r="B1499" s="84" t="s">
        <v>4359</v>
      </c>
      <c r="C1499" s="84">
        <v>19</v>
      </c>
      <c r="D1499" s="123">
        <v>0.012932046753937745</v>
      </c>
      <c r="E1499" s="123">
        <v>1.3597700814690614</v>
      </c>
      <c r="F1499" s="84" t="s">
        <v>3499</v>
      </c>
      <c r="G1499" s="84" t="b">
        <v>0</v>
      </c>
      <c r="H1499" s="84" t="b">
        <v>0</v>
      </c>
      <c r="I1499" s="84" t="b">
        <v>0</v>
      </c>
      <c r="J1499" s="84" t="b">
        <v>0</v>
      </c>
      <c r="K1499" s="84" t="b">
        <v>0</v>
      </c>
      <c r="L1499" s="84" t="b">
        <v>0</v>
      </c>
    </row>
    <row r="1500" spans="1:12" ht="15">
      <c r="A1500" s="84" t="s">
        <v>3582</v>
      </c>
      <c r="B1500" s="84" t="s">
        <v>4344</v>
      </c>
      <c r="C1500" s="84">
        <v>12</v>
      </c>
      <c r="D1500" s="123">
        <v>0.011480012706962977</v>
      </c>
      <c r="E1500" s="123">
        <v>0.6830764718441947</v>
      </c>
      <c r="F1500" s="84" t="s">
        <v>3499</v>
      </c>
      <c r="G1500" s="84" t="b">
        <v>0</v>
      </c>
      <c r="H1500" s="84" t="b">
        <v>0</v>
      </c>
      <c r="I1500" s="84" t="b">
        <v>0</v>
      </c>
      <c r="J1500" s="84" t="b">
        <v>0</v>
      </c>
      <c r="K1500" s="84" t="b">
        <v>0</v>
      </c>
      <c r="L1500" s="84" t="b">
        <v>0</v>
      </c>
    </row>
    <row r="1501" spans="1:12" ht="15">
      <c r="A1501" s="84" t="s">
        <v>4383</v>
      </c>
      <c r="B1501" s="84" t="s">
        <v>4338</v>
      </c>
      <c r="C1501" s="84">
        <v>11</v>
      </c>
      <c r="D1501" s="123">
        <v>0.01109827467679545</v>
      </c>
      <c r="E1501" s="123">
        <v>1.0513160677258733</v>
      </c>
      <c r="F1501" s="84" t="s">
        <v>3499</v>
      </c>
      <c r="G1501" s="84" t="b">
        <v>0</v>
      </c>
      <c r="H1501" s="84" t="b">
        <v>0</v>
      </c>
      <c r="I1501" s="84" t="b">
        <v>0</v>
      </c>
      <c r="J1501" s="84" t="b">
        <v>0</v>
      </c>
      <c r="K1501" s="84" t="b">
        <v>0</v>
      </c>
      <c r="L1501" s="84" t="b">
        <v>0</v>
      </c>
    </row>
    <row r="1502" spans="1:12" ht="15">
      <c r="A1502" s="84" t="s">
        <v>3582</v>
      </c>
      <c r="B1502" s="84" t="s">
        <v>4363</v>
      </c>
      <c r="C1502" s="84">
        <v>10</v>
      </c>
      <c r="D1502" s="123">
        <v>0.010661853549683875</v>
      </c>
      <c r="E1502" s="123">
        <v>1.0249005385373011</v>
      </c>
      <c r="F1502" s="84" t="s">
        <v>3499</v>
      </c>
      <c r="G1502" s="84" t="b">
        <v>0</v>
      </c>
      <c r="H1502" s="84" t="b">
        <v>0</v>
      </c>
      <c r="I1502" s="84" t="b">
        <v>0</v>
      </c>
      <c r="J1502" s="84" t="b">
        <v>1</v>
      </c>
      <c r="K1502" s="84" t="b">
        <v>0</v>
      </c>
      <c r="L1502" s="84" t="b">
        <v>0</v>
      </c>
    </row>
    <row r="1503" spans="1:12" ht="15">
      <c r="A1503" s="84" t="s">
        <v>3582</v>
      </c>
      <c r="B1503" s="84" t="s">
        <v>4401</v>
      </c>
      <c r="C1503" s="84">
        <v>10</v>
      </c>
      <c r="D1503" s="123">
        <v>0.010661853549683875</v>
      </c>
      <c r="E1503" s="123">
        <v>1.066293223695526</v>
      </c>
      <c r="F1503" s="84" t="s">
        <v>3499</v>
      </c>
      <c r="G1503" s="84" t="b">
        <v>0</v>
      </c>
      <c r="H1503" s="84" t="b">
        <v>0</v>
      </c>
      <c r="I1503" s="84" t="b">
        <v>0</v>
      </c>
      <c r="J1503" s="84" t="b">
        <v>0</v>
      </c>
      <c r="K1503" s="84" t="b">
        <v>0</v>
      </c>
      <c r="L1503" s="84" t="b">
        <v>0</v>
      </c>
    </row>
    <row r="1504" spans="1:12" ht="15">
      <c r="A1504" s="84" t="s">
        <v>4401</v>
      </c>
      <c r="B1504" s="84" t="s">
        <v>3677</v>
      </c>
      <c r="C1504" s="84">
        <v>10</v>
      </c>
      <c r="D1504" s="123">
        <v>0.010661853549683875</v>
      </c>
      <c r="E1504" s="123">
        <v>1.7429868333203926</v>
      </c>
      <c r="F1504" s="84" t="s">
        <v>3499</v>
      </c>
      <c r="G1504" s="84" t="b">
        <v>0</v>
      </c>
      <c r="H1504" s="84" t="b">
        <v>0</v>
      </c>
      <c r="I1504" s="84" t="b">
        <v>0</v>
      </c>
      <c r="J1504" s="84" t="b">
        <v>0</v>
      </c>
      <c r="K1504" s="84" t="b">
        <v>0</v>
      </c>
      <c r="L1504" s="84" t="b">
        <v>0</v>
      </c>
    </row>
    <row r="1505" spans="1:12" ht="15">
      <c r="A1505" s="84" t="s">
        <v>3677</v>
      </c>
      <c r="B1505" s="84" t="s">
        <v>4344</v>
      </c>
      <c r="C1505" s="84">
        <v>10</v>
      </c>
      <c r="D1505" s="123">
        <v>0.010661853549683875</v>
      </c>
      <c r="E1505" s="123">
        <v>1.2805888354214365</v>
      </c>
      <c r="F1505" s="84" t="s">
        <v>3499</v>
      </c>
      <c r="G1505" s="84" t="b">
        <v>0</v>
      </c>
      <c r="H1505" s="84" t="b">
        <v>0</v>
      </c>
      <c r="I1505" s="84" t="b">
        <v>0</v>
      </c>
      <c r="J1505" s="84" t="b">
        <v>0</v>
      </c>
      <c r="K1505" s="84" t="b">
        <v>0</v>
      </c>
      <c r="L1505" s="84" t="b">
        <v>0</v>
      </c>
    </row>
    <row r="1506" spans="1:12" ht="15">
      <c r="A1506" s="84" t="s">
        <v>3582</v>
      </c>
      <c r="B1506" s="84" t="s">
        <v>4352</v>
      </c>
      <c r="C1506" s="84">
        <v>9</v>
      </c>
      <c r="D1506" s="123">
        <v>0.010165263512898164</v>
      </c>
      <c r="E1506" s="123">
        <v>0.6983164384009317</v>
      </c>
      <c r="F1506" s="84" t="s">
        <v>3499</v>
      </c>
      <c r="G1506" s="84" t="b">
        <v>0</v>
      </c>
      <c r="H1506" s="84" t="b">
        <v>0</v>
      </c>
      <c r="I1506" s="84" t="b">
        <v>0</v>
      </c>
      <c r="J1506" s="84" t="b">
        <v>0</v>
      </c>
      <c r="K1506" s="84" t="b">
        <v>0</v>
      </c>
      <c r="L1506" s="84" t="b">
        <v>0</v>
      </c>
    </row>
    <row r="1507" spans="1:12" ht="15">
      <c r="A1507" s="84" t="s">
        <v>4410</v>
      </c>
      <c r="B1507" s="84" t="s">
        <v>4338</v>
      </c>
      <c r="C1507" s="84">
        <v>9</v>
      </c>
      <c r="D1507" s="123">
        <v>0.010165263512898164</v>
      </c>
      <c r="E1507" s="123">
        <v>1.0513160677258733</v>
      </c>
      <c r="F1507" s="84" t="s">
        <v>3499</v>
      </c>
      <c r="G1507" s="84" t="b">
        <v>0</v>
      </c>
      <c r="H1507" s="84" t="b">
        <v>0</v>
      </c>
      <c r="I1507" s="84" t="b">
        <v>0</v>
      </c>
      <c r="J1507" s="84" t="b">
        <v>0</v>
      </c>
      <c r="K1507" s="84" t="b">
        <v>0</v>
      </c>
      <c r="L1507" s="84" t="b">
        <v>0</v>
      </c>
    </row>
    <row r="1508" spans="1:12" ht="15">
      <c r="A1508" s="84" t="s">
        <v>4347</v>
      </c>
      <c r="B1508" s="84" t="s">
        <v>4357</v>
      </c>
      <c r="C1508" s="84">
        <v>8</v>
      </c>
      <c r="D1508" s="123">
        <v>0.009601792803874973</v>
      </c>
      <c r="E1508" s="123">
        <v>1.919078092376074</v>
      </c>
      <c r="F1508" s="84" t="s">
        <v>3499</v>
      </c>
      <c r="G1508" s="84" t="b">
        <v>0</v>
      </c>
      <c r="H1508" s="84" t="b">
        <v>0</v>
      </c>
      <c r="I1508" s="84" t="b">
        <v>0</v>
      </c>
      <c r="J1508" s="84" t="b">
        <v>0</v>
      </c>
      <c r="K1508" s="84" t="b">
        <v>0</v>
      </c>
      <c r="L1508" s="84" t="b">
        <v>0</v>
      </c>
    </row>
    <row r="1509" spans="1:12" ht="15">
      <c r="A1509" s="84" t="s">
        <v>4363</v>
      </c>
      <c r="B1509" s="84" t="s">
        <v>4398</v>
      </c>
      <c r="C1509" s="84">
        <v>7</v>
      </c>
      <c r="D1509" s="123">
        <v>0.00896303983595465</v>
      </c>
      <c r="E1509" s="123">
        <v>1.7807753942097924</v>
      </c>
      <c r="F1509" s="84" t="s">
        <v>3499</v>
      </c>
      <c r="G1509" s="84" t="b">
        <v>1</v>
      </c>
      <c r="H1509" s="84" t="b">
        <v>0</v>
      </c>
      <c r="I1509" s="84" t="b">
        <v>0</v>
      </c>
      <c r="J1509" s="84" t="b">
        <v>0</v>
      </c>
      <c r="K1509" s="84" t="b">
        <v>0</v>
      </c>
      <c r="L1509" s="84" t="b">
        <v>0</v>
      </c>
    </row>
    <row r="1510" spans="1:12" ht="15">
      <c r="A1510" s="84" t="s">
        <v>4398</v>
      </c>
      <c r="B1510" s="84" t="s">
        <v>4450</v>
      </c>
      <c r="C1510" s="84">
        <v>7</v>
      </c>
      <c r="D1510" s="123">
        <v>0.00896303983595465</v>
      </c>
      <c r="E1510" s="123">
        <v>1.9770700393537606</v>
      </c>
      <c r="F1510" s="84" t="s">
        <v>3499</v>
      </c>
      <c r="G1510" s="84" t="b">
        <v>0</v>
      </c>
      <c r="H1510" s="84" t="b">
        <v>0</v>
      </c>
      <c r="I1510" s="84" t="b">
        <v>0</v>
      </c>
      <c r="J1510" s="84" t="b">
        <v>0</v>
      </c>
      <c r="K1510" s="84" t="b">
        <v>0</v>
      </c>
      <c r="L1510" s="84" t="b">
        <v>0</v>
      </c>
    </row>
    <row r="1511" spans="1:12" ht="15">
      <c r="A1511" s="84" t="s">
        <v>3585</v>
      </c>
      <c r="B1511" s="84" t="s">
        <v>4383</v>
      </c>
      <c r="C1511" s="84">
        <v>7</v>
      </c>
      <c r="D1511" s="123">
        <v>0.00896303983595465</v>
      </c>
      <c r="E1511" s="123">
        <v>1.7807753942097924</v>
      </c>
      <c r="F1511" s="84" t="s">
        <v>3499</v>
      </c>
      <c r="G1511" s="84" t="b">
        <v>0</v>
      </c>
      <c r="H1511" s="84" t="b">
        <v>0</v>
      </c>
      <c r="I1511" s="84" t="b">
        <v>0</v>
      </c>
      <c r="J1511" s="84" t="b">
        <v>0</v>
      </c>
      <c r="K1511" s="84" t="b">
        <v>0</v>
      </c>
      <c r="L1511" s="84" t="b">
        <v>0</v>
      </c>
    </row>
    <row r="1512" spans="1:12" ht="15">
      <c r="A1512" s="84" t="s">
        <v>4338</v>
      </c>
      <c r="B1512" s="84" t="s">
        <v>4430</v>
      </c>
      <c r="C1512" s="84">
        <v>7</v>
      </c>
      <c r="D1512" s="123">
        <v>0.00896303983595465</v>
      </c>
      <c r="E1512" s="123">
        <v>1.0513160677258733</v>
      </c>
      <c r="F1512" s="84" t="s">
        <v>3499</v>
      </c>
      <c r="G1512" s="84" t="b">
        <v>0</v>
      </c>
      <c r="H1512" s="84" t="b">
        <v>0</v>
      </c>
      <c r="I1512" s="84" t="b">
        <v>0</v>
      </c>
      <c r="J1512" s="84" t="b">
        <v>0</v>
      </c>
      <c r="K1512" s="84" t="b">
        <v>0</v>
      </c>
      <c r="L1512" s="84" t="b">
        <v>0</v>
      </c>
    </row>
    <row r="1513" spans="1:12" ht="15">
      <c r="A1513" s="84" t="s">
        <v>4340</v>
      </c>
      <c r="B1513" s="84" t="s">
        <v>4352</v>
      </c>
      <c r="C1513" s="84">
        <v>7</v>
      </c>
      <c r="D1513" s="123">
        <v>0.00896303983595465</v>
      </c>
      <c r="E1513" s="123">
        <v>0.5741948130062109</v>
      </c>
      <c r="F1513" s="84" t="s">
        <v>3499</v>
      </c>
      <c r="G1513" s="84" t="b">
        <v>0</v>
      </c>
      <c r="H1513" s="84" t="b">
        <v>0</v>
      </c>
      <c r="I1513" s="84" t="b">
        <v>0</v>
      </c>
      <c r="J1513" s="84" t="b">
        <v>0</v>
      </c>
      <c r="K1513" s="84" t="b">
        <v>0</v>
      </c>
      <c r="L1513" s="84" t="b">
        <v>0</v>
      </c>
    </row>
    <row r="1514" spans="1:12" ht="15">
      <c r="A1514" s="84" t="s">
        <v>4352</v>
      </c>
      <c r="B1514" s="84" t="s">
        <v>3624</v>
      </c>
      <c r="C1514" s="84">
        <v>7</v>
      </c>
      <c r="D1514" s="123">
        <v>0.00896303983595465</v>
      </c>
      <c r="E1514" s="123">
        <v>0.5741948130062109</v>
      </c>
      <c r="F1514" s="84" t="s">
        <v>3499</v>
      </c>
      <c r="G1514" s="84" t="b">
        <v>0</v>
      </c>
      <c r="H1514" s="84" t="b">
        <v>0</v>
      </c>
      <c r="I1514" s="84" t="b">
        <v>0</v>
      </c>
      <c r="J1514" s="84" t="b">
        <v>0</v>
      </c>
      <c r="K1514" s="84" t="b">
        <v>0</v>
      </c>
      <c r="L1514" s="84" t="b">
        <v>0</v>
      </c>
    </row>
    <row r="1515" spans="1:12" ht="15">
      <c r="A1515" s="84" t="s">
        <v>4473</v>
      </c>
      <c r="B1515" s="84" t="s">
        <v>4338</v>
      </c>
      <c r="C1515" s="84">
        <v>6</v>
      </c>
      <c r="D1515" s="123">
        <v>0.008238180591356852</v>
      </c>
      <c r="E1515" s="123">
        <v>1.0513160677258733</v>
      </c>
      <c r="F1515" s="84" t="s">
        <v>3499</v>
      </c>
      <c r="G1515" s="84" t="b">
        <v>0</v>
      </c>
      <c r="H1515" s="84" t="b">
        <v>0</v>
      </c>
      <c r="I1515" s="84" t="b">
        <v>0</v>
      </c>
      <c r="J1515" s="84" t="b">
        <v>0</v>
      </c>
      <c r="K1515" s="84" t="b">
        <v>0</v>
      </c>
      <c r="L1515" s="84" t="b">
        <v>0</v>
      </c>
    </row>
    <row r="1516" spans="1:12" ht="15">
      <c r="A1516" s="84" t="s">
        <v>4344</v>
      </c>
      <c r="B1516" s="84" t="s">
        <v>3687</v>
      </c>
      <c r="C1516" s="84">
        <v>6</v>
      </c>
      <c r="D1516" s="123">
        <v>0.008238180591356852</v>
      </c>
      <c r="E1516" s="123">
        <v>1.3597700814690614</v>
      </c>
      <c r="F1516" s="84" t="s">
        <v>3499</v>
      </c>
      <c r="G1516" s="84" t="b">
        <v>0</v>
      </c>
      <c r="H1516" s="84" t="b">
        <v>0</v>
      </c>
      <c r="I1516" s="84" t="b">
        <v>0</v>
      </c>
      <c r="J1516" s="84" t="b">
        <v>0</v>
      </c>
      <c r="K1516" s="84" t="b">
        <v>0</v>
      </c>
      <c r="L1516" s="84" t="b">
        <v>0</v>
      </c>
    </row>
    <row r="1517" spans="1:12" ht="15">
      <c r="A1517" s="84" t="s">
        <v>4340</v>
      </c>
      <c r="B1517" s="84" t="s">
        <v>3582</v>
      </c>
      <c r="C1517" s="84">
        <v>5</v>
      </c>
      <c r="D1517" s="123">
        <v>0.007412738639738074</v>
      </c>
      <c r="E1517" s="123">
        <v>-0.005588783610599261</v>
      </c>
      <c r="F1517" s="84" t="s">
        <v>3499</v>
      </c>
      <c r="G1517" s="84" t="b">
        <v>0</v>
      </c>
      <c r="H1517" s="84" t="b">
        <v>0</v>
      </c>
      <c r="I1517" s="84" t="b">
        <v>0</v>
      </c>
      <c r="J1517" s="84" t="b">
        <v>0</v>
      </c>
      <c r="K1517" s="84" t="b">
        <v>0</v>
      </c>
      <c r="L1517" s="84" t="b">
        <v>0</v>
      </c>
    </row>
    <row r="1518" spans="1:12" ht="15">
      <c r="A1518" s="84" t="s">
        <v>3582</v>
      </c>
      <c r="B1518" s="84" t="s">
        <v>3624</v>
      </c>
      <c r="C1518" s="84">
        <v>5</v>
      </c>
      <c r="D1518" s="123">
        <v>0.007412738639738074</v>
      </c>
      <c r="E1518" s="123">
        <v>-0.005588783610599261</v>
      </c>
      <c r="F1518" s="84" t="s">
        <v>3499</v>
      </c>
      <c r="G1518" s="84" t="b">
        <v>0</v>
      </c>
      <c r="H1518" s="84" t="b">
        <v>0</v>
      </c>
      <c r="I1518" s="84" t="b">
        <v>0</v>
      </c>
      <c r="J1518" s="84" t="b">
        <v>0</v>
      </c>
      <c r="K1518" s="84" t="b">
        <v>0</v>
      </c>
      <c r="L1518" s="84" t="b">
        <v>0</v>
      </c>
    </row>
    <row r="1519" spans="1:12" ht="15">
      <c r="A1519" s="84" t="s">
        <v>4339</v>
      </c>
      <c r="B1519" s="84" t="s">
        <v>4352</v>
      </c>
      <c r="C1519" s="84">
        <v>5</v>
      </c>
      <c r="D1519" s="123">
        <v>0.007412738639738074</v>
      </c>
      <c r="E1519" s="123">
        <v>0.4280667773279729</v>
      </c>
      <c r="F1519" s="84" t="s">
        <v>3499</v>
      </c>
      <c r="G1519" s="84" t="b">
        <v>0</v>
      </c>
      <c r="H1519" s="84" t="b">
        <v>0</v>
      </c>
      <c r="I1519" s="84" t="b">
        <v>0</v>
      </c>
      <c r="J1519" s="84" t="b">
        <v>0</v>
      </c>
      <c r="K1519" s="84" t="b">
        <v>0</v>
      </c>
      <c r="L1519" s="84" t="b">
        <v>0</v>
      </c>
    </row>
    <row r="1520" spans="1:12" ht="15">
      <c r="A1520" s="84" t="s">
        <v>4352</v>
      </c>
      <c r="B1520" s="84" t="s">
        <v>4581</v>
      </c>
      <c r="C1520" s="84">
        <v>4</v>
      </c>
      <c r="D1520" s="123">
        <v>0.006466345893854394</v>
      </c>
      <c r="E1520" s="123">
        <v>1.4999487846340982</v>
      </c>
      <c r="F1520" s="84" t="s">
        <v>3499</v>
      </c>
      <c r="G1520" s="84" t="b">
        <v>0</v>
      </c>
      <c r="H1520" s="84" t="b">
        <v>0</v>
      </c>
      <c r="I1520" s="84" t="b">
        <v>0</v>
      </c>
      <c r="J1520" s="84" t="b">
        <v>0</v>
      </c>
      <c r="K1520" s="84" t="b">
        <v>0</v>
      </c>
      <c r="L1520" s="84" t="b">
        <v>0</v>
      </c>
    </row>
    <row r="1521" spans="1:12" ht="15">
      <c r="A1521" s="84" t="s">
        <v>4581</v>
      </c>
      <c r="B1521" s="84" t="s">
        <v>4410</v>
      </c>
      <c r="C1521" s="84">
        <v>4</v>
      </c>
      <c r="D1521" s="123">
        <v>0.006466345893854394</v>
      </c>
      <c r="E1521" s="123">
        <v>1.8679255699286925</v>
      </c>
      <c r="F1521" s="84" t="s">
        <v>3499</v>
      </c>
      <c r="G1521" s="84" t="b">
        <v>0</v>
      </c>
      <c r="H1521" s="84" t="b">
        <v>0</v>
      </c>
      <c r="I1521" s="84" t="b">
        <v>0</v>
      </c>
      <c r="J1521" s="84" t="b">
        <v>0</v>
      </c>
      <c r="K1521" s="84" t="b">
        <v>0</v>
      </c>
      <c r="L1521" s="84" t="b">
        <v>0</v>
      </c>
    </row>
    <row r="1522" spans="1:12" ht="15">
      <c r="A1522" s="84" t="s">
        <v>4338</v>
      </c>
      <c r="B1522" s="84" t="s">
        <v>4582</v>
      </c>
      <c r="C1522" s="84">
        <v>4</v>
      </c>
      <c r="D1522" s="123">
        <v>0.006466345893854394</v>
      </c>
      <c r="E1522" s="123">
        <v>1.0513160677258733</v>
      </c>
      <c r="F1522" s="84" t="s">
        <v>3499</v>
      </c>
      <c r="G1522" s="84" t="b">
        <v>0</v>
      </c>
      <c r="H1522" s="84" t="b">
        <v>0</v>
      </c>
      <c r="I1522" s="84" t="b">
        <v>0</v>
      </c>
      <c r="J1522" s="84" t="b">
        <v>0</v>
      </c>
      <c r="K1522" s="84" t="b">
        <v>0</v>
      </c>
      <c r="L1522" s="84" t="b">
        <v>0</v>
      </c>
    </row>
    <row r="1523" spans="1:12" ht="15">
      <c r="A1523" s="84" t="s">
        <v>4582</v>
      </c>
      <c r="B1523" s="84" t="s">
        <v>4341</v>
      </c>
      <c r="C1523" s="84">
        <v>4</v>
      </c>
      <c r="D1523" s="123">
        <v>0.006466345893854394</v>
      </c>
      <c r="E1523" s="123">
        <v>1.1319719993395039</v>
      </c>
      <c r="F1523" s="84" t="s">
        <v>3499</v>
      </c>
      <c r="G1523" s="84" t="b">
        <v>0</v>
      </c>
      <c r="H1523" s="84" t="b">
        <v>0</v>
      </c>
      <c r="I1523" s="84" t="b">
        <v>0</v>
      </c>
      <c r="J1523" s="84" t="b">
        <v>0</v>
      </c>
      <c r="K1523" s="84" t="b">
        <v>0</v>
      </c>
      <c r="L1523" s="84" t="b">
        <v>0</v>
      </c>
    </row>
    <row r="1524" spans="1:12" ht="15">
      <c r="A1524" s="84" t="s">
        <v>4579</v>
      </c>
      <c r="B1524" s="84" t="s">
        <v>4338</v>
      </c>
      <c r="C1524" s="84">
        <v>4</v>
      </c>
      <c r="D1524" s="123">
        <v>0.006466345893854394</v>
      </c>
      <c r="E1524" s="123">
        <v>1.0513160677258733</v>
      </c>
      <c r="F1524" s="84" t="s">
        <v>3499</v>
      </c>
      <c r="G1524" s="84" t="b">
        <v>0</v>
      </c>
      <c r="H1524" s="84" t="b">
        <v>0</v>
      </c>
      <c r="I1524" s="84" t="b">
        <v>0</v>
      </c>
      <c r="J1524" s="84" t="b">
        <v>0</v>
      </c>
      <c r="K1524" s="84" t="b">
        <v>0</v>
      </c>
      <c r="L1524" s="84" t="b">
        <v>0</v>
      </c>
    </row>
    <row r="1525" spans="1:12" ht="15">
      <c r="A1525" s="84" t="s">
        <v>4338</v>
      </c>
      <c r="B1525" s="84" t="s">
        <v>4580</v>
      </c>
      <c r="C1525" s="84">
        <v>4</v>
      </c>
      <c r="D1525" s="123">
        <v>0.006466345893854394</v>
      </c>
      <c r="E1525" s="123">
        <v>1.0513160677258733</v>
      </c>
      <c r="F1525" s="84" t="s">
        <v>3499</v>
      </c>
      <c r="G1525" s="84" t="b">
        <v>0</v>
      </c>
      <c r="H1525" s="84" t="b">
        <v>0</v>
      </c>
      <c r="I1525" s="84" t="b">
        <v>0</v>
      </c>
      <c r="J1525" s="84" t="b">
        <v>0</v>
      </c>
      <c r="K1525" s="84" t="b">
        <v>0</v>
      </c>
      <c r="L1525" s="84" t="b">
        <v>0</v>
      </c>
    </row>
    <row r="1526" spans="1:12" ht="15">
      <c r="A1526" s="84" t="s">
        <v>4580</v>
      </c>
      <c r="B1526" s="84" t="s">
        <v>4341</v>
      </c>
      <c r="C1526" s="84">
        <v>4</v>
      </c>
      <c r="D1526" s="123">
        <v>0.006466345893854394</v>
      </c>
      <c r="E1526" s="123">
        <v>1.1319719993395039</v>
      </c>
      <c r="F1526" s="84" t="s">
        <v>3499</v>
      </c>
      <c r="G1526" s="84" t="b">
        <v>0</v>
      </c>
      <c r="H1526" s="84" t="b">
        <v>0</v>
      </c>
      <c r="I1526" s="84" t="b">
        <v>0</v>
      </c>
      <c r="J1526" s="84" t="b">
        <v>0</v>
      </c>
      <c r="K1526" s="84" t="b">
        <v>0</v>
      </c>
      <c r="L1526" s="84" t="b">
        <v>0</v>
      </c>
    </row>
    <row r="1527" spans="1:12" ht="15">
      <c r="A1527" s="84" t="s">
        <v>4359</v>
      </c>
      <c r="B1527" s="84" t="s">
        <v>3585</v>
      </c>
      <c r="C1527" s="84">
        <v>4</v>
      </c>
      <c r="D1527" s="123">
        <v>0.006466345893854394</v>
      </c>
      <c r="E1527" s="123">
        <v>1.3003764297288942</v>
      </c>
      <c r="F1527" s="84" t="s">
        <v>3499</v>
      </c>
      <c r="G1527" s="84" t="b">
        <v>0</v>
      </c>
      <c r="H1527" s="84" t="b">
        <v>0</v>
      </c>
      <c r="I1527" s="84" t="b">
        <v>0</v>
      </c>
      <c r="J1527" s="84" t="b">
        <v>0</v>
      </c>
      <c r="K1527" s="84" t="b">
        <v>0</v>
      </c>
      <c r="L1527" s="84" t="b">
        <v>0</v>
      </c>
    </row>
    <row r="1528" spans="1:12" ht="15">
      <c r="A1528" s="84" t="s">
        <v>4352</v>
      </c>
      <c r="B1528" s="84" t="s">
        <v>4500</v>
      </c>
      <c r="C1528" s="84">
        <v>4</v>
      </c>
      <c r="D1528" s="123">
        <v>0.006466345893854394</v>
      </c>
      <c r="E1528" s="123">
        <v>1.4999487846340982</v>
      </c>
      <c r="F1528" s="84" t="s">
        <v>3499</v>
      </c>
      <c r="G1528" s="84" t="b">
        <v>0</v>
      </c>
      <c r="H1528" s="84" t="b">
        <v>0</v>
      </c>
      <c r="I1528" s="84" t="b">
        <v>0</v>
      </c>
      <c r="J1528" s="84" t="b">
        <v>0</v>
      </c>
      <c r="K1528" s="84" t="b">
        <v>0</v>
      </c>
      <c r="L1528" s="84" t="b">
        <v>0</v>
      </c>
    </row>
    <row r="1529" spans="1:12" ht="15">
      <c r="A1529" s="84" t="s">
        <v>4576</v>
      </c>
      <c r="B1529" s="84" t="s">
        <v>4577</v>
      </c>
      <c r="C1529" s="84">
        <v>4</v>
      </c>
      <c r="D1529" s="123">
        <v>0.006466345893854394</v>
      </c>
      <c r="E1529" s="123">
        <v>2.220108088040055</v>
      </c>
      <c r="F1529" s="84" t="s">
        <v>3499</v>
      </c>
      <c r="G1529" s="84" t="b">
        <v>0</v>
      </c>
      <c r="H1529" s="84" t="b">
        <v>0</v>
      </c>
      <c r="I1529" s="84" t="b">
        <v>0</v>
      </c>
      <c r="J1529" s="84" t="b">
        <v>0</v>
      </c>
      <c r="K1529" s="84" t="b">
        <v>0</v>
      </c>
      <c r="L1529" s="84" t="b">
        <v>0</v>
      </c>
    </row>
    <row r="1530" spans="1:12" ht="15">
      <c r="A1530" s="84" t="s">
        <v>4577</v>
      </c>
      <c r="B1530" s="84" t="s">
        <v>4338</v>
      </c>
      <c r="C1530" s="84">
        <v>4</v>
      </c>
      <c r="D1530" s="123">
        <v>0.006466345893854394</v>
      </c>
      <c r="E1530" s="123">
        <v>1.0513160677258733</v>
      </c>
      <c r="F1530" s="84" t="s">
        <v>3499</v>
      </c>
      <c r="G1530" s="84" t="b">
        <v>0</v>
      </c>
      <c r="H1530" s="84" t="b">
        <v>0</v>
      </c>
      <c r="I1530" s="84" t="b">
        <v>0</v>
      </c>
      <c r="J1530" s="84" t="b">
        <v>0</v>
      </c>
      <c r="K1530" s="84" t="b">
        <v>0</v>
      </c>
      <c r="L1530" s="84" t="b">
        <v>0</v>
      </c>
    </row>
    <row r="1531" spans="1:12" ht="15">
      <c r="A1531" s="84" t="s">
        <v>4338</v>
      </c>
      <c r="B1531" s="84" t="s">
        <v>4578</v>
      </c>
      <c r="C1531" s="84">
        <v>4</v>
      </c>
      <c r="D1531" s="123">
        <v>0.006466345893854394</v>
      </c>
      <c r="E1531" s="123">
        <v>1.0513160677258733</v>
      </c>
      <c r="F1531" s="84" t="s">
        <v>3499</v>
      </c>
      <c r="G1531" s="84" t="b">
        <v>0</v>
      </c>
      <c r="H1531" s="84" t="b">
        <v>0</v>
      </c>
      <c r="I1531" s="84" t="b">
        <v>0</v>
      </c>
      <c r="J1531" s="84" t="b">
        <v>0</v>
      </c>
      <c r="K1531" s="84" t="b">
        <v>0</v>
      </c>
      <c r="L1531" s="84" t="b">
        <v>0</v>
      </c>
    </row>
    <row r="1532" spans="1:12" ht="15">
      <c r="A1532" s="84" t="s">
        <v>4578</v>
      </c>
      <c r="B1532" s="84" t="s">
        <v>4341</v>
      </c>
      <c r="C1532" s="84">
        <v>4</v>
      </c>
      <c r="D1532" s="123">
        <v>0.006466345893854394</v>
      </c>
      <c r="E1532" s="123">
        <v>1.1319719993395039</v>
      </c>
      <c r="F1532" s="84" t="s">
        <v>3499</v>
      </c>
      <c r="G1532" s="84" t="b">
        <v>0</v>
      </c>
      <c r="H1532" s="84" t="b">
        <v>0</v>
      </c>
      <c r="I1532" s="84" t="b">
        <v>0</v>
      </c>
      <c r="J1532" s="84" t="b">
        <v>0</v>
      </c>
      <c r="K1532" s="84" t="b">
        <v>0</v>
      </c>
      <c r="L1532" s="84" t="b">
        <v>0</v>
      </c>
    </row>
    <row r="1533" spans="1:12" ht="15">
      <c r="A1533" s="84" t="s">
        <v>4430</v>
      </c>
      <c r="B1533" s="84" t="s">
        <v>4341</v>
      </c>
      <c r="C1533" s="84">
        <v>3</v>
      </c>
      <c r="D1533" s="123">
        <v>0.005368177414616107</v>
      </c>
      <c r="E1533" s="123">
        <v>1.1319719993395039</v>
      </c>
      <c r="F1533" s="84" t="s">
        <v>3499</v>
      </c>
      <c r="G1533" s="84" t="b">
        <v>0</v>
      </c>
      <c r="H1533" s="84" t="b">
        <v>0</v>
      </c>
      <c r="I1533" s="84" t="b">
        <v>0</v>
      </c>
      <c r="J1533" s="84" t="b">
        <v>0</v>
      </c>
      <c r="K1533" s="84" t="b">
        <v>0</v>
      </c>
      <c r="L1533" s="84" t="b">
        <v>0</v>
      </c>
    </row>
    <row r="1534" spans="1:12" ht="15">
      <c r="A1534" s="84" t="s">
        <v>3582</v>
      </c>
      <c r="B1534" s="84" t="s">
        <v>4674</v>
      </c>
      <c r="C1534" s="84">
        <v>3</v>
      </c>
      <c r="D1534" s="123">
        <v>0.005368177414616107</v>
      </c>
      <c r="E1534" s="123">
        <v>1.066293223695526</v>
      </c>
      <c r="F1534" s="84" t="s">
        <v>3499</v>
      </c>
      <c r="G1534" s="84" t="b">
        <v>0</v>
      </c>
      <c r="H1534" s="84" t="b">
        <v>0</v>
      </c>
      <c r="I1534" s="84" t="b">
        <v>0</v>
      </c>
      <c r="J1534" s="84" t="b">
        <v>0</v>
      </c>
      <c r="K1534" s="84" t="b">
        <v>0</v>
      </c>
      <c r="L1534" s="84" t="b">
        <v>0</v>
      </c>
    </row>
    <row r="1535" spans="1:12" ht="15">
      <c r="A1535" s="84" t="s">
        <v>4674</v>
      </c>
      <c r="B1535" s="84" t="s">
        <v>4338</v>
      </c>
      <c r="C1535" s="84">
        <v>3</v>
      </c>
      <c r="D1535" s="123">
        <v>0.005368177414616107</v>
      </c>
      <c r="E1535" s="123">
        <v>1.0513160677258733</v>
      </c>
      <c r="F1535" s="84" t="s">
        <v>3499</v>
      </c>
      <c r="G1535" s="84" t="b">
        <v>0</v>
      </c>
      <c r="H1535" s="84" t="b">
        <v>0</v>
      </c>
      <c r="I1535" s="84" t="b">
        <v>0</v>
      </c>
      <c r="J1535" s="84" t="b">
        <v>0</v>
      </c>
      <c r="K1535" s="84" t="b">
        <v>0</v>
      </c>
      <c r="L1535" s="84" t="b">
        <v>0</v>
      </c>
    </row>
    <row r="1536" spans="1:12" ht="15">
      <c r="A1536" s="84" t="s">
        <v>4338</v>
      </c>
      <c r="B1536" s="84" t="s">
        <v>4675</v>
      </c>
      <c r="C1536" s="84">
        <v>3</v>
      </c>
      <c r="D1536" s="123">
        <v>0.005368177414616107</v>
      </c>
      <c r="E1536" s="123">
        <v>1.0513160677258733</v>
      </c>
      <c r="F1536" s="84" t="s">
        <v>3499</v>
      </c>
      <c r="G1536" s="84" t="b">
        <v>0</v>
      </c>
      <c r="H1536" s="84" t="b">
        <v>0</v>
      </c>
      <c r="I1536" s="84" t="b">
        <v>0</v>
      </c>
      <c r="J1536" s="84" t="b">
        <v>0</v>
      </c>
      <c r="K1536" s="84" t="b">
        <v>0</v>
      </c>
      <c r="L1536" s="84" t="b">
        <v>0</v>
      </c>
    </row>
    <row r="1537" spans="1:12" ht="15">
      <c r="A1537" s="84" t="s">
        <v>4675</v>
      </c>
      <c r="B1537" s="84" t="s">
        <v>4341</v>
      </c>
      <c r="C1537" s="84">
        <v>3</v>
      </c>
      <c r="D1537" s="123">
        <v>0.005368177414616107</v>
      </c>
      <c r="E1537" s="123">
        <v>1.1319719993395039</v>
      </c>
      <c r="F1537" s="84" t="s">
        <v>3499</v>
      </c>
      <c r="G1537" s="84" t="b">
        <v>0</v>
      </c>
      <c r="H1537" s="84" t="b">
        <v>0</v>
      </c>
      <c r="I1537" s="84" t="b">
        <v>0</v>
      </c>
      <c r="J1537" s="84" t="b">
        <v>0</v>
      </c>
      <c r="K1537" s="84" t="b">
        <v>0</v>
      </c>
      <c r="L1537" s="84" t="b">
        <v>0</v>
      </c>
    </row>
    <row r="1538" spans="1:12" ht="15">
      <c r="A1538" s="84" t="s">
        <v>4670</v>
      </c>
      <c r="B1538" s="84" t="s">
        <v>4410</v>
      </c>
      <c r="C1538" s="84">
        <v>3</v>
      </c>
      <c r="D1538" s="123">
        <v>0.005368177414616107</v>
      </c>
      <c r="E1538" s="123">
        <v>1.8679255699286925</v>
      </c>
      <c r="F1538" s="84" t="s">
        <v>3499</v>
      </c>
      <c r="G1538" s="84" t="b">
        <v>0</v>
      </c>
      <c r="H1538" s="84" t="b">
        <v>0</v>
      </c>
      <c r="I1538" s="84" t="b">
        <v>0</v>
      </c>
      <c r="J1538" s="84" t="b">
        <v>0</v>
      </c>
      <c r="K1538" s="84" t="b">
        <v>0</v>
      </c>
      <c r="L1538" s="84" t="b">
        <v>0</v>
      </c>
    </row>
    <row r="1539" spans="1:12" ht="15">
      <c r="A1539" s="84" t="s">
        <v>4338</v>
      </c>
      <c r="B1539" s="84" t="s">
        <v>4671</v>
      </c>
      <c r="C1539" s="84">
        <v>3</v>
      </c>
      <c r="D1539" s="123">
        <v>0.005368177414616107</v>
      </c>
      <c r="E1539" s="123">
        <v>1.0513160677258733</v>
      </c>
      <c r="F1539" s="84" t="s">
        <v>3499</v>
      </c>
      <c r="G1539" s="84" t="b">
        <v>0</v>
      </c>
      <c r="H1539" s="84" t="b">
        <v>0</v>
      </c>
      <c r="I1539" s="84" t="b">
        <v>0</v>
      </c>
      <c r="J1539" s="84" t="b">
        <v>0</v>
      </c>
      <c r="K1539" s="84" t="b">
        <v>0</v>
      </c>
      <c r="L1539" s="84" t="b">
        <v>0</v>
      </c>
    </row>
    <row r="1540" spans="1:12" ht="15">
      <c r="A1540" s="84" t="s">
        <v>4671</v>
      </c>
      <c r="B1540" s="84" t="s">
        <v>4341</v>
      </c>
      <c r="C1540" s="84">
        <v>3</v>
      </c>
      <c r="D1540" s="123">
        <v>0.005368177414616107</v>
      </c>
      <c r="E1540" s="123">
        <v>1.1319719993395039</v>
      </c>
      <c r="F1540" s="84" t="s">
        <v>3499</v>
      </c>
      <c r="G1540" s="84" t="b">
        <v>0</v>
      </c>
      <c r="H1540" s="84" t="b">
        <v>0</v>
      </c>
      <c r="I1540" s="84" t="b">
        <v>0</v>
      </c>
      <c r="J1540" s="84" t="b">
        <v>0</v>
      </c>
      <c r="K1540" s="84" t="b">
        <v>0</v>
      </c>
      <c r="L1540" s="84" t="b">
        <v>0</v>
      </c>
    </row>
    <row r="1541" spans="1:12" ht="15">
      <c r="A1541" s="84" t="s">
        <v>4676</v>
      </c>
      <c r="B1541" s="84" t="s">
        <v>4338</v>
      </c>
      <c r="C1541" s="84">
        <v>3</v>
      </c>
      <c r="D1541" s="123">
        <v>0.005368177414616107</v>
      </c>
      <c r="E1541" s="123">
        <v>1.0513160677258733</v>
      </c>
      <c r="F1541" s="84" t="s">
        <v>3499</v>
      </c>
      <c r="G1541" s="84" t="b">
        <v>0</v>
      </c>
      <c r="H1541" s="84" t="b">
        <v>0</v>
      </c>
      <c r="I1541" s="84" t="b">
        <v>0</v>
      </c>
      <c r="J1541" s="84" t="b">
        <v>0</v>
      </c>
      <c r="K1541" s="84" t="b">
        <v>0</v>
      </c>
      <c r="L1541" s="84" t="b">
        <v>0</v>
      </c>
    </row>
    <row r="1542" spans="1:12" ht="15">
      <c r="A1542" s="84" t="s">
        <v>4352</v>
      </c>
      <c r="B1542" s="84" t="s">
        <v>4579</v>
      </c>
      <c r="C1542" s="84">
        <v>3</v>
      </c>
      <c r="D1542" s="123">
        <v>0.005368177414616107</v>
      </c>
      <c r="E1542" s="123">
        <v>1.3750100480257983</v>
      </c>
      <c r="F1542" s="84" t="s">
        <v>3499</v>
      </c>
      <c r="G1542" s="84" t="b">
        <v>0</v>
      </c>
      <c r="H1542" s="84" t="b">
        <v>0</v>
      </c>
      <c r="I1542" s="84" t="b">
        <v>0</v>
      </c>
      <c r="J1542" s="84" t="b">
        <v>0</v>
      </c>
      <c r="K1542" s="84" t="b">
        <v>0</v>
      </c>
      <c r="L1542" s="84" t="b">
        <v>0</v>
      </c>
    </row>
    <row r="1543" spans="1:12" ht="15">
      <c r="A1543" s="84" t="s">
        <v>4344</v>
      </c>
      <c r="B1543" s="84" t="s">
        <v>4519</v>
      </c>
      <c r="C1543" s="84">
        <v>3</v>
      </c>
      <c r="D1543" s="123">
        <v>0.005368177414616107</v>
      </c>
      <c r="E1543" s="123">
        <v>1.3597700814690614</v>
      </c>
      <c r="F1543" s="84" t="s">
        <v>3499</v>
      </c>
      <c r="G1543" s="84" t="b">
        <v>0</v>
      </c>
      <c r="H1543" s="84" t="b">
        <v>0</v>
      </c>
      <c r="I1543" s="84" t="b">
        <v>0</v>
      </c>
      <c r="J1543" s="84" t="b">
        <v>0</v>
      </c>
      <c r="K1543" s="84" t="b">
        <v>0</v>
      </c>
      <c r="L1543" s="84" t="b">
        <v>0</v>
      </c>
    </row>
    <row r="1544" spans="1:12" ht="15">
      <c r="A1544" s="84" t="s">
        <v>4519</v>
      </c>
      <c r="B1544" s="84" t="s">
        <v>4672</v>
      </c>
      <c r="C1544" s="84">
        <v>3</v>
      </c>
      <c r="D1544" s="123">
        <v>0.005368177414616107</v>
      </c>
      <c r="E1544" s="123">
        <v>2.345046824648355</v>
      </c>
      <c r="F1544" s="84" t="s">
        <v>3499</v>
      </c>
      <c r="G1544" s="84" t="b">
        <v>0</v>
      </c>
      <c r="H1544" s="84" t="b">
        <v>0</v>
      </c>
      <c r="I1544" s="84" t="b">
        <v>0</v>
      </c>
      <c r="J1544" s="84" t="b">
        <v>0</v>
      </c>
      <c r="K1544" s="84" t="b">
        <v>0</v>
      </c>
      <c r="L1544" s="84" t="b">
        <v>0</v>
      </c>
    </row>
    <row r="1545" spans="1:12" ht="15">
      <c r="A1545" s="84" t="s">
        <v>4672</v>
      </c>
      <c r="B1545" s="84" t="s">
        <v>4473</v>
      </c>
      <c r="C1545" s="84">
        <v>3</v>
      </c>
      <c r="D1545" s="123">
        <v>0.005368177414616107</v>
      </c>
      <c r="E1545" s="123">
        <v>2.044016828984374</v>
      </c>
      <c r="F1545" s="84" t="s">
        <v>3499</v>
      </c>
      <c r="G1545" s="84" t="b">
        <v>0</v>
      </c>
      <c r="H1545" s="84" t="b">
        <v>0</v>
      </c>
      <c r="I1545" s="84" t="b">
        <v>0</v>
      </c>
      <c r="J1545" s="84" t="b">
        <v>0</v>
      </c>
      <c r="K1545" s="84" t="b">
        <v>0</v>
      </c>
      <c r="L1545" s="84" t="b">
        <v>0</v>
      </c>
    </row>
    <row r="1546" spans="1:12" ht="15">
      <c r="A1546" s="84" t="s">
        <v>4338</v>
      </c>
      <c r="B1546" s="84" t="s">
        <v>4673</v>
      </c>
      <c r="C1546" s="84">
        <v>3</v>
      </c>
      <c r="D1546" s="123">
        <v>0.005368177414616107</v>
      </c>
      <c r="E1546" s="123">
        <v>1.0513160677258733</v>
      </c>
      <c r="F1546" s="84" t="s">
        <v>3499</v>
      </c>
      <c r="G1546" s="84" t="b">
        <v>0</v>
      </c>
      <c r="H1546" s="84" t="b">
        <v>0</v>
      </c>
      <c r="I1546" s="84" t="b">
        <v>0</v>
      </c>
      <c r="J1546" s="84" t="b">
        <v>0</v>
      </c>
      <c r="K1546" s="84" t="b">
        <v>0</v>
      </c>
      <c r="L1546" s="84" t="b">
        <v>0</v>
      </c>
    </row>
    <row r="1547" spans="1:12" ht="15">
      <c r="A1547" s="84" t="s">
        <v>4673</v>
      </c>
      <c r="B1547" s="84" t="s">
        <v>4341</v>
      </c>
      <c r="C1547" s="84">
        <v>3</v>
      </c>
      <c r="D1547" s="123">
        <v>0.005368177414616107</v>
      </c>
      <c r="E1547" s="123">
        <v>1.1319719993395039</v>
      </c>
      <c r="F1547" s="84" t="s">
        <v>3499</v>
      </c>
      <c r="G1547" s="84" t="b">
        <v>0</v>
      </c>
      <c r="H1547" s="84" t="b">
        <v>0</v>
      </c>
      <c r="I1547" s="84" t="b">
        <v>0</v>
      </c>
      <c r="J1547" s="84" t="b">
        <v>0</v>
      </c>
      <c r="K1547" s="84" t="b">
        <v>0</v>
      </c>
      <c r="L1547" s="84" t="b">
        <v>0</v>
      </c>
    </row>
    <row r="1548" spans="1:12" ht="15">
      <c r="A1548" s="84" t="s">
        <v>4500</v>
      </c>
      <c r="B1548" s="84" t="s">
        <v>4576</v>
      </c>
      <c r="C1548" s="84">
        <v>3</v>
      </c>
      <c r="D1548" s="123">
        <v>0.005368177414616107</v>
      </c>
      <c r="E1548" s="123">
        <v>2.095169351431755</v>
      </c>
      <c r="F1548" s="84" t="s">
        <v>3499</v>
      </c>
      <c r="G1548" s="84" t="b">
        <v>0</v>
      </c>
      <c r="H1548" s="84" t="b">
        <v>0</v>
      </c>
      <c r="I1548" s="84" t="b">
        <v>0</v>
      </c>
      <c r="J1548" s="84" t="b">
        <v>0</v>
      </c>
      <c r="K1548" s="84" t="b">
        <v>0</v>
      </c>
      <c r="L1548" s="84" t="b">
        <v>0</v>
      </c>
    </row>
    <row r="1549" spans="1:12" ht="15">
      <c r="A1549" s="84" t="s">
        <v>4450</v>
      </c>
      <c r="B1549" s="84" t="s">
        <v>3585</v>
      </c>
      <c r="C1549" s="84">
        <v>2</v>
      </c>
      <c r="D1549" s="123">
        <v>0.004065897692885651</v>
      </c>
      <c r="E1549" s="123">
        <v>1.4330019950034851</v>
      </c>
      <c r="F1549" s="84" t="s">
        <v>3499</v>
      </c>
      <c r="G1549" s="84" t="b">
        <v>0</v>
      </c>
      <c r="H1549" s="84" t="b">
        <v>0</v>
      </c>
      <c r="I1549" s="84" t="b">
        <v>0</v>
      </c>
      <c r="J1549" s="84" t="b">
        <v>0</v>
      </c>
      <c r="K1549" s="84" t="b">
        <v>0</v>
      </c>
      <c r="L1549" s="84" t="b">
        <v>0</v>
      </c>
    </row>
    <row r="1550" spans="1:12" ht="15">
      <c r="A1550" s="84" t="s">
        <v>3582</v>
      </c>
      <c r="B1550" s="84" t="s">
        <v>4837</v>
      </c>
      <c r="C1550" s="84">
        <v>2</v>
      </c>
      <c r="D1550" s="123">
        <v>0.004065897692885651</v>
      </c>
      <c r="E1550" s="123">
        <v>1.066293223695526</v>
      </c>
      <c r="F1550" s="84" t="s">
        <v>3499</v>
      </c>
      <c r="G1550" s="84" t="b">
        <v>0</v>
      </c>
      <c r="H1550" s="84" t="b">
        <v>0</v>
      </c>
      <c r="I1550" s="84" t="b">
        <v>0</v>
      </c>
      <c r="J1550" s="84" t="b">
        <v>0</v>
      </c>
      <c r="K1550" s="84" t="b">
        <v>0</v>
      </c>
      <c r="L1550" s="84" t="b">
        <v>0</v>
      </c>
    </row>
    <row r="1551" spans="1:12" ht="15">
      <c r="A1551" s="84" t="s">
        <v>4837</v>
      </c>
      <c r="B1551" s="84" t="s">
        <v>4838</v>
      </c>
      <c r="C1551" s="84">
        <v>2</v>
      </c>
      <c r="D1551" s="123">
        <v>0.004065897692885651</v>
      </c>
      <c r="E1551" s="123">
        <v>2.5211380837040362</v>
      </c>
      <c r="F1551" s="84" t="s">
        <v>3499</v>
      </c>
      <c r="G1551" s="84" t="b">
        <v>0</v>
      </c>
      <c r="H1551" s="84" t="b">
        <v>0</v>
      </c>
      <c r="I1551" s="84" t="b">
        <v>0</v>
      </c>
      <c r="J1551" s="84" t="b">
        <v>0</v>
      </c>
      <c r="K1551" s="84" t="b">
        <v>0</v>
      </c>
      <c r="L1551" s="84" t="b">
        <v>0</v>
      </c>
    </row>
    <row r="1552" spans="1:12" ht="15">
      <c r="A1552" s="84" t="s">
        <v>4838</v>
      </c>
      <c r="B1552" s="84" t="s">
        <v>4338</v>
      </c>
      <c r="C1552" s="84">
        <v>2</v>
      </c>
      <c r="D1552" s="123">
        <v>0.004065897692885651</v>
      </c>
      <c r="E1552" s="123">
        <v>1.0513160677258733</v>
      </c>
      <c r="F1552" s="84" t="s">
        <v>3499</v>
      </c>
      <c r="G1552" s="84" t="b">
        <v>0</v>
      </c>
      <c r="H1552" s="84" t="b">
        <v>0</v>
      </c>
      <c r="I1552" s="84" t="b">
        <v>0</v>
      </c>
      <c r="J1552" s="84" t="b">
        <v>0</v>
      </c>
      <c r="K1552" s="84" t="b">
        <v>0</v>
      </c>
      <c r="L1552" s="84" t="b">
        <v>0</v>
      </c>
    </row>
    <row r="1553" spans="1:12" ht="15">
      <c r="A1553" s="84" t="s">
        <v>4338</v>
      </c>
      <c r="B1553" s="84" t="s">
        <v>4839</v>
      </c>
      <c r="C1553" s="84">
        <v>2</v>
      </c>
      <c r="D1553" s="123">
        <v>0.004065897692885651</v>
      </c>
      <c r="E1553" s="123">
        <v>1.0513160677258733</v>
      </c>
      <c r="F1553" s="84" t="s">
        <v>3499</v>
      </c>
      <c r="G1553" s="84" t="b">
        <v>0</v>
      </c>
      <c r="H1553" s="84" t="b">
        <v>0</v>
      </c>
      <c r="I1553" s="84" t="b">
        <v>0</v>
      </c>
      <c r="J1553" s="84" t="b">
        <v>0</v>
      </c>
      <c r="K1553" s="84" t="b">
        <v>0</v>
      </c>
      <c r="L1553" s="84" t="b">
        <v>0</v>
      </c>
    </row>
    <row r="1554" spans="1:12" ht="15">
      <c r="A1554" s="84" t="s">
        <v>4839</v>
      </c>
      <c r="B1554" s="84" t="s">
        <v>4341</v>
      </c>
      <c r="C1554" s="84">
        <v>2</v>
      </c>
      <c r="D1554" s="123">
        <v>0.004065897692885651</v>
      </c>
      <c r="E1554" s="123">
        <v>1.1319719993395039</v>
      </c>
      <c r="F1554" s="84" t="s">
        <v>3499</v>
      </c>
      <c r="G1554" s="84" t="b">
        <v>0</v>
      </c>
      <c r="H1554" s="84" t="b">
        <v>0</v>
      </c>
      <c r="I1554" s="84" t="b">
        <v>0</v>
      </c>
      <c r="J1554" s="84" t="b">
        <v>0</v>
      </c>
      <c r="K1554" s="84" t="b">
        <v>0</v>
      </c>
      <c r="L1554" s="84" t="b">
        <v>0</v>
      </c>
    </row>
    <row r="1555" spans="1:12" ht="15">
      <c r="A1555" s="84" t="s">
        <v>3582</v>
      </c>
      <c r="B1555" s="84" t="s">
        <v>4846</v>
      </c>
      <c r="C1555" s="84">
        <v>2</v>
      </c>
      <c r="D1555" s="123">
        <v>0.004065897692885651</v>
      </c>
      <c r="E1555" s="123">
        <v>1.066293223695526</v>
      </c>
      <c r="F1555" s="84" t="s">
        <v>3499</v>
      </c>
      <c r="G1555" s="84" t="b">
        <v>0</v>
      </c>
      <c r="H1555" s="84" t="b">
        <v>0</v>
      </c>
      <c r="I1555" s="84" t="b">
        <v>0</v>
      </c>
      <c r="J1555" s="84" t="b">
        <v>0</v>
      </c>
      <c r="K1555" s="84" t="b">
        <v>0</v>
      </c>
      <c r="L1555" s="84" t="b">
        <v>0</v>
      </c>
    </row>
    <row r="1556" spans="1:12" ht="15">
      <c r="A1556" s="84" t="s">
        <v>4846</v>
      </c>
      <c r="B1556" s="84" t="s">
        <v>4408</v>
      </c>
      <c r="C1556" s="84">
        <v>2</v>
      </c>
      <c r="D1556" s="123">
        <v>0.004065897692885651</v>
      </c>
      <c r="E1556" s="123">
        <v>2.5211380837040362</v>
      </c>
      <c r="F1556" s="84" t="s">
        <v>3499</v>
      </c>
      <c r="G1556" s="84" t="b">
        <v>0</v>
      </c>
      <c r="H1556" s="84" t="b">
        <v>0</v>
      </c>
      <c r="I1556" s="84" t="b">
        <v>0</v>
      </c>
      <c r="J1556" s="84" t="b">
        <v>0</v>
      </c>
      <c r="K1556" s="84" t="b">
        <v>0</v>
      </c>
      <c r="L1556" s="84" t="b">
        <v>0</v>
      </c>
    </row>
    <row r="1557" spans="1:12" ht="15">
      <c r="A1557" s="84" t="s">
        <v>4408</v>
      </c>
      <c r="B1557" s="84" t="s">
        <v>4344</v>
      </c>
      <c r="C1557" s="84">
        <v>2</v>
      </c>
      <c r="D1557" s="123">
        <v>0.004065897692885651</v>
      </c>
      <c r="E1557" s="123">
        <v>1.3597700814690614</v>
      </c>
      <c r="F1557" s="84" t="s">
        <v>3499</v>
      </c>
      <c r="G1557" s="84" t="b">
        <v>0</v>
      </c>
      <c r="H1557" s="84" t="b">
        <v>0</v>
      </c>
      <c r="I1557" s="84" t="b">
        <v>0</v>
      </c>
      <c r="J1557" s="84" t="b">
        <v>0</v>
      </c>
      <c r="K1557" s="84" t="b">
        <v>0</v>
      </c>
      <c r="L1557" s="84" t="b">
        <v>0</v>
      </c>
    </row>
    <row r="1558" spans="1:12" ht="15">
      <c r="A1558" s="84" t="s">
        <v>4359</v>
      </c>
      <c r="B1558" s="84" t="s">
        <v>4338</v>
      </c>
      <c r="C1558" s="84">
        <v>2</v>
      </c>
      <c r="D1558" s="123">
        <v>0.004065897692885651</v>
      </c>
      <c r="E1558" s="123">
        <v>0.07359246243702557</v>
      </c>
      <c r="F1558" s="84" t="s">
        <v>3499</v>
      </c>
      <c r="G1558" s="84" t="b">
        <v>0</v>
      </c>
      <c r="H1558" s="84" t="b">
        <v>0</v>
      </c>
      <c r="I1558" s="84" t="b">
        <v>0</v>
      </c>
      <c r="J1558" s="84" t="b">
        <v>0</v>
      </c>
      <c r="K1558" s="84" t="b">
        <v>0</v>
      </c>
      <c r="L1558" s="84" t="b">
        <v>0</v>
      </c>
    </row>
    <row r="1559" spans="1:12" ht="15">
      <c r="A1559" s="84" t="s">
        <v>4338</v>
      </c>
      <c r="B1559" s="84" t="s">
        <v>4847</v>
      </c>
      <c r="C1559" s="84">
        <v>2</v>
      </c>
      <c r="D1559" s="123">
        <v>0.004065897692885651</v>
      </c>
      <c r="E1559" s="123">
        <v>1.0513160677258733</v>
      </c>
      <c r="F1559" s="84" t="s">
        <v>3499</v>
      </c>
      <c r="G1559" s="84" t="b">
        <v>0</v>
      </c>
      <c r="H1559" s="84" t="b">
        <v>0</v>
      </c>
      <c r="I1559" s="84" t="b">
        <v>0</v>
      </c>
      <c r="J1559" s="84" t="b">
        <v>0</v>
      </c>
      <c r="K1559" s="84" t="b">
        <v>0</v>
      </c>
      <c r="L1559" s="84" t="b">
        <v>0</v>
      </c>
    </row>
    <row r="1560" spans="1:12" ht="15">
      <c r="A1560" s="84" t="s">
        <v>4847</v>
      </c>
      <c r="B1560" s="84" t="s">
        <v>4341</v>
      </c>
      <c r="C1560" s="84">
        <v>2</v>
      </c>
      <c r="D1560" s="123">
        <v>0.004065897692885651</v>
      </c>
      <c r="E1560" s="123">
        <v>1.1319719993395039</v>
      </c>
      <c r="F1560" s="84" t="s">
        <v>3499</v>
      </c>
      <c r="G1560" s="84" t="b">
        <v>0</v>
      </c>
      <c r="H1560" s="84" t="b">
        <v>0</v>
      </c>
      <c r="I1560" s="84" t="b">
        <v>0</v>
      </c>
      <c r="J1560" s="84" t="b">
        <v>0</v>
      </c>
      <c r="K1560" s="84" t="b">
        <v>0</v>
      </c>
      <c r="L1560" s="84" t="b">
        <v>0</v>
      </c>
    </row>
    <row r="1561" spans="1:12" ht="15">
      <c r="A1561" s="84" t="s">
        <v>4835</v>
      </c>
      <c r="B1561" s="84" t="s">
        <v>4473</v>
      </c>
      <c r="C1561" s="84">
        <v>2</v>
      </c>
      <c r="D1561" s="123">
        <v>0.004065897692885651</v>
      </c>
      <c r="E1561" s="123">
        <v>2.044016828984374</v>
      </c>
      <c r="F1561" s="84" t="s">
        <v>3499</v>
      </c>
      <c r="G1561" s="84" t="b">
        <v>0</v>
      </c>
      <c r="H1561" s="84" t="b">
        <v>0</v>
      </c>
      <c r="I1561" s="84" t="b">
        <v>0</v>
      </c>
      <c r="J1561" s="84" t="b">
        <v>0</v>
      </c>
      <c r="K1561" s="84" t="b">
        <v>0</v>
      </c>
      <c r="L1561" s="84" t="b">
        <v>0</v>
      </c>
    </row>
    <row r="1562" spans="1:12" ht="15">
      <c r="A1562" s="84" t="s">
        <v>4338</v>
      </c>
      <c r="B1562" s="84" t="s">
        <v>4836</v>
      </c>
      <c r="C1562" s="84">
        <v>2</v>
      </c>
      <c r="D1562" s="123">
        <v>0.004065897692885651</v>
      </c>
      <c r="E1562" s="123">
        <v>1.0513160677258733</v>
      </c>
      <c r="F1562" s="84" t="s">
        <v>3499</v>
      </c>
      <c r="G1562" s="84" t="b">
        <v>0</v>
      </c>
      <c r="H1562" s="84" t="b">
        <v>0</v>
      </c>
      <c r="I1562" s="84" t="b">
        <v>0</v>
      </c>
      <c r="J1562" s="84" t="b">
        <v>0</v>
      </c>
      <c r="K1562" s="84" t="b">
        <v>0</v>
      </c>
      <c r="L1562" s="84" t="b">
        <v>0</v>
      </c>
    </row>
    <row r="1563" spans="1:12" ht="15">
      <c r="A1563" s="84" t="s">
        <v>3687</v>
      </c>
      <c r="B1563" s="84" t="s">
        <v>4670</v>
      </c>
      <c r="C1563" s="84">
        <v>2</v>
      </c>
      <c r="D1563" s="123">
        <v>0.004065897692885651</v>
      </c>
      <c r="E1563" s="123">
        <v>1.8679255699286927</v>
      </c>
      <c r="F1563" s="84" t="s">
        <v>3499</v>
      </c>
      <c r="G1563" s="84" t="b">
        <v>0</v>
      </c>
      <c r="H1563" s="84" t="b">
        <v>0</v>
      </c>
      <c r="I1563" s="84" t="b">
        <v>0</v>
      </c>
      <c r="J1563" s="84" t="b">
        <v>0</v>
      </c>
      <c r="K1563" s="84" t="b">
        <v>0</v>
      </c>
      <c r="L1563" s="84" t="b">
        <v>0</v>
      </c>
    </row>
    <row r="1564" spans="1:12" ht="15">
      <c r="A1564" s="84" t="s">
        <v>4359</v>
      </c>
      <c r="B1564" s="84" t="s">
        <v>4840</v>
      </c>
      <c r="C1564" s="84">
        <v>2</v>
      </c>
      <c r="D1564" s="123">
        <v>0.004065897692885651</v>
      </c>
      <c r="E1564" s="123">
        <v>1.5434144784151884</v>
      </c>
      <c r="F1564" s="84" t="s">
        <v>3499</v>
      </c>
      <c r="G1564" s="84" t="b">
        <v>0</v>
      </c>
      <c r="H1564" s="84" t="b">
        <v>0</v>
      </c>
      <c r="I1564" s="84" t="b">
        <v>0</v>
      </c>
      <c r="J1564" s="84" t="b">
        <v>0</v>
      </c>
      <c r="K1564" s="84" t="b">
        <v>0</v>
      </c>
      <c r="L1564" s="84" t="b">
        <v>0</v>
      </c>
    </row>
    <row r="1565" spans="1:12" ht="15">
      <c r="A1565" s="84" t="s">
        <v>4840</v>
      </c>
      <c r="B1565" s="84" t="s">
        <v>4841</v>
      </c>
      <c r="C1565" s="84">
        <v>2</v>
      </c>
      <c r="D1565" s="123">
        <v>0.004065897692885651</v>
      </c>
      <c r="E1565" s="123">
        <v>2.5211380837040362</v>
      </c>
      <c r="F1565" s="84" t="s">
        <v>3499</v>
      </c>
      <c r="G1565" s="84" t="b">
        <v>0</v>
      </c>
      <c r="H1565" s="84" t="b">
        <v>0</v>
      </c>
      <c r="I1565" s="84" t="b">
        <v>0</v>
      </c>
      <c r="J1565" s="84" t="b">
        <v>0</v>
      </c>
      <c r="K1565" s="84" t="b">
        <v>0</v>
      </c>
      <c r="L1565" s="84" t="b">
        <v>0</v>
      </c>
    </row>
    <row r="1566" spans="1:12" ht="15">
      <c r="A1566" s="84" t="s">
        <v>4841</v>
      </c>
      <c r="B1566" s="84" t="s">
        <v>4338</v>
      </c>
      <c r="C1566" s="84">
        <v>2</v>
      </c>
      <c r="D1566" s="123">
        <v>0.004065897692885651</v>
      </c>
      <c r="E1566" s="123">
        <v>1.0513160677258733</v>
      </c>
      <c r="F1566" s="84" t="s">
        <v>3499</v>
      </c>
      <c r="G1566" s="84" t="b">
        <v>0</v>
      </c>
      <c r="H1566" s="84" t="b">
        <v>0</v>
      </c>
      <c r="I1566" s="84" t="b">
        <v>0</v>
      </c>
      <c r="J1566" s="84" t="b">
        <v>0</v>
      </c>
      <c r="K1566" s="84" t="b">
        <v>0</v>
      </c>
      <c r="L1566" s="84" t="b">
        <v>0</v>
      </c>
    </row>
    <row r="1567" spans="1:12" ht="15">
      <c r="A1567" s="84" t="s">
        <v>4338</v>
      </c>
      <c r="B1567" s="84" t="s">
        <v>4641</v>
      </c>
      <c r="C1567" s="84">
        <v>2</v>
      </c>
      <c r="D1567" s="123">
        <v>0.004065897692885651</v>
      </c>
      <c r="E1567" s="123">
        <v>1.0513160677258733</v>
      </c>
      <c r="F1567" s="84" t="s">
        <v>3499</v>
      </c>
      <c r="G1567" s="84" t="b">
        <v>0</v>
      </c>
      <c r="H1567" s="84" t="b">
        <v>0</v>
      </c>
      <c r="I1567" s="84" t="b">
        <v>0</v>
      </c>
      <c r="J1567" s="84" t="b">
        <v>0</v>
      </c>
      <c r="K1567" s="84" t="b">
        <v>0</v>
      </c>
      <c r="L1567" s="84" t="b">
        <v>0</v>
      </c>
    </row>
    <row r="1568" spans="1:12" ht="15">
      <c r="A1568" s="84" t="s">
        <v>4359</v>
      </c>
      <c r="B1568" s="84" t="s">
        <v>4583</v>
      </c>
      <c r="C1568" s="84">
        <v>2</v>
      </c>
      <c r="D1568" s="123">
        <v>0.004065897692885651</v>
      </c>
      <c r="E1568" s="123">
        <v>1.5434144784151884</v>
      </c>
      <c r="F1568" s="84" t="s">
        <v>3499</v>
      </c>
      <c r="G1568" s="84" t="b">
        <v>0</v>
      </c>
      <c r="H1568" s="84" t="b">
        <v>0</v>
      </c>
      <c r="I1568" s="84" t="b">
        <v>0</v>
      </c>
      <c r="J1568" s="84" t="b">
        <v>0</v>
      </c>
      <c r="K1568" s="84" t="b">
        <v>0</v>
      </c>
      <c r="L1568" s="84" t="b">
        <v>0</v>
      </c>
    </row>
    <row r="1569" spans="1:12" ht="15">
      <c r="A1569" s="84" t="s">
        <v>4583</v>
      </c>
      <c r="B1569" s="84" t="s">
        <v>4844</v>
      </c>
      <c r="C1569" s="84">
        <v>2</v>
      </c>
      <c r="D1569" s="123">
        <v>0.004065897692885651</v>
      </c>
      <c r="E1569" s="123">
        <v>2.5211380837040362</v>
      </c>
      <c r="F1569" s="84" t="s">
        <v>3499</v>
      </c>
      <c r="G1569" s="84" t="b">
        <v>0</v>
      </c>
      <c r="H1569" s="84" t="b">
        <v>0</v>
      </c>
      <c r="I1569" s="84" t="b">
        <v>0</v>
      </c>
      <c r="J1569" s="84" t="b">
        <v>0</v>
      </c>
      <c r="K1569" s="84" t="b">
        <v>0</v>
      </c>
      <c r="L1569" s="84" t="b">
        <v>0</v>
      </c>
    </row>
    <row r="1570" spans="1:12" ht="15">
      <c r="A1570" s="84" t="s">
        <v>4844</v>
      </c>
      <c r="B1570" s="84" t="s">
        <v>4338</v>
      </c>
      <c r="C1570" s="84">
        <v>2</v>
      </c>
      <c r="D1570" s="123">
        <v>0.004065897692885651</v>
      </c>
      <c r="E1570" s="123">
        <v>1.0513160677258733</v>
      </c>
      <c r="F1570" s="84" t="s">
        <v>3499</v>
      </c>
      <c r="G1570" s="84" t="b">
        <v>0</v>
      </c>
      <c r="H1570" s="84" t="b">
        <v>0</v>
      </c>
      <c r="I1570" s="84" t="b">
        <v>0</v>
      </c>
      <c r="J1570" s="84" t="b">
        <v>0</v>
      </c>
      <c r="K1570" s="84" t="b">
        <v>0</v>
      </c>
      <c r="L1570" s="84" t="b">
        <v>0</v>
      </c>
    </row>
    <row r="1571" spans="1:12" ht="15">
      <c r="A1571" s="84" t="s">
        <v>4338</v>
      </c>
      <c r="B1571" s="84" t="s">
        <v>4845</v>
      </c>
      <c r="C1571" s="84">
        <v>2</v>
      </c>
      <c r="D1571" s="123">
        <v>0.004065897692885651</v>
      </c>
      <c r="E1571" s="123">
        <v>1.0513160677258733</v>
      </c>
      <c r="F1571" s="84" t="s">
        <v>3499</v>
      </c>
      <c r="G1571" s="84" t="b">
        <v>0</v>
      </c>
      <c r="H1571" s="84" t="b">
        <v>0</v>
      </c>
      <c r="I1571" s="84" t="b">
        <v>0</v>
      </c>
      <c r="J1571" s="84" t="b">
        <v>0</v>
      </c>
      <c r="K1571" s="84" t="b">
        <v>0</v>
      </c>
      <c r="L1571" s="84" t="b">
        <v>0</v>
      </c>
    </row>
    <row r="1572" spans="1:12" ht="15">
      <c r="A1572" s="84" t="s">
        <v>4450</v>
      </c>
      <c r="B1572" s="84" t="s">
        <v>4842</v>
      </c>
      <c r="C1572" s="84">
        <v>2</v>
      </c>
      <c r="D1572" s="123">
        <v>0.004065897692885651</v>
      </c>
      <c r="E1572" s="123">
        <v>1.9770700393537606</v>
      </c>
      <c r="F1572" s="84" t="s">
        <v>3499</v>
      </c>
      <c r="G1572" s="84" t="b">
        <v>0</v>
      </c>
      <c r="H1572" s="84" t="b">
        <v>0</v>
      </c>
      <c r="I1572" s="84" t="b">
        <v>0</v>
      </c>
      <c r="J1572" s="84" t="b">
        <v>0</v>
      </c>
      <c r="K1572" s="84" t="b">
        <v>0</v>
      </c>
      <c r="L1572" s="84" t="b">
        <v>0</v>
      </c>
    </row>
    <row r="1573" spans="1:12" ht="15">
      <c r="A1573" s="84" t="s">
        <v>4842</v>
      </c>
      <c r="B1573" s="84" t="s">
        <v>4383</v>
      </c>
      <c r="C1573" s="84">
        <v>2</v>
      </c>
      <c r="D1573" s="123">
        <v>0.004065897692885651</v>
      </c>
      <c r="E1573" s="123">
        <v>1.7807753942097924</v>
      </c>
      <c r="F1573" s="84" t="s">
        <v>3499</v>
      </c>
      <c r="G1573" s="84" t="b">
        <v>0</v>
      </c>
      <c r="H1573" s="84" t="b">
        <v>0</v>
      </c>
      <c r="I1573" s="84" t="b">
        <v>0</v>
      </c>
      <c r="J1573" s="84" t="b">
        <v>0</v>
      </c>
      <c r="K1573" s="84" t="b">
        <v>0</v>
      </c>
      <c r="L1573" s="84" t="b">
        <v>0</v>
      </c>
    </row>
    <row r="1574" spans="1:12" ht="15">
      <c r="A1574" s="84" t="s">
        <v>4338</v>
      </c>
      <c r="B1574" s="84" t="s">
        <v>4843</v>
      </c>
      <c r="C1574" s="84">
        <v>2</v>
      </c>
      <c r="D1574" s="123">
        <v>0.004065897692885651</v>
      </c>
      <c r="E1574" s="123">
        <v>1.0513160677258733</v>
      </c>
      <c r="F1574" s="84" t="s">
        <v>3499</v>
      </c>
      <c r="G1574" s="84" t="b">
        <v>0</v>
      </c>
      <c r="H1574" s="84" t="b">
        <v>0</v>
      </c>
      <c r="I1574" s="84" t="b">
        <v>0</v>
      </c>
      <c r="J1574" s="84" t="b">
        <v>0</v>
      </c>
      <c r="K1574" s="84" t="b">
        <v>0</v>
      </c>
      <c r="L1574" s="84" t="b">
        <v>0</v>
      </c>
    </row>
    <row r="1575" spans="1:12" ht="15">
      <c r="A1575" s="84" t="s">
        <v>4843</v>
      </c>
      <c r="B1575" s="84" t="s">
        <v>4341</v>
      </c>
      <c r="C1575" s="84">
        <v>2</v>
      </c>
      <c r="D1575" s="123">
        <v>0.004065897692885651</v>
      </c>
      <c r="E1575" s="123">
        <v>1.1319719993395039</v>
      </c>
      <c r="F1575" s="84" t="s">
        <v>3499</v>
      </c>
      <c r="G1575" s="84" t="b">
        <v>0</v>
      </c>
      <c r="H1575" s="84" t="b">
        <v>0</v>
      </c>
      <c r="I1575" s="84" t="b">
        <v>0</v>
      </c>
      <c r="J1575" s="84" t="b">
        <v>0</v>
      </c>
      <c r="K1575" s="84" t="b">
        <v>0</v>
      </c>
      <c r="L1575" s="84" t="b">
        <v>0</v>
      </c>
    </row>
    <row r="1576" spans="1:12" ht="15">
      <c r="A1576" s="84" t="s">
        <v>4832</v>
      </c>
      <c r="B1576" s="84" t="s">
        <v>4410</v>
      </c>
      <c r="C1576" s="84">
        <v>2</v>
      </c>
      <c r="D1576" s="123">
        <v>0.004065897692885651</v>
      </c>
      <c r="E1576" s="123">
        <v>1.8679255699286925</v>
      </c>
      <c r="F1576" s="84" t="s">
        <v>3499</v>
      </c>
      <c r="G1576" s="84" t="b">
        <v>0</v>
      </c>
      <c r="H1576" s="84" t="b">
        <v>0</v>
      </c>
      <c r="I1576" s="84" t="b">
        <v>0</v>
      </c>
      <c r="J1576" s="84" t="b">
        <v>0</v>
      </c>
      <c r="K1576" s="84" t="b">
        <v>0</v>
      </c>
      <c r="L1576" s="84" t="b">
        <v>0</v>
      </c>
    </row>
    <row r="1577" spans="1:12" ht="15">
      <c r="A1577" s="84" t="s">
        <v>4338</v>
      </c>
      <c r="B1577" s="84" t="s">
        <v>4833</v>
      </c>
      <c r="C1577" s="84">
        <v>2</v>
      </c>
      <c r="D1577" s="123">
        <v>0.004065897692885651</v>
      </c>
      <c r="E1577" s="123">
        <v>1.0513160677258733</v>
      </c>
      <c r="F1577" s="84" t="s">
        <v>3499</v>
      </c>
      <c r="G1577" s="84" t="b">
        <v>0</v>
      </c>
      <c r="H1577" s="84" t="b">
        <v>0</v>
      </c>
      <c r="I1577" s="84" t="b">
        <v>0</v>
      </c>
      <c r="J1577" s="84" t="b">
        <v>0</v>
      </c>
      <c r="K1577" s="84" t="b">
        <v>0</v>
      </c>
      <c r="L1577" s="84" t="b">
        <v>0</v>
      </c>
    </row>
    <row r="1578" spans="1:12" ht="15">
      <c r="A1578" s="84" t="s">
        <v>4352</v>
      </c>
      <c r="B1578" s="84" t="s">
        <v>3677</v>
      </c>
      <c r="C1578" s="84">
        <v>2</v>
      </c>
      <c r="D1578" s="123">
        <v>0.004065897692885651</v>
      </c>
      <c r="E1578" s="123">
        <v>0.7217975342504547</v>
      </c>
      <c r="F1578" s="84" t="s">
        <v>3499</v>
      </c>
      <c r="G1578" s="84" t="b">
        <v>0</v>
      </c>
      <c r="H1578" s="84" t="b">
        <v>0</v>
      </c>
      <c r="I1578" s="84" t="b">
        <v>0</v>
      </c>
      <c r="J1578" s="84" t="b">
        <v>0</v>
      </c>
      <c r="K1578" s="84" t="b">
        <v>0</v>
      </c>
      <c r="L1578" s="84" t="b">
        <v>0</v>
      </c>
    </row>
    <row r="1579" spans="1:12" ht="15">
      <c r="A1579" s="84" t="s">
        <v>3677</v>
      </c>
      <c r="B1579" s="84" t="s">
        <v>4437</v>
      </c>
      <c r="C1579" s="84">
        <v>2</v>
      </c>
      <c r="D1579" s="123">
        <v>0.004065897692885651</v>
      </c>
      <c r="E1579" s="123">
        <v>1.7429868333203926</v>
      </c>
      <c r="F1579" s="84" t="s">
        <v>3499</v>
      </c>
      <c r="G1579" s="84" t="b">
        <v>0</v>
      </c>
      <c r="H1579" s="84" t="b">
        <v>0</v>
      </c>
      <c r="I1579" s="84" t="b">
        <v>0</v>
      </c>
      <c r="J1579" s="84" t="b">
        <v>0</v>
      </c>
      <c r="K1579" s="84" t="b">
        <v>0</v>
      </c>
      <c r="L1579" s="84" t="b">
        <v>0</v>
      </c>
    </row>
    <row r="1580" spans="1:12" ht="15">
      <c r="A1580" s="84" t="s">
        <v>4339</v>
      </c>
      <c r="B1580" s="84" t="s">
        <v>4834</v>
      </c>
      <c r="C1580" s="84">
        <v>2</v>
      </c>
      <c r="D1580" s="123">
        <v>0.004065897692885651</v>
      </c>
      <c r="E1580" s="123">
        <v>1.0513160677258733</v>
      </c>
      <c r="F1580" s="84" t="s">
        <v>3499</v>
      </c>
      <c r="G1580" s="84" t="b">
        <v>0</v>
      </c>
      <c r="H1580" s="84" t="b">
        <v>0</v>
      </c>
      <c r="I1580" s="84" t="b">
        <v>0</v>
      </c>
      <c r="J1580" s="84" t="b">
        <v>0</v>
      </c>
      <c r="K1580" s="84" t="b">
        <v>0</v>
      </c>
      <c r="L1580" s="84" t="b">
        <v>0</v>
      </c>
    </row>
    <row r="1581" spans="1:12" ht="15">
      <c r="A1581" s="84" t="s">
        <v>4834</v>
      </c>
      <c r="B1581" s="84" t="s">
        <v>4344</v>
      </c>
      <c r="C1581" s="84">
        <v>2</v>
      </c>
      <c r="D1581" s="123">
        <v>0.004065897692885651</v>
      </c>
      <c r="E1581" s="123">
        <v>1.3597700814690614</v>
      </c>
      <c r="F1581" s="84" t="s">
        <v>3499</v>
      </c>
      <c r="G1581" s="84" t="b">
        <v>0</v>
      </c>
      <c r="H1581" s="84" t="b">
        <v>0</v>
      </c>
      <c r="I1581" s="84" t="b">
        <v>0</v>
      </c>
      <c r="J1581" s="84" t="b">
        <v>0</v>
      </c>
      <c r="K1581" s="84" t="b">
        <v>0</v>
      </c>
      <c r="L1581" s="84" t="b">
        <v>0</v>
      </c>
    </row>
    <row r="1582" spans="1:12" ht="15">
      <c r="A1582" s="84" t="s">
        <v>368</v>
      </c>
      <c r="B1582" s="84" t="s">
        <v>4340</v>
      </c>
      <c r="C1582" s="84">
        <v>2</v>
      </c>
      <c r="D1582" s="123">
        <v>0.004065897692885651</v>
      </c>
      <c r="E1582" s="123">
        <v>2.5211380837040362</v>
      </c>
      <c r="F1582" s="84" t="s">
        <v>3499</v>
      </c>
      <c r="G1582" s="84" t="b">
        <v>0</v>
      </c>
      <c r="H1582" s="84" t="b">
        <v>0</v>
      </c>
      <c r="I1582" s="84" t="b">
        <v>0</v>
      </c>
      <c r="J1582" s="84" t="b">
        <v>0</v>
      </c>
      <c r="K1582" s="84" t="b">
        <v>0</v>
      </c>
      <c r="L1582" s="84" t="b">
        <v>0</v>
      </c>
    </row>
    <row r="1583" spans="1:12" ht="15">
      <c r="A1583" s="84" t="s">
        <v>4873</v>
      </c>
      <c r="B1583" s="84" t="s">
        <v>3583</v>
      </c>
      <c r="C1583" s="84">
        <v>2</v>
      </c>
      <c r="D1583" s="123">
        <v>0</v>
      </c>
      <c r="E1583" s="123">
        <v>1.278753600952829</v>
      </c>
      <c r="F1583" s="84" t="s">
        <v>3503</v>
      </c>
      <c r="G1583" s="84" t="b">
        <v>0</v>
      </c>
      <c r="H1583" s="84" t="b">
        <v>0</v>
      </c>
      <c r="I1583" s="84" t="b">
        <v>0</v>
      </c>
      <c r="J1583" s="84" t="b">
        <v>0</v>
      </c>
      <c r="K1583" s="84" t="b">
        <v>0</v>
      </c>
      <c r="L1583" s="84" t="b">
        <v>0</v>
      </c>
    </row>
    <row r="1584" spans="1:12" ht="15">
      <c r="A1584" s="84" t="s">
        <v>3583</v>
      </c>
      <c r="B1584" s="84" t="s">
        <v>4354</v>
      </c>
      <c r="C1584" s="84">
        <v>2</v>
      </c>
      <c r="D1584" s="123">
        <v>0</v>
      </c>
      <c r="E1584" s="123">
        <v>1.278753600952829</v>
      </c>
      <c r="F1584" s="84" t="s">
        <v>3503</v>
      </c>
      <c r="G1584" s="84" t="b">
        <v>0</v>
      </c>
      <c r="H1584" s="84" t="b">
        <v>0</v>
      </c>
      <c r="I1584" s="84" t="b">
        <v>0</v>
      </c>
      <c r="J1584" s="84" t="b">
        <v>0</v>
      </c>
      <c r="K1584" s="84" t="b">
        <v>0</v>
      </c>
      <c r="L1584" s="84" t="b">
        <v>0</v>
      </c>
    </row>
    <row r="1585" spans="1:12" ht="15">
      <c r="A1585" s="84" t="s">
        <v>4354</v>
      </c>
      <c r="B1585" s="84" t="s">
        <v>4428</v>
      </c>
      <c r="C1585" s="84">
        <v>2</v>
      </c>
      <c r="D1585" s="123">
        <v>0</v>
      </c>
      <c r="E1585" s="123">
        <v>1.278753600952829</v>
      </c>
      <c r="F1585" s="84" t="s">
        <v>3503</v>
      </c>
      <c r="G1585" s="84" t="b">
        <v>0</v>
      </c>
      <c r="H1585" s="84" t="b">
        <v>0</v>
      </c>
      <c r="I1585" s="84" t="b">
        <v>0</v>
      </c>
      <c r="J1585" s="84" t="b">
        <v>0</v>
      </c>
      <c r="K1585" s="84" t="b">
        <v>0</v>
      </c>
      <c r="L1585" s="84" t="b">
        <v>0</v>
      </c>
    </row>
    <row r="1586" spans="1:12" ht="15">
      <c r="A1586" s="84" t="s">
        <v>4428</v>
      </c>
      <c r="B1586" s="84" t="s">
        <v>3624</v>
      </c>
      <c r="C1586" s="84">
        <v>2</v>
      </c>
      <c r="D1586" s="123">
        <v>0</v>
      </c>
      <c r="E1586" s="123">
        <v>1.278753600952829</v>
      </c>
      <c r="F1586" s="84" t="s">
        <v>3503</v>
      </c>
      <c r="G1586" s="84" t="b">
        <v>0</v>
      </c>
      <c r="H1586" s="84" t="b">
        <v>0</v>
      </c>
      <c r="I1586" s="84" t="b">
        <v>0</v>
      </c>
      <c r="J1586" s="84" t="b">
        <v>0</v>
      </c>
      <c r="K1586" s="84" t="b">
        <v>0</v>
      </c>
      <c r="L1586" s="84" t="b">
        <v>0</v>
      </c>
    </row>
    <row r="1587" spans="1:12" ht="15">
      <c r="A1587" s="84" t="s">
        <v>3624</v>
      </c>
      <c r="B1587" s="84" t="s">
        <v>4343</v>
      </c>
      <c r="C1587" s="84">
        <v>2</v>
      </c>
      <c r="D1587" s="123">
        <v>0</v>
      </c>
      <c r="E1587" s="123">
        <v>1.278753600952829</v>
      </c>
      <c r="F1587" s="84" t="s">
        <v>3503</v>
      </c>
      <c r="G1587" s="84" t="b">
        <v>0</v>
      </c>
      <c r="H1587" s="84" t="b">
        <v>0</v>
      </c>
      <c r="I1587" s="84" t="b">
        <v>0</v>
      </c>
      <c r="J1587" s="84" t="b">
        <v>0</v>
      </c>
      <c r="K1587" s="84" t="b">
        <v>0</v>
      </c>
      <c r="L1587" s="84" t="b">
        <v>0</v>
      </c>
    </row>
    <row r="1588" spans="1:12" ht="15">
      <c r="A1588" s="84" t="s">
        <v>4343</v>
      </c>
      <c r="B1588" s="84" t="s">
        <v>3584</v>
      </c>
      <c r="C1588" s="84">
        <v>2</v>
      </c>
      <c r="D1588" s="123">
        <v>0</v>
      </c>
      <c r="E1588" s="123">
        <v>1.278753600952829</v>
      </c>
      <c r="F1588" s="84" t="s">
        <v>3503</v>
      </c>
      <c r="G1588" s="84" t="b">
        <v>0</v>
      </c>
      <c r="H1588" s="84" t="b">
        <v>0</v>
      </c>
      <c r="I1588" s="84" t="b">
        <v>0</v>
      </c>
      <c r="J1588" s="84" t="b">
        <v>0</v>
      </c>
      <c r="K1588" s="84" t="b">
        <v>0</v>
      </c>
      <c r="L1588" s="84" t="b">
        <v>0</v>
      </c>
    </row>
    <row r="1589" spans="1:12" ht="15">
      <c r="A1589" s="84" t="s">
        <v>3584</v>
      </c>
      <c r="B1589" s="84" t="s">
        <v>4369</v>
      </c>
      <c r="C1589" s="84">
        <v>2</v>
      </c>
      <c r="D1589" s="123">
        <v>0</v>
      </c>
      <c r="E1589" s="123">
        <v>1.278753600952829</v>
      </c>
      <c r="F1589" s="84" t="s">
        <v>3503</v>
      </c>
      <c r="G1589" s="84" t="b">
        <v>0</v>
      </c>
      <c r="H1589" s="84" t="b">
        <v>0</v>
      </c>
      <c r="I1589" s="84" t="b">
        <v>0</v>
      </c>
      <c r="J1589" s="84" t="b">
        <v>0</v>
      </c>
      <c r="K1589" s="84" t="b">
        <v>0</v>
      </c>
      <c r="L1589" s="84" t="b">
        <v>0</v>
      </c>
    </row>
    <row r="1590" spans="1:12" ht="15">
      <c r="A1590" s="84" t="s">
        <v>4369</v>
      </c>
      <c r="B1590" s="84" t="s">
        <v>3665</v>
      </c>
      <c r="C1590" s="84">
        <v>2</v>
      </c>
      <c r="D1590" s="123">
        <v>0</v>
      </c>
      <c r="E1590" s="123">
        <v>1.278753600952829</v>
      </c>
      <c r="F1590" s="84" t="s">
        <v>3503</v>
      </c>
      <c r="G1590" s="84" t="b">
        <v>0</v>
      </c>
      <c r="H1590" s="84" t="b">
        <v>0</v>
      </c>
      <c r="I1590" s="84" t="b">
        <v>0</v>
      </c>
      <c r="J1590" s="84" t="b">
        <v>0</v>
      </c>
      <c r="K1590" s="84" t="b">
        <v>0</v>
      </c>
      <c r="L1590" s="84" t="b">
        <v>0</v>
      </c>
    </row>
    <row r="1591" spans="1:12" ht="15">
      <c r="A1591" s="84" t="s">
        <v>3665</v>
      </c>
      <c r="B1591" s="84" t="s">
        <v>4523</v>
      </c>
      <c r="C1591" s="84">
        <v>2</v>
      </c>
      <c r="D1591" s="123">
        <v>0</v>
      </c>
      <c r="E1591" s="123">
        <v>1.278753600952829</v>
      </c>
      <c r="F1591" s="84" t="s">
        <v>3503</v>
      </c>
      <c r="G1591" s="84" t="b">
        <v>0</v>
      </c>
      <c r="H1591" s="84" t="b">
        <v>0</v>
      </c>
      <c r="I1591" s="84" t="b">
        <v>0</v>
      </c>
      <c r="J1591" s="84" t="b">
        <v>0</v>
      </c>
      <c r="K1591" s="84" t="b">
        <v>0</v>
      </c>
      <c r="L1591" s="84" t="b">
        <v>0</v>
      </c>
    </row>
    <row r="1592" spans="1:12" ht="15">
      <c r="A1592" s="84" t="s">
        <v>4523</v>
      </c>
      <c r="B1592" s="84" t="s">
        <v>4464</v>
      </c>
      <c r="C1592" s="84">
        <v>2</v>
      </c>
      <c r="D1592" s="123">
        <v>0</v>
      </c>
      <c r="E1592" s="123">
        <v>1.278753600952829</v>
      </c>
      <c r="F1592" s="84" t="s">
        <v>3503</v>
      </c>
      <c r="G1592" s="84" t="b">
        <v>0</v>
      </c>
      <c r="H1592" s="84" t="b">
        <v>0</v>
      </c>
      <c r="I1592" s="84" t="b">
        <v>0</v>
      </c>
      <c r="J1592" s="84" t="b">
        <v>0</v>
      </c>
      <c r="K1592" s="84" t="b">
        <v>0</v>
      </c>
      <c r="L1592" s="84" t="b">
        <v>0</v>
      </c>
    </row>
    <row r="1593" spans="1:12" ht="15">
      <c r="A1593" s="84" t="s">
        <v>4464</v>
      </c>
      <c r="B1593" s="84" t="s">
        <v>4874</v>
      </c>
      <c r="C1593" s="84">
        <v>2</v>
      </c>
      <c r="D1593" s="123">
        <v>0</v>
      </c>
      <c r="E1593" s="123">
        <v>1.278753600952829</v>
      </c>
      <c r="F1593" s="84" t="s">
        <v>3503</v>
      </c>
      <c r="G1593" s="84" t="b">
        <v>0</v>
      </c>
      <c r="H1593" s="84" t="b">
        <v>0</v>
      </c>
      <c r="I1593" s="84" t="b">
        <v>0</v>
      </c>
      <c r="J1593" s="84" t="b">
        <v>0</v>
      </c>
      <c r="K1593" s="84" t="b">
        <v>0</v>
      </c>
      <c r="L1593" s="84" t="b">
        <v>0</v>
      </c>
    </row>
    <row r="1594" spans="1:12" ht="15">
      <c r="A1594" s="84" t="s">
        <v>4874</v>
      </c>
      <c r="B1594" s="84" t="s">
        <v>4875</v>
      </c>
      <c r="C1594" s="84">
        <v>2</v>
      </c>
      <c r="D1594" s="123">
        <v>0</v>
      </c>
      <c r="E1594" s="123">
        <v>1.278753600952829</v>
      </c>
      <c r="F1594" s="84" t="s">
        <v>3503</v>
      </c>
      <c r="G1594" s="84" t="b">
        <v>0</v>
      </c>
      <c r="H1594" s="84" t="b">
        <v>0</v>
      </c>
      <c r="I1594" s="84" t="b">
        <v>0</v>
      </c>
      <c r="J1594" s="84" t="b">
        <v>0</v>
      </c>
      <c r="K1594" s="84" t="b">
        <v>0</v>
      </c>
      <c r="L1594" s="84" t="b">
        <v>0</v>
      </c>
    </row>
    <row r="1595" spans="1:12" ht="15">
      <c r="A1595" s="84" t="s">
        <v>4516</v>
      </c>
      <c r="B1595" s="84" t="s">
        <v>4886</v>
      </c>
      <c r="C1595" s="84">
        <v>2</v>
      </c>
      <c r="D1595" s="123">
        <v>0</v>
      </c>
      <c r="E1595" s="123">
        <v>1.0791812460476249</v>
      </c>
      <c r="F1595" s="84" t="s">
        <v>3504</v>
      </c>
      <c r="G1595" s="84" t="b">
        <v>0</v>
      </c>
      <c r="H1595" s="84" t="b">
        <v>0</v>
      </c>
      <c r="I1595" s="84" t="b">
        <v>0</v>
      </c>
      <c r="J1595" s="84" t="b">
        <v>0</v>
      </c>
      <c r="K1595" s="84" t="b">
        <v>0</v>
      </c>
      <c r="L1595" s="84" t="b">
        <v>0</v>
      </c>
    </row>
    <row r="1596" spans="1:12" ht="15">
      <c r="A1596" s="84" t="s">
        <v>4886</v>
      </c>
      <c r="B1596" s="84" t="s">
        <v>3583</v>
      </c>
      <c r="C1596" s="84">
        <v>2</v>
      </c>
      <c r="D1596" s="123">
        <v>0</v>
      </c>
      <c r="E1596" s="123">
        <v>1.0791812460476249</v>
      </c>
      <c r="F1596" s="84" t="s">
        <v>3504</v>
      </c>
      <c r="G1596" s="84" t="b">
        <v>0</v>
      </c>
      <c r="H1596" s="84" t="b">
        <v>0</v>
      </c>
      <c r="I1596" s="84" t="b">
        <v>0</v>
      </c>
      <c r="J1596" s="84" t="b">
        <v>0</v>
      </c>
      <c r="K1596" s="84" t="b">
        <v>0</v>
      </c>
      <c r="L1596" s="84" t="b">
        <v>0</v>
      </c>
    </row>
    <row r="1597" spans="1:12" ht="15">
      <c r="A1597" s="84" t="s">
        <v>3583</v>
      </c>
      <c r="B1597" s="84" t="s">
        <v>4887</v>
      </c>
      <c r="C1597" s="84">
        <v>2</v>
      </c>
      <c r="D1597" s="123">
        <v>0</v>
      </c>
      <c r="E1597" s="123">
        <v>1.0791812460476249</v>
      </c>
      <c r="F1597" s="84" t="s">
        <v>3504</v>
      </c>
      <c r="G1597" s="84" t="b">
        <v>0</v>
      </c>
      <c r="H1597" s="84" t="b">
        <v>0</v>
      </c>
      <c r="I1597" s="84" t="b">
        <v>0</v>
      </c>
      <c r="J1597" s="84" t="b">
        <v>0</v>
      </c>
      <c r="K1597" s="84" t="b">
        <v>0</v>
      </c>
      <c r="L1597" s="84" t="b">
        <v>0</v>
      </c>
    </row>
    <row r="1598" spans="1:12" ht="15">
      <c r="A1598" s="84" t="s">
        <v>4887</v>
      </c>
      <c r="B1598" s="84" t="s">
        <v>4888</v>
      </c>
      <c r="C1598" s="84">
        <v>2</v>
      </c>
      <c r="D1598" s="123">
        <v>0</v>
      </c>
      <c r="E1598" s="123">
        <v>1.0791812460476249</v>
      </c>
      <c r="F1598" s="84" t="s">
        <v>3504</v>
      </c>
      <c r="G1598" s="84" t="b">
        <v>0</v>
      </c>
      <c r="H1598" s="84" t="b">
        <v>0</v>
      </c>
      <c r="I1598" s="84" t="b">
        <v>0</v>
      </c>
      <c r="J1598" s="84" t="b">
        <v>0</v>
      </c>
      <c r="K1598" s="84" t="b">
        <v>0</v>
      </c>
      <c r="L1598" s="84" t="b">
        <v>0</v>
      </c>
    </row>
    <row r="1599" spans="1:12" ht="15">
      <c r="A1599" s="84" t="s">
        <v>4888</v>
      </c>
      <c r="B1599" s="84" t="s">
        <v>4889</v>
      </c>
      <c r="C1599" s="84">
        <v>2</v>
      </c>
      <c r="D1599" s="123">
        <v>0</v>
      </c>
      <c r="E1599" s="123">
        <v>1.0791812460476249</v>
      </c>
      <c r="F1599" s="84" t="s">
        <v>3504</v>
      </c>
      <c r="G1599" s="84" t="b">
        <v>0</v>
      </c>
      <c r="H1599" s="84" t="b">
        <v>0</v>
      </c>
      <c r="I1599" s="84" t="b">
        <v>0</v>
      </c>
      <c r="J1599" s="84" t="b">
        <v>0</v>
      </c>
      <c r="K1599" s="84" t="b">
        <v>0</v>
      </c>
      <c r="L1599" s="84" t="b">
        <v>0</v>
      </c>
    </row>
    <row r="1600" spans="1:12" ht="15">
      <c r="A1600" s="84" t="s">
        <v>4889</v>
      </c>
      <c r="B1600" s="84" t="s">
        <v>4407</v>
      </c>
      <c r="C1600" s="84">
        <v>2</v>
      </c>
      <c r="D1600" s="123">
        <v>0</v>
      </c>
      <c r="E1600" s="123">
        <v>1.0791812460476249</v>
      </c>
      <c r="F1600" s="84" t="s">
        <v>3504</v>
      </c>
      <c r="G1600" s="84" t="b">
        <v>0</v>
      </c>
      <c r="H1600" s="84" t="b">
        <v>0</v>
      </c>
      <c r="I1600" s="84" t="b">
        <v>0</v>
      </c>
      <c r="J1600" s="84" t="b">
        <v>0</v>
      </c>
      <c r="K1600" s="84" t="b">
        <v>0</v>
      </c>
      <c r="L1600" s="84" t="b">
        <v>0</v>
      </c>
    </row>
    <row r="1601" spans="1:12" ht="15">
      <c r="A1601" s="84" t="s">
        <v>4407</v>
      </c>
      <c r="B1601" s="84" t="s">
        <v>4355</v>
      </c>
      <c r="C1601" s="84">
        <v>2</v>
      </c>
      <c r="D1601" s="123">
        <v>0</v>
      </c>
      <c r="E1601" s="123">
        <v>1.0791812460476249</v>
      </c>
      <c r="F1601" s="84" t="s">
        <v>3504</v>
      </c>
      <c r="G1601" s="84" t="b">
        <v>0</v>
      </c>
      <c r="H1601" s="84" t="b">
        <v>0</v>
      </c>
      <c r="I1601" s="84" t="b">
        <v>0</v>
      </c>
      <c r="J1601" s="84" t="b">
        <v>0</v>
      </c>
      <c r="K1601" s="84" t="b">
        <v>0</v>
      </c>
      <c r="L1601" s="84" t="b">
        <v>0</v>
      </c>
    </row>
    <row r="1602" spans="1:12" ht="15">
      <c r="A1602" s="84" t="s">
        <v>4355</v>
      </c>
      <c r="B1602" s="84" t="s">
        <v>3627</v>
      </c>
      <c r="C1602" s="84">
        <v>2</v>
      </c>
      <c r="D1602" s="123">
        <v>0</v>
      </c>
      <c r="E1602" s="123">
        <v>1.0791812460476249</v>
      </c>
      <c r="F1602" s="84" t="s">
        <v>3504</v>
      </c>
      <c r="G1602" s="84" t="b">
        <v>0</v>
      </c>
      <c r="H1602" s="84" t="b">
        <v>0</v>
      </c>
      <c r="I1602" s="84" t="b">
        <v>0</v>
      </c>
      <c r="J1602" s="84" t="b">
        <v>0</v>
      </c>
      <c r="K1602" s="84" t="b">
        <v>0</v>
      </c>
      <c r="L1602" s="84" t="b">
        <v>0</v>
      </c>
    </row>
    <row r="1603" spans="1:12" ht="15">
      <c r="A1603" s="84" t="s">
        <v>3627</v>
      </c>
      <c r="B1603" s="84" t="s">
        <v>4586</v>
      </c>
      <c r="C1603" s="84">
        <v>2</v>
      </c>
      <c r="D1603" s="123">
        <v>0</v>
      </c>
      <c r="E1603" s="123">
        <v>1.0791812460476249</v>
      </c>
      <c r="F1603" s="84" t="s">
        <v>3504</v>
      </c>
      <c r="G1603" s="84" t="b">
        <v>0</v>
      </c>
      <c r="H1603" s="84" t="b">
        <v>0</v>
      </c>
      <c r="I1603" s="84" t="b">
        <v>0</v>
      </c>
      <c r="J1603" s="84" t="b">
        <v>0</v>
      </c>
      <c r="K1603" s="84" t="b">
        <v>0</v>
      </c>
      <c r="L1603" s="84" t="b">
        <v>0</v>
      </c>
    </row>
    <row r="1604" spans="1:12" ht="15">
      <c r="A1604" s="84" t="s">
        <v>4586</v>
      </c>
      <c r="B1604" s="84" t="s">
        <v>4375</v>
      </c>
      <c r="C1604" s="84">
        <v>2</v>
      </c>
      <c r="D1604" s="123">
        <v>0</v>
      </c>
      <c r="E1604" s="123">
        <v>1.0791812460476249</v>
      </c>
      <c r="F1604" s="84" t="s">
        <v>3504</v>
      </c>
      <c r="G1604" s="84" t="b">
        <v>0</v>
      </c>
      <c r="H1604" s="84" t="b">
        <v>0</v>
      </c>
      <c r="I1604" s="84" t="b">
        <v>0</v>
      </c>
      <c r="J1604" s="84" t="b">
        <v>0</v>
      </c>
      <c r="K1604" s="84" t="b">
        <v>0</v>
      </c>
      <c r="L1604" s="84" t="b">
        <v>0</v>
      </c>
    </row>
    <row r="1605" spans="1:12" ht="15">
      <c r="A1605" s="84" t="s">
        <v>3624</v>
      </c>
      <c r="B1605" s="84" t="s">
        <v>4346</v>
      </c>
      <c r="C1605" s="84">
        <v>4</v>
      </c>
      <c r="D1605" s="123">
        <v>0</v>
      </c>
      <c r="E1605" s="123">
        <v>1.0791812460476249</v>
      </c>
      <c r="F1605" s="84" t="s">
        <v>3505</v>
      </c>
      <c r="G1605" s="84" t="b">
        <v>0</v>
      </c>
      <c r="H1605" s="84" t="b">
        <v>0</v>
      </c>
      <c r="I1605" s="84" t="b">
        <v>0</v>
      </c>
      <c r="J1605" s="84" t="b">
        <v>0</v>
      </c>
      <c r="K1605" s="84" t="b">
        <v>0</v>
      </c>
      <c r="L1605" s="84" t="b">
        <v>0</v>
      </c>
    </row>
    <row r="1606" spans="1:12" ht="15">
      <c r="A1606" s="84" t="s">
        <v>4346</v>
      </c>
      <c r="B1606" s="84" t="s">
        <v>4503</v>
      </c>
      <c r="C1606" s="84">
        <v>4</v>
      </c>
      <c r="D1606" s="123">
        <v>0</v>
      </c>
      <c r="E1606" s="123">
        <v>1.0791812460476249</v>
      </c>
      <c r="F1606" s="84" t="s">
        <v>3505</v>
      </c>
      <c r="G1606" s="84" t="b">
        <v>0</v>
      </c>
      <c r="H1606" s="84" t="b">
        <v>0</v>
      </c>
      <c r="I1606" s="84" t="b">
        <v>0</v>
      </c>
      <c r="J1606" s="84" t="b">
        <v>0</v>
      </c>
      <c r="K1606" s="84" t="b">
        <v>0</v>
      </c>
      <c r="L1606" s="84" t="b">
        <v>0</v>
      </c>
    </row>
    <row r="1607" spans="1:12" ht="15">
      <c r="A1607" s="84" t="s">
        <v>4891</v>
      </c>
      <c r="B1607" s="84" t="s">
        <v>974</v>
      </c>
      <c r="C1607" s="84">
        <v>2</v>
      </c>
      <c r="D1607" s="123">
        <v>0</v>
      </c>
      <c r="E1607" s="123">
        <v>1.2041199826559248</v>
      </c>
      <c r="F1607" s="84" t="s">
        <v>3505</v>
      </c>
      <c r="G1607" s="84" t="b">
        <v>0</v>
      </c>
      <c r="H1607" s="84" t="b">
        <v>0</v>
      </c>
      <c r="I1607" s="84" t="b">
        <v>0</v>
      </c>
      <c r="J1607" s="84" t="b">
        <v>0</v>
      </c>
      <c r="K1607" s="84" t="b">
        <v>0</v>
      </c>
      <c r="L1607" s="84" t="b">
        <v>0</v>
      </c>
    </row>
    <row r="1608" spans="1:12" ht="15">
      <c r="A1608" s="84" t="s">
        <v>974</v>
      </c>
      <c r="B1608" s="84" t="s">
        <v>3624</v>
      </c>
      <c r="C1608" s="84">
        <v>2</v>
      </c>
      <c r="D1608" s="123">
        <v>0</v>
      </c>
      <c r="E1608" s="123">
        <v>0.9030899869919435</v>
      </c>
      <c r="F1608" s="84" t="s">
        <v>3505</v>
      </c>
      <c r="G1608" s="84" t="b">
        <v>0</v>
      </c>
      <c r="H1608" s="84" t="b">
        <v>0</v>
      </c>
      <c r="I1608" s="84" t="b">
        <v>0</v>
      </c>
      <c r="J1608" s="84" t="b">
        <v>0</v>
      </c>
      <c r="K1608" s="84" t="b">
        <v>0</v>
      </c>
      <c r="L1608" s="84" t="b">
        <v>0</v>
      </c>
    </row>
    <row r="1609" spans="1:12" ht="15">
      <c r="A1609" s="84" t="s">
        <v>4503</v>
      </c>
      <c r="B1609" s="84" t="s">
        <v>3582</v>
      </c>
      <c r="C1609" s="84">
        <v>2</v>
      </c>
      <c r="D1609" s="123">
        <v>0</v>
      </c>
      <c r="E1609" s="123">
        <v>1.0791812460476249</v>
      </c>
      <c r="F1609" s="84" t="s">
        <v>3505</v>
      </c>
      <c r="G1609" s="84" t="b">
        <v>0</v>
      </c>
      <c r="H1609" s="84" t="b">
        <v>0</v>
      </c>
      <c r="I1609" s="84" t="b">
        <v>0</v>
      </c>
      <c r="J1609" s="84" t="b">
        <v>0</v>
      </c>
      <c r="K1609" s="84" t="b">
        <v>0</v>
      </c>
      <c r="L1609" s="84" t="b">
        <v>0</v>
      </c>
    </row>
    <row r="1610" spans="1:12" ht="15">
      <c r="A1610" s="84" t="s">
        <v>3582</v>
      </c>
      <c r="B1610" s="84" t="s">
        <v>4702</v>
      </c>
      <c r="C1610" s="84">
        <v>2</v>
      </c>
      <c r="D1610" s="123">
        <v>0</v>
      </c>
      <c r="E1610" s="123">
        <v>1.2041199826559248</v>
      </c>
      <c r="F1610" s="84" t="s">
        <v>3505</v>
      </c>
      <c r="G1610" s="84" t="b">
        <v>0</v>
      </c>
      <c r="H1610" s="84" t="b">
        <v>0</v>
      </c>
      <c r="I1610" s="84" t="b">
        <v>0</v>
      </c>
      <c r="J1610" s="84" t="b">
        <v>0</v>
      </c>
      <c r="K1610" s="84" t="b">
        <v>0</v>
      </c>
      <c r="L1610" s="84" t="b">
        <v>0</v>
      </c>
    </row>
    <row r="1611" spans="1:12" ht="15">
      <c r="A1611" s="84" t="s">
        <v>4702</v>
      </c>
      <c r="B1611" s="84" t="s">
        <v>3666</v>
      </c>
      <c r="C1611" s="84">
        <v>2</v>
      </c>
      <c r="D1611" s="123">
        <v>0</v>
      </c>
      <c r="E1611" s="123">
        <v>1.2041199826559248</v>
      </c>
      <c r="F1611" s="84" t="s">
        <v>3505</v>
      </c>
      <c r="G1611" s="84" t="b">
        <v>0</v>
      </c>
      <c r="H1611" s="84" t="b">
        <v>0</v>
      </c>
      <c r="I1611" s="84" t="b">
        <v>0</v>
      </c>
      <c r="J1611" s="84" t="b">
        <v>0</v>
      </c>
      <c r="K1611" s="84" t="b">
        <v>0</v>
      </c>
      <c r="L1611" s="84" t="b">
        <v>0</v>
      </c>
    </row>
    <row r="1612" spans="1:12" ht="15">
      <c r="A1612" s="84" t="s">
        <v>3666</v>
      </c>
      <c r="B1612" s="84" t="s">
        <v>3673</v>
      </c>
      <c r="C1612" s="84">
        <v>2</v>
      </c>
      <c r="D1612" s="123">
        <v>0</v>
      </c>
      <c r="E1612" s="123">
        <v>1.380211241711606</v>
      </c>
      <c r="F1612" s="84" t="s">
        <v>3505</v>
      </c>
      <c r="G1612" s="84" t="b">
        <v>0</v>
      </c>
      <c r="H1612" s="84" t="b">
        <v>0</v>
      </c>
      <c r="I1612" s="84" t="b">
        <v>0</v>
      </c>
      <c r="J1612" s="84" t="b">
        <v>0</v>
      </c>
      <c r="K1612" s="84" t="b">
        <v>0</v>
      </c>
      <c r="L1612" s="84" t="b">
        <v>0</v>
      </c>
    </row>
    <row r="1613" spans="1:12" ht="15">
      <c r="A1613" s="84" t="s">
        <v>3673</v>
      </c>
      <c r="B1613" s="84" t="s">
        <v>3583</v>
      </c>
      <c r="C1613" s="84">
        <v>2</v>
      </c>
      <c r="D1613" s="123">
        <v>0</v>
      </c>
      <c r="E1613" s="123">
        <v>1.380211241711606</v>
      </c>
      <c r="F1613" s="84" t="s">
        <v>3505</v>
      </c>
      <c r="G1613" s="84" t="b">
        <v>0</v>
      </c>
      <c r="H1613" s="84" t="b">
        <v>0</v>
      </c>
      <c r="I1613" s="84" t="b">
        <v>0</v>
      </c>
      <c r="J1613" s="84" t="b">
        <v>0</v>
      </c>
      <c r="K1613" s="84" t="b">
        <v>0</v>
      </c>
      <c r="L1613" s="84" t="b">
        <v>0</v>
      </c>
    </row>
    <row r="1614" spans="1:12" ht="15">
      <c r="A1614" s="84" t="s">
        <v>3583</v>
      </c>
      <c r="B1614" s="84" t="s">
        <v>966</v>
      </c>
      <c r="C1614" s="84">
        <v>2</v>
      </c>
      <c r="D1614" s="123">
        <v>0</v>
      </c>
      <c r="E1614" s="123">
        <v>1.380211241711606</v>
      </c>
      <c r="F1614" s="84" t="s">
        <v>3505</v>
      </c>
      <c r="G1614" s="84" t="b">
        <v>0</v>
      </c>
      <c r="H1614" s="84" t="b">
        <v>0</v>
      </c>
      <c r="I1614" s="84" t="b">
        <v>0</v>
      </c>
      <c r="J1614" s="84" t="b">
        <v>0</v>
      </c>
      <c r="K1614" s="84" t="b">
        <v>0</v>
      </c>
      <c r="L1614" s="84" t="b">
        <v>0</v>
      </c>
    </row>
    <row r="1615" spans="1:12" ht="15">
      <c r="A1615" s="84" t="s">
        <v>966</v>
      </c>
      <c r="B1615" s="84" t="s">
        <v>3624</v>
      </c>
      <c r="C1615" s="84">
        <v>2</v>
      </c>
      <c r="D1615" s="123">
        <v>0</v>
      </c>
      <c r="E1615" s="123">
        <v>1.0791812460476249</v>
      </c>
      <c r="F1615" s="84" t="s">
        <v>3505</v>
      </c>
      <c r="G1615" s="84" t="b">
        <v>0</v>
      </c>
      <c r="H1615" s="84" t="b">
        <v>0</v>
      </c>
      <c r="I1615" s="84" t="b">
        <v>0</v>
      </c>
      <c r="J1615" s="84" t="b">
        <v>0</v>
      </c>
      <c r="K1615" s="84" t="b">
        <v>0</v>
      </c>
      <c r="L1615" s="84" t="b">
        <v>0</v>
      </c>
    </row>
    <row r="1616" spans="1:12" ht="15">
      <c r="A1616" s="84" t="s">
        <v>4503</v>
      </c>
      <c r="B1616" s="84" t="s">
        <v>3584</v>
      </c>
      <c r="C1616" s="84">
        <v>2</v>
      </c>
      <c r="D1616" s="123">
        <v>0</v>
      </c>
      <c r="E1616" s="123">
        <v>1.0791812460476249</v>
      </c>
      <c r="F1616" s="84" t="s">
        <v>3505</v>
      </c>
      <c r="G1616" s="84" t="b">
        <v>0</v>
      </c>
      <c r="H1616" s="84" t="b">
        <v>0</v>
      </c>
      <c r="I1616" s="84" t="b">
        <v>0</v>
      </c>
      <c r="J1616" s="84" t="b">
        <v>0</v>
      </c>
      <c r="K1616" s="84" t="b">
        <v>0</v>
      </c>
      <c r="L1616" s="84" t="b">
        <v>0</v>
      </c>
    </row>
    <row r="1617" spans="1:12" ht="15">
      <c r="A1617" s="84" t="s">
        <v>3584</v>
      </c>
      <c r="B1617" s="84" t="s">
        <v>4350</v>
      </c>
      <c r="C1617" s="84">
        <v>2</v>
      </c>
      <c r="D1617" s="123">
        <v>0</v>
      </c>
      <c r="E1617" s="123">
        <v>1.380211241711606</v>
      </c>
      <c r="F1617" s="84" t="s">
        <v>3505</v>
      </c>
      <c r="G1617" s="84" t="b">
        <v>0</v>
      </c>
      <c r="H1617" s="84" t="b">
        <v>0</v>
      </c>
      <c r="I1617" s="84" t="b">
        <v>0</v>
      </c>
      <c r="J1617" s="84" t="b">
        <v>1</v>
      </c>
      <c r="K1617" s="84" t="b">
        <v>0</v>
      </c>
      <c r="L1617" s="84" t="b">
        <v>0</v>
      </c>
    </row>
    <row r="1618" spans="1:12" ht="15">
      <c r="A1618" s="84" t="s">
        <v>3625</v>
      </c>
      <c r="B1618" s="84" t="s">
        <v>3625</v>
      </c>
      <c r="C1618" s="84">
        <v>2</v>
      </c>
      <c r="D1618" s="123">
        <v>0.012041199826559249</v>
      </c>
      <c r="E1618" s="123">
        <v>1.0280287236002434</v>
      </c>
      <c r="F1618" s="84" t="s">
        <v>3505</v>
      </c>
      <c r="G1618" s="84" t="b">
        <v>0</v>
      </c>
      <c r="H1618" s="84" t="b">
        <v>0</v>
      </c>
      <c r="I1618" s="84" t="b">
        <v>0</v>
      </c>
      <c r="J1618" s="84" t="b">
        <v>0</v>
      </c>
      <c r="K1618" s="84" t="b">
        <v>0</v>
      </c>
      <c r="L1618" s="84" t="b">
        <v>0</v>
      </c>
    </row>
    <row r="1619" spans="1:12" ht="15">
      <c r="A1619" s="84" t="s">
        <v>4411</v>
      </c>
      <c r="B1619" s="84" t="s">
        <v>4433</v>
      </c>
      <c r="C1619" s="84">
        <v>7</v>
      </c>
      <c r="D1619" s="123">
        <v>0.0020196200439990407</v>
      </c>
      <c r="E1619" s="123">
        <v>1.440459268993517</v>
      </c>
      <c r="F1619" s="84" t="s">
        <v>3506</v>
      </c>
      <c r="G1619" s="84" t="b">
        <v>0</v>
      </c>
      <c r="H1619" s="84" t="b">
        <v>0</v>
      </c>
      <c r="I1619" s="84" t="b">
        <v>0</v>
      </c>
      <c r="J1619" s="84" t="b">
        <v>0</v>
      </c>
      <c r="K1619" s="84" t="b">
        <v>0</v>
      </c>
      <c r="L1619" s="84" t="b">
        <v>0</v>
      </c>
    </row>
    <row r="1620" spans="1:12" ht="15">
      <c r="A1620" s="84" t="s">
        <v>3629</v>
      </c>
      <c r="B1620" s="84" t="s">
        <v>3583</v>
      </c>
      <c r="C1620" s="84">
        <v>5</v>
      </c>
      <c r="D1620" s="123">
        <v>0.005077611508853851</v>
      </c>
      <c r="E1620" s="123">
        <v>1.50740605862413</v>
      </c>
      <c r="F1620" s="84" t="s">
        <v>3506</v>
      </c>
      <c r="G1620" s="84" t="b">
        <v>0</v>
      </c>
      <c r="H1620" s="84" t="b">
        <v>0</v>
      </c>
      <c r="I1620" s="84" t="b">
        <v>0</v>
      </c>
      <c r="J1620" s="84" t="b">
        <v>0</v>
      </c>
      <c r="K1620" s="84" t="b">
        <v>0</v>
      </c>
      <c r="L1620" s="84" t="b">
        <v>0</v>
      </c>
    </row>
    <row r="1621" spans="1:12" ht="15">
      <c r="A1621" s="84" t="s">
        <v>3583</v>
      </c>
      <c r="B1621" s="84" t="s">
        <v>4354</v>
      </c>
      <c r="C1621" s="84">
        <v>5</v>
      </c>
      <c r="D1621" s="123">
        <v>0.005077611508853851</v>
      </c>
      <c r="E1621" s="123">
        <v>1.127194816912524</v>
      </c>
      <c r="F1621" s="84" t="s">
        <v>3506</v>
      </c>
      <c r="G1621" s="84" t="b">
        <v>0</v>
      </c>
      <c r="H1621" s="84" t="b">
        <v>0</v>
      </c>
      <c r="I1621" s="84" t="b">
        <v>0</v>
      </c>
      <c r="J1621" s="84" t="b">
        <v>0</v>
      </c>
      <c r="K1621" s="84" t="b">
        <v>0</v>
      </c>
      <c r="L1621" s="84" t="b">
        <v>0</v>
      </c>
    </row>
    <row r="1622" spans="1:12" ht="15">
      <c r="A1622" s="84" t="s">
        <v>4413</v>
      </c>
      <c r="B1622" s="84" t="s">
        <v>4524</v>
      </c>
      <c r="C1622" s="84">
        <v>5</v>
      </c>
      <c r="D1622" s="123">
        <v>0.005077611508853851</v>
      </c>
      <c r="E1622" s="123">
        <v>1.3824673220158301</v>
      </c>
      <c r="F1622" s="84" t="s">
        <v>3506</v>
      </c>
      <c r="G1622" s="84" t="b">
        <v>0</v>
      </c>
      <c r="H1622" s="84" t="b">
        <v>0</v>
      </c>
      <c r="I1622" s="84" t="b">
        <v>0</v>
      </c>
      <c r="J1622" s="84" t="b">
        <v>0</v>
      </c>
      <c r="K1622" s="84" t="b">
        <v>0</v>
      </c>
      <c r="L1622" s="84" t="b">
        <v>0</v>
      </c>
    </row>
    <row r="1623" spans="1:12" ht="15">
      <c r="A1623" s="84" t="s">
        <v>4524</v>
      </c>
      <c r="B1623" s="84" t="s">
        <v>4477</v>
      </c>
      <c r="C1623" s="84">
        <v>5</v>
      </c>
      <c r="D1623" s="123">
        <v>0.005077611508853851</v>
      </c>
      <c r="E1623" s="123">
        <v>1.50740605862413</v>
      </c>
      <c r="F1623" s="84" t="s">
        <v>3506</v>
      </c>
      <c r="G1623" s="84" t="b">
        <v>0</v>
      </c>
      <c r="H1623" s="84" t="b">
        <v>0</v>
      </c>
      <c r="I1623" s="84" t="b">
        <v>0</v>
      </c>
      <c r="J1623" s="84" t="b">
        <v>0</v>
      </c>
      <c r="K1623" s="84" t="b">
        <v>0</v>
      </c>
      <c r="L1623" s="84" t="b">
        <v>0</v>
      </c>
    </row>
    <row r="1624" spans="1:12" ht="15">
      <c r="A1624" s="84" t="s">
        <v>4477</v>
      </c>
      <c r="B1624" s="84" t="s">
        <v>4478</v>
      </c>
      <c r="C1624" s="84">
        <v>5</v>
      </c>
      <c r="D1624" s="123">
        <v>0.005077611508853851</v>
      </c>
      <c r="E1624" s="123">
        <v>1.4282248125765054</v>
      </c>
      <c r="F1624" s="84" t="s">
        <v>3506</v>
      </c>
      <c r="G1624" s="84" t="b">
        <v>0</v>
      </c>
      <c r="H1624" s="84" t="b">
        <v>0</v>
      </c>
      <c r="I1624" s="84" t="b">
        <v>0</v>
      </c>
      <c r="J1624" s="84" t="b">
        <v>0</v>
      </c>
      <c r="K1624" s="84" t="b">
        <v>0</v>
      </c>
      <c r="L1624" s="84" t="b">
        <v>0</v>
      </c>
    </row>
    <row r="1625" spans="1:12" ht="15">
      <c r="A1625" s="84" t="s">
        <v>4478</v>
      </c>
      <c r="B1625" s="84" t="s">
        <v>4452</v>
      </c>
      <c r="C1625" s="84">
        <v>5</v>
      </c>
      <c r="D1625" s="123">
        <v>0.005077611508853851</v>
      </c>
      <c r="E1625" s="123">
        <v>1.361278022945892</v>
      </c>
      <c r="F1625" s="84" t="s">
        <v>3506</v>
      </c>
      <c r="G1625" s="84" t="b">
        <v>0</v>
      </c>
      <c r="H1625" s="84" t="b">
        <v>0</v>
      </c>
      <c r="I1625" s="84" t="b">
        <v>0</v>
      </c>
      <c r="J1625" s="84" t="b">
        <v>0</v>
      </c>
      <c r="K1625" s="84" t="b">
        <v>0</v>
      </c>
      <c r="L1625" s="84" t="b">
        <v>0</v>
      </c>
    </row>
    <row r="1626" spans="1:12" ht="15">
      <c r="A1626" s="84" t="s">
        <v>4452</v>
      </c>
      <c r="B1626" s="84" t="s">
        <v>4403</v>
      </c>
      <c r="C1626" s="84">
        <v>5</v>
      </c>
      <c r="D1626" s="123">
        <v>0.005077611508853851</v>
      </c>
      <c r="E1626" s="123">
        <v>1.440459268993517</v>
      </c>
      <c r="F1626" s="84" t="s">
        <v>3506</v>
      </c>
      <c r="G1626" s="84" t="b">
        <v>0</v>
      </c>
      <c r="H1626" s="84" t="b">
        <v>0</v>
      </c>
      <c r="I1626" s="84" t="b">
        <v>0</v>
      </c>
      <c r="J1626" s="84" t="b">
        <v>0</v>
      </c>
      <c r="K1626" s="84" t="b">
        <v>0</v>
      </c>
      <c r="L1626" s="84" t="b">
        <v>0</v>
      </c>
    </row>
    <row r="1627" spans="1:12" ht="15">
      <c r="A1627" s="84" t="s">
        <v>4403</v>
      </c>
      <c r="B1627" s="84" t="s">
        <v>4411</v>
      </c>
      <c r="C1627" s="84">
        <v>5</v>
      </c>
      <c r="D1627" s="123">
        <v>0.005077611508853851</v>
      </c>
      <c r="E1627" s="123">
        <v>1.440459268993517</v>
      </c>
      <c r="F1627" s="84" t="s">
        <v>3506</v>
      </c>
      <c r="G1627" s="84" t="b">
        <v>0</v>
      </c>
      <c r="H1627" s="84" t="b">
        <v>0</v>
      </c>
      <c r="I1627" s="84" t="b">
        <v>0</v>
      </c>
      <c r="J1627" s="84" t="b">
        <v>0</v>
      </c>
      <c r="K1627" s="84" t="b">
        <v>0</v>
      </c>
      <c r="L1627" s="84" t="b">
        <v>0</v>
      </c>
    </row>
    <row r="1628" spans="1:12" ht="15">
      <c r="A1628" s="84" t="s">
        <v>4526</v>
      </c>
      <c r="B1628" s="84" t="s">
        <v>4527</v>
      </c>
      <c r="C1628" s="84">
        <v>5</v>
      </c>
      <c r="D1628" s="123">
        <v>0.005077611508853851</v>
      </c>
      <c r="E1628" s="123">
        <v>1.586587304671755</v>
      </c>
      <c r="F1628" s="84" t="s">
        <v>3506</v>
      </c>
      <c r="G1628" s="84" t="b">
        <v>0</v>
      </c>
      <c r="H1628" s="84" t="b">
        <v>0</v>
      </c>
      <c r="I1628" s="84" t="b">
        <v>0</v>
      </c>
      <c r="J1628" s="84" t="b">
        <v>0</v>
      </c>
      <c r="K1628" s="84" t="b">
        <v>0</v>
      </c>
      <c r="L1628" s="84" t="b">
        <v>0</v>
      </c>
    </row>
    <row r="1629" spans="1:12" ht="15">
      <c r="A1629" s="84" t="s">
        <v>4528</v>
      </c>
      <c r="B1629" s="84" t="s">
        <v>4402</v>
      </c>
      <c r="C1629" s="84">
        <v>5</v>
      </c>
      <c r="D1629" s="123">
        <v>0.005077611508853851</v>
      </c>
      <c r="E1629" s="123">
        <v>1.586587304671755</v>
      </c>
      <c r="F1629" s="84" t="s">
        <v>3506</v>
      </c>
      <c r="G1629" s="84" t="b">
        <v>0</v>
      </c>
      <c r="H1629" s="84" t="b">
        <v>0</v>
      </c>
      <c r="I1629" s="84" t="b">
        <v>0</v>
      </c>
      <c r="J1629" s="84" t="b">
        <v>0</v>
      </c>
      <c r="K1629" s="84" t="b">
        <v>0</v>
      </c>
      <c r="L1629" s="84" t="b">
        <v>0</v>
      </c>
    </row>
    <row r="1630" spans="1:12" ht="15">
      <c r="A1630" s="84" t="s">
        <v>4402</v>
      </c>
      <c r="B1630" s="84" t="s">
        <v>4414</v>
      </c>
      <c r="C1630" s="84">
        <v>5</v>
      </c>
      <c r="D1630" s="123">
        <v>0.005077611508853851</v>
      </c>
      <c r="E1630" s="123">
        <v>1.586587304671755</v>
      </c>
      <c r="F1630" s="84" t="s">
        <v>3506</v>
      </c>
      <c r="G1630" s="84" t="b">
        <v>0</v>
      </c>
      <c r="H1630" s="84" t="b">
        <v>0</v>
      </c>
      <c r="I1630" s="84" t="b">
        <v>0</v>
      </c>
      <c r="J1630" s="84" t="b">
        <v>0</v>
      </c>
      <c r="K1630" s="84" t="b">
        <v>0</v>
      </c>
      <c r="L1630" s="84" t="b">
        <v>0</v>
      </c>
    </row>
    <row r="1631" spans="1:12" ht="15">
      <c r="A1631" s="84" t="s">
        <v>4433</v>
      </c>
      <c r="B1631" s="84" t="s">
        <v>4525</v>
      </c>
      <c r="C1631" s="84">
        <v>4</v>
      </c>
      <c r="D1631" s="123">
        <v>0.005990646679880223</v>
      </c>
      <c r="E1631" s="123">
        <v>1.5865873046717551</v>
      </c>
      <c r="F1631" s="84" t="s">
        <v>3506</v>
      </c>
      <c r="G1631" s="84" t="b">
        <v>0</v>
      </c>
      <c r="H1631" s="84" t="b">
        <v>0</v>
      </c>
      <c r="I1631" s="84" t="b">
        <v>0</v>
      </c>
      <c r="J1631" s="84" t="b">
        <v>0</v>
      </c>
      <c r="K1631" s="84" t="b">
        <v>0</v>
      </c>
      <c r="L1631" s="84" t="b">
        <v>0</v>
      </c>
    </row>
    <row r="1632" spans="1:12" ht="15">
      <c r="A1632" s="84" t="s">
        <v>349</v>
      </c>
      <c r="B1632" s="84" t="s">
        <v>3629</v>
      </c>
      <c r="C1632" s="84">
        <v>3</v>
      </c>
      <c r="D1632" s="123">
        <v>0.006357742272720613</v>
      </c>
      <c r="E1632" s="123">
        <v>1.8084360542881113</v>
      </c>
      <c r="F1632" s="84" t="s">
        <v>3506</v>
      </c>
      <c r="G1632" s="84" t="b">
        <v>0</v>
      </c>
      <c r="H1632" s="84" t="b">
        <v>0</v>
      </c>
      <c r="I1632" s="84" t="b">
        <v>0</v>
      </c>
      <c r="J1632" s="84" t="b">
        <v>0</v>
      </c>
      <c r="K1632" s="84" t="b">
        <v>0</v>
      </c>
      <c r="L1632" s="84" t="b">
        <v>0</v>
      </c>
    </row>
    <row r="1633" spans="1:12" ht="15">
      <c r="A1633" s="84" t="s">
        <v>4354</v>
      </c>
      <c r="B1633" s="84" t="s">
        <v>4705</v>
      </c>
      <c r="C1633" s="84">
        <v>3</v>
      </c>
      <c r="D1633" s="123">
        <v>0.006357742272720613</v>
      </c>
      <c r="E1633" s="123">
        <v>1.331314799568449</v>
      </c>
      <c r="F1633" s="84" t="s">
        <v>3506</v>
      </c>
      <c r="G1633" s="84" t="b">
        <v>0</v>
      </c>
      <c r="H1633" s="84" t="b">
        <v>0</v>
      </c>
      <c r="I1633" s="84" t="b">
        <v>0</v>
      </c>
      <c r="J1633" s="84" t="b">
        <v>0</v>
      </c>
      <c r="K1633" s="84" t="b">
        <v>0</v>
      </c>
      <c r="L1633" s="84" t="b">
        <v>0</v>
      </c>
    </row>
    <row r="1634" spans="1:12" ht="15">
      <c r="A1634" s="84" t="s">
        <v>4705</v>
      </c>
      <c r="B1634" s="84" t="s">
        <v>4360</v>
      </c>
      <c r="C1634" s="84">
        <v>3</v>
      </c>
      <c r="D1634" s="123">
        <v>0.006357742272720613</v>
      </c>
      <c r="E1634" s="123">
        <v>1.8084360542881113</v>
      </c>
      <c r="F1634" s="84" t="s">
        <v>3506</v>
      </c>
      <c r="G1634" s="84" t="b">
        <v>0</v>
      </c>
      <c r="H1634" s="84" t="b">
        <v>0</v>
      </c>
      <c r="I1634" s="84" t="b">
        <v>0</v>
      </c>
      <c r="J1634" s="84" t="b">
        <v>0</v>
      </c>
      <c r="K1634" s="84" t="b">
        <v>0</v>
      </c>
      <c r="L1634" s="84" t="b">
        <v>0</v>
      </c>
    </row>
    <row r="1635" spans="1:12" ht="15">
      <c r="A1635" s="84" t="s">
        <v>4360</v>
      </c>
      <c r="B1635" s="84" t="s">
        <v>4413</v>
      </c>
      <c r="C1635" s="84">
        <v>3</v>
      </c>
      <c r="D1635" s="123">
        <v>0.006357742272720613</v>
      </c>
      <c r="E1635" s="123">
        <v>1.3824673220158301</v>
      </c>
      <c r="F1635" s="84" t="s">
        <v>3506</v>
      </c>
      <c r="G1635" s="84" t="b">
        <v>0</v>
      </c>
      <c r="H1635" s="84" t="b">
        <v>0</v>
      </c>
      <c r="I1635" s="84" t="b">
        <v>0</v>
      </c>
      <c r="J1635" s="84" t="b">
        <v>0</v>
      </c>
      <c r="K1635" s="84" t="b">
        <v>0</v>
      </c>
      <c r="L1635" s="84" t="b">
        <v>0</v>
      </c>
    </row>
    <row r="1636" spans="1:12" ht="15">
      <c r="A1636" s="84" t="s">
        <v>4428</v>
      </c>
      <c r="B1636" s="84" t="s">
        <v>4413</v>
      </c>
      <c r="C1636" s="84">
        <v>3</v>
      </c>
      <c r="D1636" s="123">
        <v>0.006357742272720613</v>
      </c>
      <c r="E1636" s="123">
        <v>1.2575285854075302</v>
      </c>
      <c r="F1636" s="84" t="s">
        <v>3506</v>
      </c>
      <c r="G1636" s="84" t="b">
        <v>0</v>
      </c>
      <c r="H1636" s="84" t="b">
        <v>0</v>
      </c>
      <c r="I1636" s="84" t="b">
        <v>0</v>
      </c>
      <c r="J1636" s="84" t="b">
        <v>0</v>
      </c>
      <c r="K1636" s="84" t="b">
        <v>0</v>
      </c>
      <c r="L1636" s="84" t="b">
        <v>0</v>
      </c>
    </row>
    <row r="1637" spans="1:12" ht="15">
      <c r="A1637" s="84" t="s">
        <v>4343</v>
      </c>
      <c r="B1637" s="84" t="s">
        <v>4476</v>
      </c>
      <c r="C1637" s="84">
        <v>3</v>
      </c>
      <c r="D1637" s="123">
        <v>0.006357742272720613</v>
      </c>
      <c r="E1637" s="123">
        <v>1.586587304671755</v>
      </c>
      <c r="F1637" s="84" t="s">
        <v>3506</v>
      </c>
      <c r="G1637" s="84" t="b">
        <v>0</v>
      </c>
      <c r="H1637" s="84" t="b">
        <v>0</v>
      </c>
      <c r="I1637" s="84" t="b">
        <v>0</v>
      </c>
      <c r="J1637" s="84" t="b">
        <v>0</v>
      </c>
      <c r="K1637" s="84" t="b">
        <v>0</v>
      </c>
      <c r="L1637" s="84" t="b">
        <v>0</v>
      </c>
    </row>
    <row r="1638" spans="1:12" ht="15">
      <c r="A1638" s="84" t="s">
        <v>3632</v>
      </c>
      <c r="B1638" s="84" t="s">
        <v>4706</v>
      </c>
      <c r="C1638" s="84">
        <v>3</v>
      </c>
      <c r="D1638" s="123">
        <v>0.006357742272720613</v>
      </c>
      <c r="E1638" s="123">
        <v>1.8084360542881113</v>
      </c>
      <c r="F1638" s="84" t="s">
        <v>3506</v>
      </c>
      <c r="G1638" s="84" t="b">
        <v>0</v>
      </c>
      <c r="H1638" s="84" t="b">
        <v>0</v>
      </c>
      <c r="I1638" s="84" t="b">
        <v>0</v>
      </c>
      <c r="J1638" s="84" t="b">
        <v>0</v>
      </c>
      <c r="K1638" s="84" t="b">
        <v>0</v>
      </c>
      <c r="L1638" s="84" t="b">
        <v>0</v>
      </c>
    </row>
    <row r="1639" spans="1:12" ht="15">
      <c r="A1639" s="84" t="s">
        <v>4706</v>
      </c>
      <c r="B1639" s="84" t="s">
        <v>4404</v>
      </c>
      <c r="C1639" s="84">
        <v>3</v>
      </c>
      <c r="D1639" s="123">
        <v>0.006357742272720613</v>
      </c>
      <c r="E1639" s="123">
        <v>1.8084360542881113</v>
      </c>
      <c r="F1639" s="84" t="s">
        <v>3506</v>
      </c>
      <c r="G1639" s="84" t="b">
        <v>0</v>
      </c>
      <c r="H1639" s="84" t="b">
        <v>0</v>
      </c>
      <c r="I1639" s="84" t="b">
        <v>0</v>
      </c>
      <c r="J1639" s="84" t="b">
        <v>0</v>
      </c>
      <c r="K1639" s="84" t="b">
        <v>0</v>
      </c>
      <c r="L1639" s="84" t="b">
        <v>0</v>
      </c>
    </row>
    <row r="1640" spans="1:12" ht="15">
      <c r="A1640" s="84" t="s">
        <v>3643</v>
      </c>
      <c r="B1640" s="84" t="s">
        <v>4526</v>
      </c>
      <c r="C1640" s="84">
        <v>3</v>
      </c>
      <c r="D1640" s="123">
        <v>0.006357742272720613</v>
      </c>
      <c r="E1640" s="123">
        <v>1.586587304671755</v>
      </c>
      <c r="F1640" s="84" t="s">
        <v>3506</v>
      </c>
      <c r="G1640" s="84" t="b">
        <v>0</v>
      </c>
      <c r="H1640" s="84" t="b">
        <v>0</v>
      </c>
      <c r="I1640" s="84" t="b">
        <v>0</v>
      </c>
      <c r="J1640" s="84" t="b">
        <v>0</v>
      </c>
      <c r="K1640" s="84" t="b">
        <v>0</v>
      </c>
      <c r="L1640" s="84" t="b">
        <v>0</v>
      </c>
    </row>
    <row r="1641" spans="1:12" ht="15">
      <c r="A1641" s="84" t="s">
        <v>4527</v>
      </c>
      <c r="B1641" s="84" t="s">
        <v>4459</v>
      </c>
      <c r="C1641" s="84">
        <v>3</v>
      </c>
      <c r="D1641" s="123">
        <v>0.006357742272720613</v>
      </c>
      <c r="E1641" s="123">
        <v>1.586587304671755</v>
      </c>
      <c r="F1641" s="84" t="s">
        <v>3506</v>
      </c>
      <c r="G1641" s="84" t="b">
        <v>0</v>
      </c>
      <c r="H1641" s="84" t="b">
        <v>0</v>
      </c>
      <c r="I1641" s="84" t="b">
        <v>0</v>
      </c>
      <c r="J1641" s="84" t="b">
        <v>0</v>
      </c>
      <c r="K1641" s="84" t="b">
        <v>0</v>
      </c>
      <c r="L1641" s="84" t="b">
        <v>0</v>
      </c>
    </row>
    <row r="1642" spans="1:12" ht="15">
      <c r="A1642" s="84" t="s">
        <v>4459</v>
      </c>
      <c r="B1642" s="84" t="s">
        <v>4528</v>
      </c>
      <c r="C1642" s="84">
        <v>3</v>
      </c>
      <c r="D1642" s="123">
        <v>0.006357742272720613</v>
      </c>
      <c r="E1642" s="123">
        <v>1.586587304671755</v>
      </c>
      <c r="F1642" s="84" t="s">
        <v>3506</v>
      </c>
      <c r="G1642" s="84" t="b">
        <v>0</v>
      </c>
      <c r="H1642" s="84" t="b">
        <v>0</v>
      </c>
      <c r="I1642" s="84" t="b">
        <v>0</v>
      </c>
      <c r="J1642" s="84" t="b">
        <v>0</v>
      </c>
      <c r="K1642" s="84" t="b">
        <v>0</v>
      </c>
      <c r="L1642" s="84" t="b">
        <v>0</v>
      </c>
    </row>
    <row r="1643" spans="1:12" ht="15">
      <c r="A1643" s="84" t="s">
        <v>4378</v>
      </c>
      <c r="B1643" s="84" t="s">
        <v>4343</v>
      </c>
      <c r="C1643" s="84">
        <v>2</v>
      </c>
      <c r="D1643" s="123">
        <v>0.005990646679880223</v>
      </c>
      <c r="E1643" s="123">
        <v>0.8084360542881114</v>
      </c>
      <c r="F1643" s="84" t="s">
        <v>3506</v>
      </c>
      <c r="G1643" s="84" t="b">
        <v>0</v>
      </c>
      <c r="H1643" s="84" t="b">
        <v>0</v>
      </c>
      <c r="I1643" s="84" t="b">
        <v>0</v>
      </c>
      <c r="J1643" s="84" t="b">
        <v>0</v>
      </c>
      <c r="K1643" s="84" t="b">
        <v>0</v>
      </c>
      <c r="L1643" s="84" t="b">
        <v>0</v>
      </c>
    </row>
    <row r="1644" spans="1:12" ht="15">
      <c r="A1644" s="84" t="s">
        <v>4527</v>
      </c>
      <c r="B1644" s="84" t="s">
        <v>944</v>
      </c>
      <c r="C1644" s="84">
        <v>2</v>
      </c>
      <c r="D1644" s="123">
        <v>0.005990646679880223</v>
      </c>
      <c r="E1644" s="123">
        <v>1.1886472959997174</v>
      </c>
      <c r="F1644" s="84" t="s">
        <v>3506</v>
      </c>
      <c r="G1644" s="84" t="b">
        <v>0</v>
      </c>
      <c r="H1644" s="84" t="b">
        <v>0</v>
      </c>
      <c r="I1644" s="84" t="b">
        <v>0</v>
      </c>
      <c r="J1644" s="84" t="b">
        <v>0</v>
      </c>
      <c r="K1644" s="84" t="b">
        <v>0</v>
      </c>
      <c r="L1644" s="84" t="b">
        <v>0</v>
      </c>
    </row>
    <row r="1645" spans="1:12" ht="15">
      <c r="A1645" s="84" t="s">
        <v>944</v>
      </c>
      <c r="B1645" s="84" t="s">
        <v>4528</v>
      </c>
      <c r="C1645" s="84">
        <v>2</v>
      </c>
      <c r="D1645" s="123">
        <v>0.005990646679880223</v>
      </c>
      <c r="E1645" s="123">
        <v>1.1886472959997174</v>
      </c>
      <c r="F1645" s="84" t="s">
        <v>3506</v>
      </c>
      <c r="G1645" s="84" t="b">
        <v>0</v>
      </c>
      <c r="H1645" s="84" t="b">
        <v>0</v>
      </c>
      <c r="I1645" s="84" t="b">
        <v>0</v>
      </c>
      <c r="J1645" s="84" t="b">
        <v>0</v>
      </c>
      <c r="K1645" s="84" t="b">
        <v>0</v>
      </c>
      <c r="L1645" s="84" t="b">
        <v>0</v>
      </c>
    </row>
    <row r="1646" spans="1:12" ht="15">
      <c r="A1646" s="84" t="s">
        <v>3583</v>
      </c>
      <c r="B1646" s="84" t="s">
        <v>4376</v>
      </c>
      <c r="C1646" s="84">
        <v>2</v>
      </c>
      <c r="D1646" s="123">
        <v>0.005990646679880223</v>
      </c>
      <c r="E1646" s="123">
        <v>1.3824673220158301</v>
      </c>
      <c r="F1646" s="84" t="s">
        <v>3506</v>
      </c>
      <c r="G1646" s="84" t="b">
        <v>0</v>
      </c>
      <c r="H1646" s="84" t="b">
        <v>0</v>
      </c>
      <c r="I1646" s="84" t="b">
        <v>0</v>
      </c>
      <c r="J1646" s="84" t="b">
        <v>0</v>
      </c>
      <c r="K1646" s="84" t="b">
        <v>0</v>
      </c>
      <c r="L1646" s="84" t="b">
        <v>0</v>
      </c>
    </row>
    <row r="1647" spans="1:12" ht="15">
      <c r="A1647" s="84" t="s">
        <v>4371</v>
      </c>
      <c r="B1647" s="84" t="s">
        <v>4378</v>
      </c>
      <c r="C1647" s="84">
        <v>2</v>
      </c>
      <c r="D1647" s="123">
        <v>0.005990646679880223</v>
      </c>
      <c r="E1647" s="123">
        <v>1.206376062960149</v>
      </c>
      <c r="F1647" s="84" t="s">
        <v>3506</v>
      </c>
      <c r="G1647" s="84" t="b">
        <v>0</v>
      </c>
      <c r="H1647" s="84" t="b">
        <v>0</v>
      </c>
      <c r="I1647" s="84" t="b">
        <v>0</v>
      </c>
      <c r="J1647" s="84" t="b">
        <v>0</v>
      </c>
      <c r="K1647" s="84" t="b">
        <v>0</v>
      </c>
      <c r="L1647" s="84" t="b">
        <v>0</v>
      </c>
    </row>
    <row r="1648" spans="1:12" ht="15">
      <c r="A1648" s="84" t="s">
        <v>4378</v>
      </c>
      <c r="B1648" s="84" t="s">
        <v>4546</v>
      </c>
      <c r="C1648" s="84">
        <v>2</v>
      </c>
      <c r="D1648" s="123">
        <v>0.005990646679880223</v>
      </c>
      <c r="E1648" s="123">
        <v>1.206376062960149</v>
      </c>
      <c r="F1648" s="84" t="s">
        <v>3506</v>
      </c>
      <c r="G1648" s="84" t="b">
        <v>0</v>
      </c>
      <c r="H1648" s="84" t="b">
        <v>0</v>
      </c>
      <c r="I1648" s="84" t="b">
        <v>0</v>
      </c>
      <c r="J1648" s="84" t="b">
        <v>0</v>
      </c>
      <c r="K1648" s="84" t="b">
        <v>0</v>
      </c>
      <c r="L1648" s="84" t="b">
        <v>0</v>
      </c>
    </row>
    <row r="1649" spans="1:12" ht="15">
      <c r="A1649" s="84" t="s">
        <v>4546</v>
      </c>
      <c r="B1649" s="84" t="s">
        <v>4354</v>
      </c>
      <c r="C1649" s="84">
        <v>2</v>
      </c>
      <c r="D1649" s="123">
        <v>0.005990646679880223</v>
      </c>
      <c r="E1649" s="123">
        <v>1.331314799568449</v>
      </c>
      <c r="F1649" s="84" t="s">
        <v>3506</v>
      </c>
      <c r="G1649" s="84" t="b">
        <v>0</v>
      </c>
      <c r="H1649" s="84" t="b">
        <v>0</v>
      </c>
      <c r="I1649" s="84" t="b">
        <v>0</v>
      </c>
      <c r="J1649" s="84" t="b">
        <v>0</v>
      </c>
      <c r="K1649" s="84" t="b">
        <v>0</v>
      </c>
      <c r="L1649" s="84" t="b">
        <v>0</v>
      </c>
    </row>
    <row r="1650" spans="1:12" ht="15">
      <c r="A1650" s="84" t="s">
        <v>4354</v>
      </c>
      <c r="B1650" s="84" t="s">
        <v>4378</v>
      </c>
      <c r="C1650" s="84">
        <v>2</v>
      </c>
      <c r="D1650" s="123">
        <v>0.005990646679880223</v>
      </c>
      <c r="E1650" s="123">
        <v>0.5531635491848053</v>
      </c>
      <c r="F1650" s="84" t="s">
        <v>3506</v>
      </c>
      <c r="G1650" s="84" t="b">
        <v>0</v>
      </c>
      <c r="H1650" s="84" t="b">
        <v>0</v>
      </c>
      <c r="I1650" s="84" t="b">
        <v>0</v>
      </c>
      <c r="J1650" s="84" t="b">
        <v>0</v>
      </c>
      <c r="K1650" s="84" t="b">
        <v>0</v>
      </c>
      <c r="L1650" s="84" t="b">
        <v>0</v>
      </c>
    </row>
    <row r="1651" spans="1:12" ht="15">
      <c r="A1651" s="84" t="s">
        <v>4378</v>
      </c>
      <c r="B1651" s="84" t="s">
        <v>4893</v>
      </c>
      <c r="C1651" s="84">
        <v>2</v>
      </c>
      <c r="D1651" s="123">
        <v>0.005990646679880223</v>
      </c>
      <c r="E1651" s="123">
        <v>1.206376062960149</v>
      </c>
      <c r="F1651" s="84" t="s">
        <v>3506</v>
      </c>
      <c r="G1651" s="84" t="b">
        <v>0</v>
      </c>
      <c r="H1651" s="84" t="b">
        <v>0</v>
      </c>
      <c r="I1651" s="84" t="b">
        <v>0</v>
      </c>
      <c r="J1651" s="84" t="b">
        <v>0</v>
      </c>
      <c r="K1651" s="84" t="b">
        <v>0</v>
      </c>
      <c r="L1651" s="84" t="b">
        <v>0</v>
      </c>
    </row>
    <row r="1652" spans="1:12" ht="15">
      <c r="A1652" s="84" t="s">
        <v>4893</v>
      </c>
      <c r="B1652" s="84" t="s">
        <v>4453</v>
      </c>
      <c r="C1652" s="84">
        <v>2</v>
      </c>
      <c r="D1652" s="123">
        <v>0.005990646679880223</v>
      </c>
      <c r="E1652" s="123">
        <v>1.9845273133437926</v>
      </c>
      <c r="F1652" s="84" t="s">
        <v>3506</v>
      </c>
      <c r="G1652" s="84" t="b">
        <v>0</v>
      </c>
      <c r="H1652" s="84" t="b">
        <v>0</v>
      </c>
      <c r="I1652" s="84" t="b">
        <v>0</v>
      </c>
      <c r="J1652" s="84" t="b">
        <v>0</v>
      </c>
      <c r="K1652" s="84" t="b">
        <v>0</v>
      </c>
      <c r="L1652" s="84" t="b">
        <v>0</v>
      </c>
    </row>
    <row r="1653" spans="1:12" ht="15">
      <c r="A1653" s="84" t="s">
        <v>4453</v>
      </c>
      <c r="B1653" s="84" t="s">
        <v>4452</v>
      </c>
      <c r="C1653" s="84">
        <v>2</v>
      </c>
      <c r="D1653" s="123">
        <v>0.005990646679880223</v>
      </c>
      <c r="E1653" s="123">
        <v>1.440459268993517</v>
      </c>
      <c r="F1653" s="84" t="s">
        <v>3506</v>
      </c>
      <c r="G1653" s="84" t="b">
        <v>0</v>
      </c>
      <c r="H1653" s="84" t="b">
        <v>0</v>
      </c>
      <c r="I1653" s="84" t="b">
        <v>0</v>
      </c>
      <c r="J1653" s="84" t="b">
        <v>0</v>
      </c>
      <c r="K1653" s="84" t="b">
        <v>0</v>
      </c>
      <c r="L1653" s="84" t="b">
        <v>0</v>
      </c>
    </row>
    <row r="1654" spans="1:12" ht="15">
      <c r="A1654" s="84" t="s">
        <v>4452</v>
      </c>
      <c r="B1654" s="84" t="s">
        <v>4378</v>
      </c>
      <c r="C1654" s="84">
        <v>2</v>
      </c>
      <c r="D1654" s="123">
        <v>0.005990646679880223</v>
      </c>
      <c r="E1654" s="123">
        <v>0.6623080186098733</v>
      </c>
      <c r="F1654" s="84" t="s">
        <v>3506</v>
      </c>
      <c r="G1654" s="84" t="b">
        <v>0</v>
      </c>
      <c r="H1654" s="84" t="b">
        <v>0</v>
      </c>
      <c r="I1654" s="84" t="b">
        <v>0</v>
      </c>
      <c r="J1654" s="84" t="b">
        <v>0</v>
      </c>
      <c r="K1654" s="84" t="b">
        <v>0</v>
      </c>
      <c r="L1654" s="84" t="b">
        <v>0</v>
      </c>
    </row>
    <row r="1655" spans="1:12" ht="15">
      <c r="A1655" s="84" t="s">
        <v>4378</v>
      </c>
      <c r="B1655" s="84" t="s">
        <v>4411</v>
      </c>
      <c r="C1655" s="84">
        <v>2</v>
      </c>
      <c r="D1655" s="123">
        <v>0.005990646679880223</v>
      </c>
      <c r="E1655" s="123">
        <v>0.6623080186098733</v>
      </c>
      <c r="F1655" s="84" t="s">
        <v>3506</v>
      </c>
      <c r="G1655" s="84" t="b">
        <v>0</v>
      </c>
      <c r="H1655" s="84" t="b">
        <v>0</v>
      </c>
      <c r="I1655" s="84" t="b">
        <v>0</v>
      </c>
      <c r="J1655" s="84" t="b">
        <v>0</v>
      </c>
      <c r="K1655" s="84" t="b">
        <v>0</v>
      </c>
      <c r="L1655" s="84" t="b">
        <v>0</v>
      </c>
    </row>
    <row r="1656" spans="1:12" ht="15">
      <c r="A1656" s="84" t="s">
        <v>4525</v>
      </c>
      <c r="B1656" s="84" t="s">
        <v>4378</v>
      </c>
      <c r="C1656" s="84">
        <v>2</v>
      </c>
      <c r="D1656" s="123">
        <v>0.005990646679880223</v>
      </c>
      <c r="E1656" s="123">
        <v>0.8084360542881114</v>
      </c>
      <c r="F1656" s="84" t="s">
        <v>3506</v>
      </c>
      <c r="G1656" s="84" t="b">
        <v>0</v>
      </c>
      <c r="H1656" s="84" t="b">
        <v>0</v>
      </c>
      <c r="I1656" s="84" t="b">
        <v>0</v>
      </c>
      <c r="J1656" s="84" t="b">
        <v>0</v>
      </c>
      <c r="K1656" s="84" t="b">
        <v>0</v>
      </c>
      <c r="L1656" s="84" t="b">
        <v>0</v>
      </c>
    </row>
    <row r="1657" spans="1:12" ht="15">
      <c r="A1657" s="84" t="s">
        <v>4343</v>
      </c>
      <c r="B1657" s="84" t="s">
        <v>4623</v>
      </c>
      <c r="C1657" s="84">
        <v>2</v>
      </c>
      <c r="D1657" s="123">
        <v>0.005990646679880223</v>
      </c>
      <c r="E1657" s="123">
        <v>1.5865873046717551</v>
      </c>
      <c r="F1657" s="84" t="s">
        <v>3506</v>
      </c>
      <c r="G1657" s="84" t="b">
        <v>0</v>
      </c>
      <c r="H1657" s="84" t="b">
        <v>0</v>
      </c>
      <c r="I1657" s="84" t="b">
        <v>0</v>
      </c>
      <c r="J1657" s="84" t="b">
        <v>0</v>
      </c>
      <c r="K1657" s="84" t="b">
        <v>0</v>
      </c>
      <c r="L1657" s="84" t="b">
        <v>0</v>
      </c>
    </row>
    <row r="1658" spans="1:12" ht="15">
      <c r="A1658" s="84" t="s">
        <v>944</v>
      </c>
      <c r="B1658" s="84" t="s">
        <v>3639</v>
      </c>
      <c r="C1658" s="84">
        <v>2</v>
      </c>
      <c r="D1658" s="123">
        <v>0.005990646679880223</v>
      </c>
      <c r="E1658" s="123">
        <v>1.2855573090077739</v>
      </c>
      <c r="F1658" s="84" t="s">
        <v>3506</v>
      </c>
      <c r="G1658" s="84" t="b">
        <v>0</v>
      </c>
      <c r="H1658" s="84" t="b">
        <v>0</v>
      </c>
      <c r="I1658" s="84" t="b">
        <v>0</v>
      </c>
      <c r="J1658" s="84" t="b">
        <v>0</v>
      </c>
      <c r="K1658" s="84" t="b">
        <v>0</v>
      </c>
      <c r="L1658" s="84" t="b">
        <v>0</v>
      </c>
    </row>
    <row r="1659" spans="1:12" ht="15">
      <c r="A1659" s="84" t="s">
        <v>3639</v>
      </c>
      <c r="B1659" s="84" t="s">
        <v>3643</v>
      </c>
      <c r="C1659" s="84">
        <v>2</v>
      </c>
      <c r="D1659" s="123">
        <v>0.005990646679880223</v>
      </c>
      <c r="E1659" s="123">
        <v>1.50740605862413</v>
      </c>
      <c r="F1659" s="84" t="s">
        <v>3506</v>
      </c>
      <c r="G1659" s="84" t="b">
        <v>0</v>
      </c>
      <c r="H1659" s="84" t="b">
        <v>0</v>
      </c>
      <c r="I1659" s="84" t="b">
        <v>0</v>
      </c>
      <c r="J1659" s="84" t="b">
        <v>0</v>
      </c>
      <c r="K1659" s="84" t="b">
        <v>0</v>
      </c>
      <c r="L1659" s="84" t="b">
        <v>0</v>
      </c>
    </row>
    <row r="1660" spans="1:12" ht="15">
      <c r="A1660" s="84" t="s">
        <v>4354</v>
      </c>
      <c r="B1660" s="84" t="s">
        <v>4428</v>
      </c>
      <c r="C1660" s="84">
        <v>2</v>
      </c>
      <c r="D1660" s="123">
        <v>0.005990646679880223</v>
      </c>
      <c r="E1660" s="123">
        <v>1.0302848039044676</v>
      </c>
      <c r="F1660" s="84" t="s">
        <v>3506</v>
      </c>
      <c r="G1660" s="84" t="b">
        <v>0</v>
      </c>
      <c r="H1660" s="84" t="b">
        <v>0</v>
      </c>
      <c r="I1660" s="84" t="b">
        <v>0</v>
      </c>
      <c r="J1660" s="84" t="b">
        <v>0</v>
      </c>
      <c r="K1660" s="84" t="b">
        <v>0</v>
      </c>
      <c r="L1660" s="84" t="b">
        <v>0</v>
      </c>
    </row>
    <row r="1661" spans="1:12" ht="15">
      <c r="A1661" s="84" t="s">
        <v>4525</v>
      </c>
      <c r="B1661" s="84" t="s">
        <v>4343</v>
      </c>
      <c r="C1661" s="84">
        <v>2</v>
      </c>
      <c r="D1661" s="123">
        <v>0.005990646679880223</v>
      </c>
      <c r="E1661" s="123">
        <v>1.1886472959997174</v>
      </c>
      <c r="F1661" s="84" t="s">
        <v>3506</v>
      </c>
      <c r="G1661" s="84" t="b">
        <v>0</v>
      </c>
      <c r="H1661" s="84" t="b">
        <v>0</v>
      </c>
      <c r="I1661" s="84" t="b">
        <v>0</v>
      </c>
      <c r="J1661" s="84" t="b">
        <v>0</v>
      </c>
      <c r="K1661" s="84" t="b">
        <v>0</v>
      </c>
      <c r="L1661" s="84" t="b">
        <v>0</v>
      </c>
    </row>
    <row r="1662" spans="1:12" ht="15">
      <c r="A1662" s="84" t="s">
        <v>4476</v>
      </c>
      <c r="B1662" s="84" t="s">
        <v>4480</v>
      </c>
      <c r="C1662" s="84">
        <v>2</v>
      </c>
      <c r="D1662" s="123">
        <v>0.005990646679880223</v>
      </c>
      <c r="E1662" s="123">
        <v>1.6323447952324301</v>
      </c>
      <c r="F1662" s="84" t="s">
        <v>3506</v>
      </c>
      <c r="G1662" s="84" t="b">
        <v>0</v>
      </c>
      <c r="H1662" s="84" t="b">
        <v>0</v>
      </c>
      <c r="I1662" s="84" t="b">
        <v>0</v>
      </c>
      <c r="J1662" s="84" t="b">
        <v>0</v>
      </c>
      <c r="K1662" s="84" t="b">
        <v>0</v>
      </c>
      <c r="L1662" s="84" t="b">
        <v>0</v>
      </c>
    </row>
    <row r="1663" spans="1:12" ht="15">
      <c r="A1663" s="84" t="s">
        <v>4480</v>
      </c>
      <c r="B1663" s="84" t="s">
        <v>4354</v>
      </c>
      <c r="C1663" s="84">
        <v>2</v>
      </c>
      <c r="D1663" s="123">
        <v>0.005990646679880223</v>
      </c>
      <c r="E1663" s="123">
        <v>1.1552235405127678</v>
      </c>
      <c r="F1663" s="84" t="s">
        <v>3506</v>
      </c>
      <c r="G1663" s="84" t="b">
        <v>0</v>
      </c>
      <c r="H1663" s="84" t="b">
        <v>0</v>
      </c>
      <c r="I1663" s="84" t="b">
        <v>0</v>
      </c>
      <c r="J1663" s="84" t="b">
        <v>0</v>
      </c>
      <c r="K1663" s="84" t="b">
        <v>0</v>
      </c>
      <c r="L1663" s="84" t="b">
        <v>0</v>
      </c>
    </row>
    <row r="1664" spans="1:12" ht="15">
      <c r="A1664" s="84" t="s">
        <v>4354</v>
      </c>
      <c r="B1664" s="84" t="s">
        <v>3627</v>
      </c>
      <c r="C1664" s="84">
        <v>2</v>
      </c>
      <c r="D1664" s="123">
        <v>0.005990646679880223</v>
      </c>
      <c r="E1664" s="123">
        <v>1.1552235405127678</v>
      </c>
      <c r="F1664" s="84" t="s">
        <v>3506</v>
      </c>
      <c r="G1664" s="84" t="b">
        <v>0</v>
      </c>
      <c r="H1664" s="84" t="b">
        <v>0</v>
      </c>
      <c r="I1664" s="84" t="b">
        <v>0</v>
      </c>
      <c r="J1664" s="84" t="b">
        <v>0</v>
      </c>
      <c r="K1664" s="84" t="b">
        <v>0</v>
      </c>
      <c r="L1664" s="84" t="b">
        <v>0</v>
      </c>
    </row>
    <row r="1665" spans="1:12" ht="15">
      <c r="A1665" s="84" t="s">
        <v>3627</v>
      </c>
      <c r="B1665" s="84" t="s">
        <v>3632</v>
      </c>
      <c r="C1665" s="84">
        <v>2</v>
      </c>
      <c r="D1665" s="123">
        <v>0.005990646679880223</v>
      </c>
      <c r="E1665" s="123">
        <v>1.6323447952324301</v>
      </c>
      <c r="F1665" s="84" t="s">
        <v>3506</v>
      </c>
      <c r="G1665" s="84" t="b">
        <v>0</v>
      </c>
      <c r="H1665" s="84" t="b">
        <v>0</v>
      </c>
      <c r="I1665" s="84" t="b">
        <v>0</v>
      </c>
      <c r="J1665" s="84" t="b">
        <v>0</v>
      </c>
      <c r="K1665" s="84" t="b">
        <v>0</v>
      </c>
      <c r="L1665" s="84" t="b">
        <v>0</v>
      </c>
    </row>
    <row r="1666" spans="1:12" ht="15">
      <c r="A1666" s="84" t="s">
        <v>4404</v>
      </c>
      <c r="B1666" s="84" t="s">
        <v>3639</v>
      </c>
      <c r="C1666" s="84">
        <v>2</v>
      </c>
      <c r="D1666" s="123">
        <v>0.005990646679880223</v>
      </c>
      <c r="E1666" s="123">
        <v>1.50740605862413</v>
      </c>
      <c r="F1666" s="84" t="s">
        <v>3506</v>
      </c>
      <c r="G1666" s="84" t="b">
        <v>0</v>
      </c>
      <c r="H1666" s="84" t="b">
        <v>0</v>
      </c>
      <c r="I1666" s="84" t="b">
        <v>0</v>
      </c>
      <c r="J1666" s="84" t="b">
        <v>0</v>
      </c>
      <c r="K1666" s="84" t="b">
        <v>0</v>
      </c>
      <c r="L1666" s="84" t="b">
        <v>0</v>
      </c>
    </row>
    <row r="1667" spans="1:12" ht="15">
      <c r="A1667" s="84" t="s">
        <v>3639</v>
      </c>
      <c r="B1667" s="84" t="s">
        <v>4892</v>
      </c>
      <c r="C1667" s="84">
        <v>2</v>
      </c>
      <c r="D1667" s="123">
        <v>0.005990646679880223</v>
      </c>
      <c r="E1667" s="123">
        <v>1.6834973176798114</v>
      </c>
      <c r="F1667" s="84" t="s">
        <v>3506</v>
      </c>
      <c r="G1667" s="84" t="b">
        <v>0</v>
      </c>
      <c r="H1667" s="84" t="b">
        <v>0</v>
      </c>
      <c r="I1667" s="84" t="b">
        <v>0</v>
      </c>
      <c r="J1667" s="84" t="b">
        <v>0</v>
      </c>
      <c r="K1667" s="84" t="b">
        <v>0</v>
      </c>
      <c r="L1667" s="84" t="b">
        <v>0</v>
      </c>
    </row>
    <row r="1668" spans="1:12" ht="15">
      <c r="A1668" s="84" t="s">
        <v>4892</v>
      </c>
      <c r="B1668" s="84" t="s">
        <v>4526</v>
      </c>
      <c r="C1668" s="84">
        <v>2</v>
      </c>
      <c r="D1668" s="123">
        <v>0.005990646679880223</v>
      </c>
      <c r="E1668" s="123">
        <v>1.5865873046717551</v>
      </c>
      <c r="F1668" s="84" t="s">
        <v>3506</v>
      </c>
      <c r="G1668" s="84" t="b">
        <v>0</v>
      </c>
      <c r="H1668" s="84" t="b">
        <v>0</v>
      </c>
      <c r="I1668" s="84" t="b">
        <v>0</v>
      </c>
      <c r="J1668" s="84" t="b">
        <v>0</v>
      </c>
      <c r="K1668" s="84" t="b">
        <v>0</v>
      </c>
      <c r="L1668" s="84" t="b">
        <v>0</v>
      </c>
    </row>
    <row r="1669" spans="1:12" ht="15">
      <c r="A1669" s="84" t="s">
        <v>4409</v>
      </c>
      <c r="B1669" s="84" t="s">
        <v>3584</v>
      </c>
      <c r="C1669" s="84">
        <v>6</v>
      </c>
      <c r="D1669" s="123">
        <v>0</v>
      </c>
      <c r="E1669" s="123">
        <v>0.8553172051959429</v>
      </c>
      <c r="F1669" s="84" t="s">
        <v>3509</v>
      </c>
      <c r="G1669" s="84" t="b">
        <v>0</v>
      </c>
      <c r="H1669" s="84" t="b">
        <v>0</v>
      </c>
      <c r="I1669" s="84" t="b">
        <v>0</v>
      </c>
      <c r="J1669" s="84" t="b">
        <v>0</v>
      </c>
      <c r="K1669" s="84" t="b">
        <v>0</v>
      </c>
      <c r="L1669" s="84" t="b">
        <v>0</v>
      </c>
    </row>
    <row r="1670" spans="1:12" ht="15">
      <c r="A1670" s="84" t="s">
        <v>3659</v>
      </c>
      <c r="B1670" s="84" t="s">
        <v>4350</v>
      </c>
      <c r="C1670" s="84">
        <v>3</v>
      </c>
      <c r="D1670" s="123">
        <v>0</v>
      </c>
      <c r="E1670" s="123">
        <v>1.156347200859924</v>
      </c>
      <c r="F1670" s="84" t="s">
        <v>3509</v>
      </c>
      <c r="G1670" s="84" t="b">
        <v>0</v>
      </c>
      <c r="H1670" s="84" t="b">
        <v>0</v>
      </c>
      <c r="I1670" s="84" t="b">
        <v>0</v>
      </c>
      <c r="J1670" s="84" t="b">
        <v>1</v>
      </c>
      <c r="K1670" s="84" t="b">
        <v>0</v>
      </c>
      <c r="L1670" s="84" t="b">
        <v>0</v>
      </c>
    </row>
    <row r="1671" spans="1:12" ht="15">
      <c r="A1671" s="84" t="s">
        <v>4350</v>
      </c>
      <c r="B1671" s="84" t="s">
        <v>3629</v>
      </c>
      <c r="C1671" s="84">
        <v>3</v>
      </c>
      <c r="D1671" s="123">
        <v>0</v>
      </c>
      <c r="E1671" s="123">
        <v>1.156347200859924</v>
      </c>
      <c r="F1671" s="84" t="s">
        <v>3509</v>
      </c>
      <c r="G1671" s="84" t="b">
        <v>1</v>
      </c>
      <c r="H1671" s="84" t="b">
        <v>0</v>
      </c>
      <c r="I1671" s="84" t="b">
        <v>0</v>
      </c>
      <c r="J1671" s="84" t="b">
        <v>0</v>
      </c>
      <c r="K1671" s="84" t="b">
        <v>0</v>
      </c>
      <c r="L1671" s="84" t="b">
        <v>0</v>
      </c>
    </row>
    <row r="1672" spans="1:12" ht="15">
      <c r="A1672" s="84" t="s">
        <v>3629</v>
      </c>
      <c r="B1672" s="84" t="s">
        <v>3583</v>
      </c>
      <c r="C1672" s="84">
        <v>3</v>
      </c>
      <c r="D1672" s="123">
        <v>0</v>
      </c>
      <c r="E1672" s="123">
        <v>1.156347200859924</v>
      </c>
      <c r="F1672" s="84" t="s">
        <v>3509</v>
      </c>
      <c r="G1672" s="84" t="b">
        <v>0</v>
      </c>
      <c r="H1672" s="84" t="b">
        <v>0</v>
      </c>
      <c r="I1672" s="84" t="b">
        <v>0</v>
      </c>
      <c r="J1672" s="84" t="b">
        <v>0</v>
      </c>
      <c r="K1672" s="84" t="b">
        <v>0</v>
      </c>
      <c r="L1672" s="84" t="b">
        <v>0</v>
      </c>
    </row>
    <row r="1673" spans="1:12" ht="15">
      <c r="A1673" s="84" t="s">
        <v>3583</v>
      </c>
      <c r="B1673" s="84" t="s">
        <v>4409</v>
      </c>
      <c r="C1673" s="84">
        <v>3</v>
      </c>
      <c r="D1673" s="123">
        <v>0</v>
      </c>
      <c r="E1673" s="123">
        <v>0.8553172051959429</v>
      </c>
      <c r="F1673" s="84" t="s">
        <v>3509</v>
      </c>
      <c r="G1673" s="84" t="b">
        <v>0</v>
      </c>
      <c r="H1673" s="84" t="b">
        <v>0</v>
      </c>
      <c r="I1673" s="84" t="b">
        <v>0</v>
      </c>
      <c r="J1673" s="84" t="b">
        <v>0</v>
      </c>
      <c r="K1673" s="84" t="b">
        <v>0</v>
      </c>
      <c r="L1673" s="84" t="b">
        <v>0</v>
      </c>
    </row>
    <row r="1674" spans="1:12" ht="15">
      <c r="A1674" s="84" t="s">
        <v>3584</v>
      </c>
      <c r="B1674" s="84" t="s">
        <v>4591</v>
      </c>
      <c r="C1674" s="84">
        <v>3</v>
      </c>
      <c r="D1674" s="123">
        <v>0</v>
      </c>
      <c r="E1674" s="123">
        <v>0.8553172051959429</v>
      </c>
      <c r="F1674" s="84" t="s">
        <v>3509</v>
      </c>
      <c r="G1674" s="84" t="b">
        <v>0</v>
      </c>
      <c r="H1674" s="84" t="b">
        <v>0</v>
      </c>
      <c r="I1674" s="84" t="b">
        <v>0</v>
      </c>
      <c r="J1674" s="84" t="b">
        <v>0</v>
      </c>
      <c r="K1674" s="84" t="b">
        <v>0</v>
      </c>
      <c r="L1674" s="84" t="b">
        <v>0</v>
      </c>
    </row>
    <row r="1675" spans="1:12" ht="15">
      <c r="A1675" s="84" t="s">
        <v>4591</v>
      </c>
      <c r="B1675" s="84" t="s">
        <v>4409</v>
      </c>
      <c r="C1675" s="84">
        <v>3</v>
      </c>
      <c r="D1675" s="123">
        <v>0</v>
      </c>
      <c r="E1675" s="123">
        <v>0.8553172051959429</v>
      </c>
      <c r="F1675" s="84" t="s">
        <v>3509</v>
      </c>
      <c r="G1675" s="84" t="b">
        <v>0</v>
      </c>
      <c r="H1675" s="84" t="b">
        <v>0</v>
      </c>
      <c r="I1675" s="84" t="b">
        <v>0</v>
      </c>
      <c r="J1675" s="84" t="b">
        <v>0</v>
      </c>
      <c r="K1675" s="84" t="b">
        <v>0</v>
      </c>
      <c r="L1675" s="84" t="b">
        <v>0</v>
      </c>
    </row>
    <row r="1676" spans="1:12" ht="15">
      <c r="A1676" s="84" t="s">
        <v>3584</v>
      </c>
      <c r="B1676" s="84" t="s">
        <v>4711</v>
      </c>
      <c r="C1676" s="84">
        <v>3</v>
      </c>
      <c r="D1676" s="123">
        <v>0</v>
      </c>
      <c r="E1676" s="123">
        <v>0.8553172051959429</v>
      </c>
      <c r="F1676" s="84" t="s">
        <v>3509</v>
      </c>
      <c r="G1676" s="84" t="b">
        <v>0</v>
      </c>
      <c r="H1676" s="84" t="b">
        <v>0</v>
      </c>
      <c r="I1676" s="84" t="b">
        <v>0</v>
      </c>
      <c r="J1676" s="84" t="b">
        <v>0</v>
      </c>
      <c r="K1676" s="84" t="b">
        <v>0</v>
      </c>
      <c r="L1676" s="84" t="b">
        <v>0</v>
      </c>
    </row>
    <row r="1677" spans="1:12" ht="15">
      <c r="A1677" s="84" t="s">
        <v>4407</v>
      </c>
      <c r="B1677" s="84" t="s">
        <v>4355</v>
      </c>
      <c r="C1677" s="84">
        <v>2</v>
      </c>
      <c r="D1677" s="123">
        <v>0.007656141698073097</v>
      </c>
      <c r="E1677" s="123">
        <v>1.3324384599156054</v>
      </c>
      <c r="F1677" s="84" t="s">
        <v>3509</v>
      </c>
      <c r="G1677" s="84" t="b">
        <v>0</v>
      </c>
      <c r="H1677" s="84" t="b">
        <v>0</v>
      </c>
      <c r="I1677" s="84" t="b">
        <v>0</v>
      </c>
      <c r="J1677" s="84" t="b">
        <v>0</v>
      </c>
      <c r="K1677" s="84" t="b">
        <v>0</v>
      </c>
      <c r="L1677" s="84" t="b">
        <v>0</v>
      </c>
    </row>
    <row r="1678" spans="1:12" ht="15">
      <c r="A1678" s="84" t="s">
        <v>4355</v>
      </c>
      <c r="B1678" s="84" t="s">
        <v>3627</v>
      </c>
      <c r="C1678" s="84">
        <v>2</v>
      </c>
      <c r="D1678" s="123">
        <v>0.007656141698073097</v>
      </c>
      <c r="E1678" s="123">
        <v>1.3324384599156054</v>
      </c>
      <c r="F1678" s="84" t="s">
        <v>3509</v>
      </c>
      <c r="G1678" s="84" t="b">
        <v>0</v>
      </c>
      <c r="H1678" s="84" t="b">
        <v>0</v>
      </c>
      <c r="I1678" s="84" t="b">
        <v>0</v>
      </c>
      <c r="J1678" s="84" t="b">
        <v>0</v>
      </c>
      <c r="K1678" s="84" t="b">
        <v>0</v>
      </c>
      <c r="L1678" s="84" t="b">
        <v>0</v>
      </c>
    </row>
    <row r="1679" spans="1:12" ht="15">
      <c r="A1679" s="84" t="s">
        <v>3627</v>
      </c>
      <c r="B1679" s="84" t="s">
        <v>3639</v>
      </c>
      <c r="C1679" s="84">
        <v>2</v>
      </c>
      <c r="D1679" s="123">
        <v>0.007656141698073097</v>
      </c>
      <c r="E1679" s="123">
        <v>1.3324384599156054</v>
      </c>
      <c r="F1679" s="84" t="s">
        <v>3509</v>
      </c>
      <c r="G1679" s="84" t="b">
        <v>0</v>
      </c>
      <c r="H1679" s="84" t="b">
        <v>0</v>
      </c>
      <c r="I1679" s="84" t="b">
        <v>0</v>
      </c>
      <c r="J1679" s="84" t="b">
        <v>0</v>
      </c>
      <c r="K1679" s="84" t="b">
        <v>0</v>
      </c>
      <c r="L1679" s="84" t="b">
        <v>0</v>
      </c>
    </row>
    <row r="1680" spans="1:12" ht="15">
      <c r="A1680" s="84" t="s">
        <v>3639</v>
      </c>
      <c r="B1680" s="84" t="s">
        <v>4640</v>
      </c>
      <c r="C1680" s="84">
        <v>2</v>
      </c>
      <c r="D1680" s="123">
        <v>0.007656141698073097</v>
      </c>
      <c r="E1680" s="123">
        <v>1.3324384599156054</v>
      </c>
      <c r="F1680" s="84" t="s">
        <v>3509</v>
      </c>
      <c r="G1680" s="84" t="b">
        <v>0</v>
      </c>
      <c r="H1680" s="84" t="b">
        <v>0</v>
      </c>
      <c r="I1680" s="84" t="b">
        <v>0</v>
      </c>
      <c r="J1680" s="84" t="b">
        <v>0</v>
      </c>
      <c r="K1680" s="84" t="b">
        <v>0</v>
      </c>
      <c r="L1680" s="84" t="b">
        <v>0</v>
      </c>
    </row>
    <row r="1681" spans="1:12" ht="15">
      <c r="A1681" s="84" t="s">
        <v>4640</v>
      </c>
      <c r="B1681" s="84" t="s">
        <v>4394</v>
      </c>
      <c r="C1681" s="84">
        <v>2</v>
      </c>
      <c r="D1681" s="123">
        <v>0.007656141698073097</v>
      </c>
      <c r="E1681" s="123">
        <v>1.3324384599156054</v>
      </c>
      <c r="F1681" s="84" t="s">
        <v>3509</v>
      </c>
      <c r="G1681" s="84" t="b">
        <v>0</v>
      </c>
      <c r="H1681" s="84" t="b">
        <v>0</v>
      </c>
      <c r="I1681" s="84" t="b">
        <v>0</v>
      </c>
      <c r="J1681" s="84" t="b">
        <v>0</v>
      </c>
      <c r="K1681" s="84" t="b">
        <v>0</v>
      </c>
      <c r="L1681" s="84" t="b">
        <v>0</v>
      </c>
    </row>
    <row r="1682" spans="1:12" ht="15">
      <c r="A1682" s="84" t="s">
        <v>4394</v>
      </c>
      <c r="B1682" s="84" t="s">
        <v>3625</v>
      </c>
      <c r="C1682" s="84">
        <v>2</v>
      </c>
      <c r="D1682" s="123">
        <v>0.007656141698073097</v>
      </c>
      <c r="E1682" s="123">
        <v>1.3324384599156054</v>
      </c>
      <c r="F1682" s="84" t="s">
        <v>3509</v>
      </c>
      <c r="G1682" s="84" t="b">
        <v>0</v>
      </c>
      <c r="H1682" s="84" t="b">
        <v>0</v>
      </c>
      <c r="I1682" s="84" t="b">
        <v>0</v>
      </c>
      <c r="J1682" s="84" t="b">
        <v>0</v>
      </c>
      <c r="K1682" s="84" t="b">
        <v>0</v>
      </c>
      <c r="L1682" s="84" t="b">
        <v>0</v>
      </c>
    </row>
    <row r="1683" spans="1:12" ht="15">
      <c r="A1683" s="84" t="s">
        <v>4375</v>
      </c>
      <c r="B1683" s="84" t="s">
        <v>944</v>
      </c>
      <c r="C1683" s="84">
        <v>3</v>
      </c>
      <c r="D1683" s="123">
        <v>0</v>
      </c>
      <c r="E1683" s="123">
        <v>0.3357921019231931</v>
      </c>
      <c r="F1683" s="84" t="s">
        <v>3511</v>
      </c>
      <c r="G1683" s="84" t="b">
        <v>0</v>
      </c>
      <c r="H1683" s="84" t="b">
        <v>0</v>
      </c>
      <c r="I1683" s="84" t="b">
        <v>0</v>
      </c>
      <c r="J1683" s="84" t="b">
        <v>0</v>
      </c>
      <c r="K1683" s="84" t="b">
        <v>0</v>
      </c>
      <c r="L1683" s="84" t="b">
        <v>0</v>
      </c>
    </row>
    <row r="1684" spans="1:12" ht="15">
      <c r="A1684" s="84" t="s">
        <v>944</v>
      </c>
      <c r="B1684" s="84" t="s">
        <v>944</v>
      </c>
      <c r="C1684" s="84">
        <v>3</v>
      </c>
      <c r="D1684" s="123">
        <v>0</v>
      </c>
      <c r="E1684" s="123">
        <v>0.5118833609788743</v>
      </c>
      <c r="F1684" s="84" t="s">
        <v>3511</v>
      </c>
      <c r="G1684" s="84" t="b">
        <v>0</v>
      </c>
      <c r="H1684" s="84" t="b">
        <v>0</v>
      </c>
      <c r="I1684" s="84" t="b">
        <v>0</v>
      </c>
      <c r="J1684" s="84" t="b">
        <v>0</v>
      </c>
      <c r="K1684" s="84" t="b">
        <v>0</v>
      </c>
      <c r="L1684" s="84" t="b">
        <v>0</v>
      </c>
    </row>
    <row r="1685" spans="1:12" ht="15">
      <c r="A1685" s="84" t="s">
        <v>944</v>
      </c>
      <c r="B1685" s="84" t="s">
        <v>4375</v>
      </c>
      <c r="C1685" s="84">
        <v>3</v>
      </c>
      <c r="D1685" s="123">
        <v>0</v>
      </c>
      <c r="E1685" s="123">
        <v>0.44493657134826115</v>
      </c>
      <c r="F1685" s="84" t="s">
        <v>3511</v>
      </c>
      <c r="G1685" s="84" t="b">
        <v>0</v>
      </c>
      <c r="H1685" s="84" t="b">
        <v>0</v>
      </c>
      <c r="I1685" s="84" t="b">
        <v>0</v>
      </c>
      <c r="J1685" s="84" t="b">
        <v>0</v>
      </c>
      <c r="K1685" s="84" t="b">
        <v>0</v>
      </c>
      <c r="L1685" s="84" t="b">
        <v>0</v>
      </c>
    </row>
    <row r="1686" spans="1:12" ht="15">
      <c r="A1686" s="84" t="s">
        <v>4375</v>
      </c>
      <c r="B1686" s="84" t="s">
        <v>4418</v>
      </c>
      <c r="C1686" s="84">
        <v>3</v>
      </c>
      <c r="D1686" s="123">
        <v>0</v>
      </c>
      <c r="E1686" s="123">
        <v>0.6368220975871743</v>
      </c>
      <c r="F1686" s="84" t="s">
        <v>3511</v>
      </c>
      <c r="G1686" s="84" t="b">
        <v>0</v>
      </c>
      <c r="H1686" s="84" t="b">
        <v>0</v>
      </c>
      <c r="I1686" s="84" t="b">
        <v>0</v>
      </c>
      <c r="J1686" s="84" t="b">
        <v>0</v>
      </c>
      <c r="K1686" s="84" t="b">
        <v>0</v>
      </c>
      <c r="L1686" s="84" t="b">
        <v>0</v>
      </c>
    </row>
    <row r="1687" spans="1:12" ht="15">
      <c r="A1687" s="84" t="s">
        <v>4418</v>
      </c>
      <c r="B1687" s="84" t="s">
        <v>4716</v>
      </c>
      <c r="C1687" s="84">
        <v>3</v>
      </c>
      <c r="D1687" s="123">
        <v>0</v>
      </c>
      <c r="E1687" s="123">
        <v>1.1139433523068367</v>
      </c>
      <c r="F1687" s="84" t="s">
        <v>3511</v>
      </c>
      <c r="G1687" s="84" t="b">
        <v>0</v>
      </c>
      <c r="H1687" s="84" t="b">
        <v>0</v>
      </c>
      <c r="I1687" s="84" t="b">
        <v>0</v>
      </c>
      <c r="J1687" s="84" t="b">
        <v>0</v>
      </c>
      <c r="K1687" s="84" t="b">
        <v>0</v>
      </c>
      <c r="L1687" s="84" t="b">
        <v>0</v>
      </c>
    </row>
    <row r="1688" spans="1:12" ht="15">
      <c r="A1688" s="84" t="s">
        <v>4716</v>
      </c>
      <c r="B1688" s="84" t="s">
        <v>4369</v>
      </c>
      <c r="C1688" s="84">
        <v>3</v>
      </c>
      <c r="D1688" s="123">
        <v>0</v>
      </c>
      <c r="E1688" s="123">
        <v>1.1139433523068367</v>
      </c>
      <c r="F1688" s="84" t="s">
        <v>3511</v>
      </c>
      <c r="G1688" s="84" t="b">
        <v>0</v>
      </c>
      <c r="H1688" s="84" t="b">
        <v>0</v>
      </c>
      <c r="I1688" s="84" t="b">
        <v>0</v>
      </c>
      <c r="J1688" s="84" t="b">
        <v>0</v>
      </c>
      <c r="K1688" s="84" t="b">
        <v>0</v>
      </c>
      <c r="L1688" s="84" t="b">
        <v>0</v>
      </c>
    </row>
    <row r="1689" spans="1:12" ht="15">
      <c r="A1689" s="84" t="s">
        <v>4369</v>
      </c>
      <c r="B1689" s="84" t="s">
        <v>4504</v>
      </c>
      <c r="C1689" s="84">
        <v>3</v>
      </c>
      <c r="D1689" s="123">
        <v>0</v>
      </c>
      <c r="E1689" s="123">
        <v>1.1139433523068367</v>
      </c>
      <c r="F1689" s="84" t="s">
        <v>3511</v>
      </c>
      <c r="G1689" s="84" t="b">
        <v>0</v>
      </c>
      <c r="H1689" s="84" t="b">
        <v>0</v>
      </c>
      <c r="I1689" s="84" t="b">
        <v>0</v>
      </c>
      <c r="J1689" s="84" t="b">
        <v>0</v>
      </c>
      <c r="K1689" s="84" t="b">
        <v>0</v>
      </c>
      <c r="L1689" s="84" t="b">
        <v>0</v>
      </c>
    </row>
    <row r="1690" spans="1:12" ht="15">
      <c r="A1690" s="84" t="s">
        <v>4504</v>
      </c>
      <c r="B1690" s="84" t="s">
        <v>3583</v>
      </c>
      <c r="C1690" s="84">
        <v>3</v>
      </c>
      <c r="D1690" s="123">
        <v>0</v>
      </c>
      <c r="E1690" s="123">
        <v>1.1139433523068367</v>
      </c>
      <c r="F1690" s="84" t="s">
        <v>3511</v>
      </c>
      <c r="G1690" s="84" t="b">
        <v>0</v>
      </c>
      <c r="H1690" s="84" t="b">
        <v>0</v>
      </c>
      <c r="I1690" s="84" t="b">
        <v>0</v>
      </c>
      <c r="J1690" s="84" t="b">
        <v>0</v>
      </c>
      <c r="K1690" s="84" t="b">
        <v>0</v>
      </c>
      <c r="L1690" s="84" t="b">
        <v>0</v>
      </c>
    </row>
    <row r="1691" spans="1:12" ht="15">
      <c r="A1691" s="84" t="s">
        <v>3583</v>
      </c>
      <c r="B1691" s="84" t="s">
        <v>4375</v>
      </c>
      <c r="C1691" s="84">
        <v>3</v>
      </c>
      <c r="D1691" s="123">
        <v>0</v>
      </c>
      <c r="E1691" s="123">
        <v>0.7459665670122424</v>
      </c>
      <c r="F1691" s="84" t="s">
        <v>3511</v>
      </c>
      <c r="G1691" s="84" t="b">
        <v>0</v>
      </c>
      <c r="H1691" s="84" t="b">
        <v>0</v>
      </c>
      <c r="I1691" s="84" t="b">
        <v>0</v>
      </c>
      <c r="J1691" s="84" t="b">
        <v>0</v>
      </c>
      <c r="K1691" s="84" t="b">
        <v>0</v>
      </c>
      <c r="L1691" s="84" t="b">
        <v>0</v>
      </c>
    </row>
    <row r="1692" spans="1:12" ht="15">
      <c r="A1692" s="84" t="s">
        <v>4375</v>
      </c>
      <c r="B1692" s="84" t="s">
        <v>3584</v>
      </c>
      <c r="C1692" s="84">
        <v>2</v>
      </c>
      <c r="D1692" s="123">
        <v>0.008385298050270535</v>
      </c>
      <c r="E1692" s="123">
        <v>0.6368220975871743</v>
      </c>
      <c r="F1692" s="84" t="s">
        <v>3511</v>
      </c>
      <c r="G1692" s="84" t="b">
        <v>0</v>
      </c>
      <c r="H1692" s="84" t="b">
        <v>0</v>
      </c>
      <c r="I1692" s="84" t="b">
        <v>0</v>
      </c>
      <c r="J1692" s="84" t="b">
        <v>0</v>
      </c>
      <c r="K1692" s="84" t="b">
        <v>0</v>
      </c>
      <c r="L1692" s="84" t="b">
        <v>0</v>
      </c>
    </row>
    <row r="1693" spans="1:12" ht="15">
      <c r="A1693" s="84" t="s">
        <v>3584</v>
      </c>
      <c r="B1693" s="84" t="s">
        <v>4909</v>
      </c>
      <c r="C1693" s="84">
        <v>2</v>
      </c>
      <c r="D1693" s="123">
        <v>0.008385298050270535</v>
      </c>
      <c r="E1693" s="123">
        <v>1.290034611362518</v>
      </c>
      <c r="F1693" s="84" t="s">
        <v>3511</v>
      </c>
      <c r="G1693" s="84" t="b">
        <v>0</v>
      </c>
      <c r="H1693" s="84" t="b">
        <v>0</v>
      </c>
      <c r="I1693" s="84" t="b">
        <v>0</v>
      </c>
      <c r="J1693" s="84" t="b">
        <v>0</v>
      </c>
      <c r="K1693" s="84" t="b">
        <v>0</v>
      </c>
      <c r="L1693" s="84" t="b">
        <v>0</v>
      </c>
    </row>
    <row r="1694" spans="1:12" ht="15">
      <c r="A1694" s="84" t="s">
        <v>4909</v>
      </c>
      <c r="B1694" s="84" t="s">
        <v>4393</v>
      </c>
      <c r="C1694" s="84">
        <v>2</v>
      </c>
      <c r="D1694" s="123">
        <v>0.008385298050270535</v>
      </c>
      <c r="E1694" s="123">
        <v>1.290034611362518</v>
      </c>
      <c r="F1694" s="84" t="s">
        <v>3511</v>
      </c>
      <c r="G1694" s="84" t="b">
        <v>0</v>
      </c>
      <c r="H1694" s="84" t="b">
        <v>0</v>
      </c>
      <c r="I1694" s="84" t="b">
        <v>0</v>
      </c>
      <c r="J1694" s="84" t="b">
        <v>0</v>
      </c>
      <c r="K1694" s="84" t="b">
        <v>0</v>
      </c>
      <c r="L1694" s="84" t="b">
        <v>0</v>
      </c>
    </row>
    <row r="1695" spans="1:12" ht="15">
      <c r="A1695" s="84" t="s">
        <v>4393</v>
      </c>
      <c r="B1695" s="84" t="s">
        <v>4391</v>
      </c>
      <c r="C1695" s="84">
        <v>2</v>
      </c>
      <c r="D1695" s="123">
        <v>0.008385298050270535</v>
      </c>
      <c r="E1695" s="123">
        <v>1.290034611362518</v>
      </c>
      <c r="F1695" s="84" t="s">
        <v>3511</v>
      </c>
      <c r="G1695" s="84" t="b">
        <v>0</v>
      </c>
      <c r="H1695" s="84" t="b">
        <v>0</v>
      </c>
      <c r="I1695" s="84" t="b">
        <v>0</v>
      </c>
      <c r="J1695" s="84" t="b">
        <v>0</v>
      </c>
      <c r="K1695" s="84" t="b">
        <v>0</v>
      </c>
      <c r="L1695" s="84" t="b">
        <v>0</v>
      </c>
    </row>
    <row r="1696" spans="1:12" ht="15">
      <c r="A1696" s="84" t="s">
        <v>4391</v>
      </c>
      <c r="B1696" s="84" t="s">
        <v>1904</v>
      </c>
      <c r="C1696" s="84">
        <v>2</v>
      </c>
      <c r="D1696" s="123">
        <v>0.008385298050270535</v>
      </c>
      <c r="E1696" s="123">
        <v>1.290034611362518</v>
      </c>
      <c r="F1696" s="84" t="s">
        <v>3511</v>
      </c>
      <c r="G1696" s="84" t="b">
        <v>0</v>
      </c>
      <c r="H1696" s="84" t="b">
        <v>0</v>
      </c>
      <c r="I1696" s="84" t="b">
        <v>0</v>
      </c>
      <c r="J1696" s="84" t="b">
        <v>0</v>
      </c>
      <c r="K1696" s="84" t="b">
        <v>0</v>
      </c>
      <c r="L1696" s="84" t="b">
        <v>0</v>
      </c>
    </row>
    <row r="1697" spans="1:12" ht="15">
      <c r="A1697" s="84" t="s">
        <v>3583</v>
      </c>
      <c r="B1697" s="84" t="s">
        <v>4922</v>
      </c>
      <c r="C1697" s="84">
        <v>2</v>
      </c>
      <c r="D1697" s="123">
        <v>0</v>
      </c>
      <c r="E1697" s="123">
        <v>1.2430380486862944</v>
      </c>
      <c r="F1697" s="84" t="s">
        <v>3512</v>
      </c>
      <c r="G1697" s="84" t="b">
        <v>0</v>
      </c>
      <c r="H1697" s="84" t="b">
        <v>0</v>
      </c>
      <c r="I1697" s="84" t="b">
        <v>0</v>
      </c>
      <c r="J1697" s="84" t="b">
        <v>0</v>
      </c>
      <c r="K1697" s="84" t="b">
        <v>0</v>
      </c>
      <c r="L1697" s="84" t="b">
        <v>0</v>
      </c>
    </row>
    <row r="1698" spans="1:12" ht="15">
      <c r="A1698" s="84" t="s">
        <v>4922</v>
      </c>
      <c r="B1698" s="84" t="s">
        <v>4622</v>
      </c>
      <c r="C1698" s="84">
        <v>2</v>
      </c>
      <c r="D1698" s="123">
        <v>0</v>
      </c>
      <c r="E1698" s="123">
        <v>1.2430380486862944</v>
      </c>
      <c r="F1698" s="84" t="s">
        <v>3512</v>
      </c>
      <c r="G1698" s="84" t="b">
        <v>0</v>
      </c>
      <c r="H1698" s="84" t="b">
        <v>0</v>
      </c>
      <c r="I1698" s="84" t="b">
        <v>0</v>
      </c>
      <c r="J1698" s="84" t="b">
        <v>0</v>
      </c>
      <c r="K1698" s="84" t="b">
        <v>0</v>
      </c>
      <c r="L1698" s="84" t="b">
        <v>0</v>
      </c>
    </row>
    <row r="1699" spans="1:12" ht="15">
      <c r="A1699" s="84" t="s">
        <v>4622</v>
      </c>
      <c r="B1699" s="84" t="s">
        <v>4484</v>
      </c>
      <c r="C1699" s="84">
        <v>2</v>
      </c>
      <c r="D1699" s="123">
        <v>0</v>
      </c>
      <c r="E1699" s="123">
        <v>1.2430380486862944</v>
      </c>
      <c r="F1699" s="84" t="s">
        <v>3512</v>
      </c>
      <c r="G1699" s="84" t="b">
        <v>0</v>
      </c>
      <c r="H1699" s="84" t="b">
        <v>0</v>
      </c>
      <c r="I1699" s="84" t="b">
        <v>0</v>
      </c>
      <c r="J1699" s="84" t="b">
        <v>1</v>
      </c>
      <c r="K1699" s="84" t="b">
        <v>0</v>
      </c>
      <c r="L1699" s="84" t="b">
        <v>0</v>
      </c>
    </row>
    <row r="1700" spans="1:12" ht="15">
      <c r="A1700" s="84" t="s">
        <v>4484</v>
      </c>
      <c r="B1700" s="84" t="s">
        <v>4923</v>
      </c>
      <c r="C1700" s="84">
        <v>2</v>
      </c>
      <c r="D1700" s="123">
        <v>0</v>
      </c>
      <c r="E1700" s="123">
        <v>1.2430380486862944</v>
      </c>
      <c r="F1700" s="84" t="s">
        <v>3512</v>
      </c>
      <c r="G1700" s="84" t="b">
        <v>1</v>
      </c>
      <c r="H1700" s="84" t="b">
        <v>0</v>
      </c>
      <c r="I1700" s="84" t="b">
        <v>0</v>
      </c>
      <c r="J1700" s="84" t="b">
        <v>1</v>
      </c>
      <c r="K1700" s="84" t="b">
        <v>0</v>
      </c>
      <c r="L1700" s="84" t="b">
        <v>0</v>
      </c>
    </row>
    <row r="1701" spans="1:12" ht="15">
      <c r="A1701" s="84" t="s">
        <v>4923</v>
      </c>
      <c r="B1701" s="84" t="s">
        <v>4924</v>
      </c>
      <c r="C1701" s="84">
        <v>2</v>
      </c>
      <c r="D1701" s="123">
        <v>0</v>
      </c>
      <c r="E1701" s="123">
        <v>1.2430380486862944</v>
      </c>
      <c r="F1701" s="84" t="s">
        <v>3512</v>
      </c>
      <c r="G1701" s="84" t="b">
        <v>1</v>
      </c>
      <c r="H1701" s="84" t="b">
        <v>0</v>
      </c>
      <c r="I1701" s="84" t="b">
        <v>0</v>
      </c>
      <c r="J1701" s="84" t="b">
        <v>0</v>
      </c>
      <c r="K1701" s="84" t="b">
        <v>0</v>
      </c>
      <c r="L1701" s="84" t="b">
        <v>0</v>
      </c>
    </row>
    <row r="1702" spans="1:12" ht="15">
      <c r="A1702" s="84" t="s">
        <v>4924</v>
      </c>
      <c r="B1702" s="84" t="s">
        <v>4925</v>
      </c>
      <c r="C1702" s="84">
        <v>2</v>
      </c>
      <c r="D1702" s="123">
        <v>0</v>
      </c>
      <c r="E1702" s="123">
        <v>1.2430380486862944</v>
      </c>
      <c r="F1702" s="84" t="s">
        <v>3512</v>
      </c>
      <c r="G1702" s="84" t="b">
        <v>0</v>
      </c>
      <c r="H1702" s="84" t="b">
        <v>0</v>
      </c>
      <c r="I1702" s="84" t="b">
        <v>0</v>
      </c>
      <c r="J1702" s="84" t="b">
        <v>0</v>
      </c>
      <c r="K1702" s="84" t="b">
        <v>0</v>
      </c>
      <c r="L1702" s="84" t="b">
        <v>0</v>
      </c>
    </row>
    <row r="1703" spans="1:12" ht="15">
      <c r="A1703" s="84" t="s">
        <v>4925</v>
      </c>
      <c r="B1703" s="84" t="s">
        <v>4371</v>
      </c>
      <c r="C1703" s="84">
        <v>2</v>
      </c>
      <c r="D1703" s="123">
        <v>0</v>
      </c>
      <c r="E1703" s="123">
        <v>1.2430380486862944</v>
      </c>
      <c r="F1703" s="84" t="s">
        <v>3512</v>
      </c>
      <c r="G1703" s="84" t="b">
        <v>0</v>
      </c>
      <c r="H1703" s="84" t="b">
        <v>0</v>
      </c>
      <c r="I1703" s="84" t="b">
        <v>0</v>
      </c>
      <c r="J1703" s="84" t="b">
        <v>0</v>
      </c>
      <c r="K1703" s="84" t="b">
        <v>0</v>
      </c>
      <c r="L1703" s="84" t="b">
        <v>0</v>
      </c>
    </row>
    <row r="1704" spans="1:12" ht="15">
      <c r="A1704" s="84" t="s">
        <v>4371</v>
      </c>
      <c r="B1704" s="84" t="s">
        <v>4519</v>
      </c>
      <c r="C1704" s="84">
        <v>2</v>
      </c>
      <c r="D1704" s="123">
        <v>0</v>
      </c>
      <c r="E1704" s="123">
        <v>1.2430380486862944</v>
      </c>
      <c r="F1704" s="84" t="s">
        <v>3512</v>
      </c>
      <c r="G1704" s="84" t="b">
        <v>0</v>
      </c>
      <c r="H1704" s="84" t="b">
        <v>0</v>
      </c>
      <c r="I1704" s="84" t="b">
        <v>0</v>
      </c>
      <c r="J1704" s="84" t="b">
        <v>0</v>
      </c>
      <c r="K1704" s="84" t="b">
        <v>0</v>
      </c>
      <c r="L1704" s="84" t="b">
        <v>0</v>
      </c>
    </row>
    <row r="1705" spans="1:12" ht="15">
      <c r="A1705" s="84" t="s">
        <v>4519</v>
      </c>
      <c r="B1705" s="84" t="s">
        <v>4926</v>
      </c>
      <c r="C1705" s="84">
        <v>2</v>
      </c>
      <c r="D1705" s="123">
        <v>0</v>
      </c>
      <c r="E1705" s="123">
        <v>1.2430380486862944</v>
      </c>
      <c r="F1705" s="84" t="s">
        <v>3512</v>
      </c>
      <c r="G1705" s="84" t="b">
        <v>0</v>
      </c>
      <c r="H1705" s="84" t="b">
        <v>0</v>
      </c>
      <c r="I1705" s="84" t="b">
        <v>0</v>
      </c>
      <c r="J1705" s="84" t="b">
        <v>0</v>
      </c>
      <c r="K1705" s="84" t="b">
        <v>0</v>
      </c>
      <c r="L1705" s="84" t="b">
        <v>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57421875" style="0" bestFit="1" customWidth="1"/>
    <col min="2" max="2" width="24.7109375" style="0" bestFit="1" customWidth="1"/>
  </cols>
  <sheetData>
    <row r="1" spans="1:2" ht="15" customHeight="1">
      <c r="A1" s="13" t="s">
        <v>4958</v>
      </c>
      <c r="B1" s="13" t="s">
        <v>34</v>
      </c>
    </row>
    <row r="2" spans="1:2" ht="15">
      <c r="A2" s="115" t="s">
        <v>301</v>
      </c>
      <c r="B2" s="78">
        <v>110</v>
      </c>
    </row>
    <row r="3" spans="1:2" ht="15">
      <c r="A3" s="115" t="s">
        <v>248</v>
      </c>
      <c r="B3" s="78">
        <v>42</v>
      </c>
    </row>
    <row r="4" spans="1:2" ht="15">
      <c r="A4" s="115" t="s">
        <v>404</v>
      </c>
      <c r="B4" s="78">
        <v>30</v>
      </c>
    </row>
    <row r="5" spans="1:2" ht="15">
      <c r="A5" s="115" t="s">
        <v>324</v>
      </c>
      <c r="B5" s="78">
        <v>20</v>
      </c>
    </row>
    <row r="6" spans="1:2" ht="15">
      <c r="A6" s="115" t="s">
        <v>257</v>
      </c>
      <c r="B6" s="78">
        <v>12</v>
      </c>
    </row>
    <row r="7" spans="1:2" ht="15">
      <c r="A7" s="115" t="s">
        <v>372</v>
      </c>
      <c r="B7" s="78">
        <v>6</v>
      </c>
    </row>
    <row r="8" spans="1:2" ht="15">
      <c r="A8" s="115" t="s">
        <v>391</v>
      </c>
      <c r="B8" s="78">
        <v>6</v>
      </c>
    </row>
    <row r="9" spans="1:2" ht="15">
      <c r="A9" s="115" t="s">
        <v>235</v>
      </c>
      <c r="B9" s="78">
        <v>6</v>
      </c>
    </row>
    <row r="10" spans="1:2" ht="15">
      <c r="A10" s="115" t="s">
        <v>406</v>
      </c>
      <c r="B10" s="78">
        <v>6</v>
      </c>
    </row>
    <row r="11" spans="1:2" ht="15">
      <c r="A11" s="115" t="s">
        <v>292</v>
      </c>
      <c r="B11" s="78">
        <v>6</v>
      </c>
    </row>
  </sheetData>
  <printOptions/>
  <pageMargins left="0.7" right="0.7" top="0.75" bottom="0.75" header="0.3" footer="0.3"/>
  <pageSetup orientation="portrait" paperSize="9"/>
  <tableParts>
    <tablePart r:id="rId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221"/>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8.421875" style="3" customWidth="1"/>
    <col min="32" max="32" width="11.421875" style="3" customWidth="1"/>
    <col min="33" max="33" width="11.8515625" style="3" customWidth="1"/>
    <col min="34" max="34" width="9.57421875" style="3" customWidth="1"/>
    <col min="35" max="35" width="11.28125" style="0" customWidth="1"/>
    <col min="36" max="36" width="18.00390625" style="0" customWidth="1"/>
    <col min="37" max="37" width="13.28125" style="0" customWidth="1"/>
    <col min="38" max="38" width="10.57421875" style="0" customWidth="1"/>
    <col min="39" max="39" width="7.28125" style="0" customWidth="1"/>
    <col min="40" max="40" width="8.00390625" style="0" customWidth="1"/>
    <col min="41" max="41" width="16.421875" style="0" customWidth="1"/>
    <col min="42" max="42" width="12.421875" style="0" customWidth="1"/>
    <col min="43" max="43" width="10.140625" style="0" customWidth="1"/>
    <col min="44" max="44" width="16.7109375" style="0" customWidth="1"/>
    <col min="45" max="45" width="10.28125" style="0" customWidth="1"/>
    <col min="46" max="46" width="11.421875" style="0" customWidth="1"/>
    <col min="47" max="47" width="8.8515625" style="0" customWidth="1"/>
    <col min="48" max="48" width="20.57421875" style="0" customWidth="1"/>
    <col min="49" max="49" width="10.421875" style="0" customWidth="1"/>
    <col min="50" max="51" width="16.00390625" style="0" customWidth="1"/>
    <col min="52" max="52" width="15.00390625" style="0" customWidth="1"/>
    <col min="53" max="53" width="9.140625" style="0" customWidth="1"/>
    <col min="54" max="54" width="17.140625" style="0" customWidth="1"/>
    <col min="55" max="55" width="19.421875" style="0" customWidth="1"/>
    <col min="56" max="56" width="17.140625" style="0" customWidth="1"/>
    <col min="57" max="57" width="19.421875" style="0" customWidth="1"/>
    <col min="58" max="58" width="17.140625" style="0" customWidth="1"/>
    <col min="59" max="59" width="19.421875" style="0" customWidth="1"/>
    <col min="60" max="60" width="17.140625" style="0" customWidth="1"/>
    <col min="61" max="61" width="19.421875" style="0" customWidth="1"/>
    <col min="62" max="62" width="18.7109375" style="0" customWidth="1"/>
    <col min="63" max="63" width="19.421875" style="0" customWidth="1"/>
    <col min="64" max="64" width="21.57421875" style="0" customWidth="1"/>
    <col min="65" max="65" width="26.8515625" style="0" customWidth="1"/>
    <col min="66" max="66" width="22.421875" style="0" customWidth="1"/>
    <col min="67" max="67" width="27.8515625" style="0" customWidth="1"/>
    <col min="68" max="68" width="27.140625" style="0" customWidth="1"/>
    <col min="69" max="69" width="32.57421875" style="0" customWidth="1"/>
    <col min="70" max="70" width="18.00390625" style="0" customWidth="1"/>
    <col min="71" max="71" width="22.140625" style="0" customWidth="1"/>
    <col min="72" max="72" width="16.8515625" style="0" customWidth="1"/>
  </cols>
  <sheetData>
    <row r="1" spans="2:34" ht="15">
      <c r="B1" s="1"/>
      <c r="C1" s="23" t="s">
        <v>39</v>
      </c>
      <c r="D1" s="16"/>
      <c r="E1" s="16"/>
      <c r="F1" s="16"/>
      <c r="G1" s="16"/>
      <c r="H1" s="16"/>
      <c r="I1" s="25" t="s">
        <v>43</v>
      </c>
      <c r="J1" s="24"/>
      <c r="K1" s="24"/>
      <c r="L1" s="24"/>
      <c r="M1" s="27" t="s">
        <v>44</v>
      </c>
      <c r="N1" s="26"/>
      <c r="O1" s="26"/>
      <c r="P1" s="26"/>
      <c r="Q1" s="26"/>
      <c r="R1" s="26"/>
      <c r="S1" s="22" t="s">
        <v>42</v>
      </c>
      <c r="T1" s="19"/>
      <c r="U1" s="20"/>
      <c r="V1" s="21"/>
      <c r="W1" s="19"/>
      <c r="X1" s="19"/>
      <c r="Y1" s="19"/>
      <c r="Z1" s="19"/>
      <c r="AA1" s="19"/>
      <c r="AB1" s="28" t="s">
        <v>40</v>
      </c>
      <c r="AC1" s="18"/>
      <c r="AD1" s="29" t="s">
        <v>41</v>
      </c>
      <c r="AE1"/>
      <c r="AF1"/>
      <c r="AG1"/>
      <c r="AH1"/>
    </row>
    <row r="2" spans="1:74" ht="30" customHeight="1">
      <c r="A2" s="11" t="s">
        <v>5</v>
      </c>
      <c r="B2" t="s">
        <v>5004</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1953</v>
      </c>
      <c r="AF2" s="13" t="s">
        <v>1954</v>
      </c>
      <c r="AG2" s="13" t="s">
        <v>1955</v>
      </c>
      <c r="AH2" s="13" t="s">
        <v>1956</v>
      </c>
      <c r="AI2" s="13" t="s">
        <v>1957</v>
      </c>
      <c r="AJ2" s="13" t="s">
        <v>1958</v>
      </c>
      <c r="AK2" s="13" t="s">
        <v>1959</v>
      </c>
      <c r="AL2" s="13" t="s">
        <v>1960</v>
      </c>
      <c r="AM2" s="13" t="s">
        <v>1961</v>
      </c>
      <c r="AN2" s="13" t="s">
        <v>1962</v>
      </c>
      <c r="AO2" s="13" t="s">
        <v>1963</v>
      </c>
      <c r="AP2" s="13" t="s">
        <v>1964</v>
      </c>
      <c r="AQ2" s="13" t="s">
        <v>1965</v>
      </c>
      <c r="AR2" s="13" t="s">
        <v>1966</v>
      </c>
      <c r="AS2" s="13" t="s">
        <v>1967</v>
      </c>
      <c r="AT2" s="13" t="s">
        <v>192</v>
      </c>
      <c r="AU2" s="13" t="s">
        <v>1968</v>
      </c>
      <c r="AV2" s="13" t="s">
        <v>1969</v>
      </c>
      <c r="AW2" s="13" t="s">
        <v>1970</v>
      </c>
      <c r="AX2" s="13" t="s">
        <v>1971</v>
      </c>
      <c r="AY2" s="13" t="s">
        <v>1972</v>
      </c>
      <c r="AZ2" s="13" t="s">
        <v>1973</v>
      </c>
      <c r="BA2" s="13" t="s">
        <v>3525</v>
      </c>
      <c r="BB2" s="120" t="s">
        <v>3951</v>
      </c>
      <c r="BC2" s="120" t="s">
        <v>3971</v>
      </c>
      <c r="BD2" s="120" t="s">
        <v>3973</v>
      </c>
      <c r="BE2" s="120" t="s">
        <v>3976</v>
      </c>
      <c r="BF2" s="120" t="s">
        <v>3978</v>
      </c>
      <c r="BG2" s="120" t="s">
        <v>3985</v>
      </c>
      <c r="BH2" s="120" t="s">
        <v>3992</v>
      </c>
      <c r="BI2" s="120" t="s">
        <v>4145</v>
      </c>
      <c r="BJ2" s="120" t="s">
        <v>4173</v>
      </c>
      <c r="BK2" s="120" t="s">
        <v>4310</v>
      </c>
      <c r="BL2" s="120" t="s">
        <v>4946</v>
      </c>
      <c r="BM2" s="120" t="s">
        <v>4947</v>
      </c>
      <c r="BN2" s="120" t="s">
        <v>4948</v>
      </c>
      <c r="BO2" s="120" t="s">
        <v>4949</v>
      </c>
      <c r="BP2" s="120" t="s">
        <v>4950</v>
      </c>
      <c r="BQ2" s="120" t="s">
        <v>4951</v>
      </c>
      <c r="BR2" s="120" t="s">
        <v>4952</v>
      </c>
      <c r="BS2" s="120" t="s">
        <v>4953</v>
      </c>
      <c r="BT2" s="120" t="s">
        <v>4955</v>
      </c>
      <c r="BU2" s="3"/>
      <c r="BV2" s="3"/>
    </row>
    <row r="3" spans="1:74" ht="41.45" customHeight="1">
      <c r="A3" s="64" t="s">
        <v>212</v>
      </c>
      <c r="C3" s="65"/>
      <c r="D3" s="65" t="s">
        <v>64</v>
      </c>
      <c r="E3" s="66">
        <v>163.241724655027</v>
      </c>
      <c r="F3" s="68">
        <v>99.99810158131487</v>
      </c>
      <c r="G3" s="101" t="s">
        <v>1124</v>
      </c>
      <c r="H3" s="65"/>
      <c r="I3" s="69" t="s">
        <v>212</v>
      </c>
      <c r="J3" s="70"/>
      <c r="K3" s="70"/>
      <c r="L3" s="69" t="s">
        <v>3215</v>
      </c>
      <c r="M3" s="73">
        <v>1.6326796671319739</v>
      </c>
      <c r="N3" s="74">
        <v>888.0690307617188</v>
      </c>
      <c r="O3" s="74">
        <v>1620.1590576171875</v>
      </c>
      <c r="P3" s="75"/>
      <c r="Q3" s="76"/>
      <c r="R3" s="76"/>
      <c r="S3" s="48"/>
      <c r="T3" s="48">
        <v>1</v>
      </c>
      <c r="U3" s="48">
        <v>1</v>
      </c>
      <c r="V3" s="49">
        <v>0</v>
      </c>
      <c r="W3" s="49">
        <v>0</v>
      </c>
      <c r="X3" s="49">
        <v>0</v>
      </c>
      <c r="Y3" s="49">
        <v>0.999998</v>
      </c>
      <c r="Z3" s="49">
        <v>0</v>
      </c>
      <c r="AA3" s="49" t="s">
        <v>4957</v>
      </c>
      <c r="AB3" s="71">
        <v>3</v>
      </c>
      <c r="AC3" s="71"/>
      <c r="AD3" s="72"/>
      <c r="AE3" s="78" t="s">
        <v>1974</v>
      </c>
      <c r="AF3" s="78">
        <v>121</v>
      </c>
      <c r="AG3" s="78">
        <v>1170</v>
      </c>
      <c r="AH3" s="78">
        <v>298878</v>
      </c>
      <c r="AI3" s="78">
        <v>4</v>
      </c>
      <c r="AJ3" s="78"/>
      <c r="AK3" s="78" t="s">
        <v>2191</v>
      </c>
      <c r="AL3" s="78" t="s">
        <v>2393</v>
      </c>
      <c r="AM3" s="82" t="s">
        <v>2553</v>
      </c>
      <c r="AN3" s="78"/>
      <c r="AO3" s="80">
        <v>40033.500972222224</v>
      </c>
      <c r="AP3" s="82" t="s">
        <v>2706</v>
      </c>
      <c r="AQ3" s="78" t="b">
        <v>0</v>
      </c>
      <c r="AR3" s="78" t="b">
        <v>0</v>
      </c>
      <c r="AS3" s="78" t="b">
        <v>1</v>
      </c>
      <c r="AT3" s="78" t="s">
        <v>1903</v>
      </c>
      <c r="AU3" s="78">
        <v>90</v>
      </c>
      <c r="AV3" s="82" t="s">
        <v>2904</v>
      </c>
      <c r="AW3" s="78" t="b">
        <v>0</v>
      </c>
      <c r="AX3" s="78" t="s">
        <v>2995</v>
      </c>
      <c r="AY3" s="82" t="s">
        <v>2996</v>
      </c>
      <c r="AZ3" s="78" t="s">
        <v>66</v>
      </c>
      <c r="BA3" s="78" t="str">
        <f>REPLACE(INDEX(GroupVertices[Group],MATCH(Vertices[[#This Row],[Vertex]],GroupVertices[Vertex],0)),1,1,"")</f>
        <v>1</v>
      </c>
      <c r="BB3" s="48" t="s">
        <v>3952</v>
      </c>
      <c r="BC3" s="48" t="s">
        <v>3952</v>
      </c>
      <c r="BD3" s="48" t="s">
        <v>882</v>
      </c>
      <c r="BE3" s="48" t="s">
        <v>882</v>
      </c>
      <c r="BF3" s="48" t="s">
        <v>934</v>
      </c>
      <c r="BG3" s="48" t="s">
        <v>934</v>
      </c>
      <c r="BH3" s="121" t="s">
        <v>3993</v>
      </c>
      <c r="BI3" s="121" t="s">
        <v>4146</v>
      </c>
      <c r="BJ3" s="121" t="s">
        <v>4174</v>
      </c>
      <c r="BK3" s="121" t="s">
        <v>4311</v>
      </c>
      <c r="BL3" s="121">
        <v>0</v>
      </c>
      <c r="BM3" s="124">
        <v>0</v>
      </c>
      <c r="BN3" s="121">
        <v>0</v>
      </c>
      <c r="BO3" s="124">
        <v>0</v>
      </c>
      <c r="BP3" s="121">
        <v>0</v>
      </c>
      <c r="BQ3" s="124">
        <v>0</v>
      </c>
      <c r="BR3" s="121">
        <v>90</v>
      </c>
      <c r="BS3" s="124">
        <v>100</v>
      </c>
      <c r="BT3" s="121">
        <v>90</v>
      </c>
      <c r="BU3" s="3"/>
      <c r="BV3" s="3"/>
    </row>
    <row r="4" spans="1:77" ht="41.45" customHeight="1">
      <c r="A4" s="64" t="s">
        <v>213</v>
      </c>
      <c r="C4" s="65"/>
      <c r="D4" s="65" t="s">
        <v>64</v>
      </c>
      <c r="E4" s="66">
        <v>164.31824130874145</v>
      </c>
      <c r="F4" s="68">
        <v>99.99645574193977</v>
      </c>
      <c r="G4" s="101" t="s">
        <v>1125</v>
      </c>
      <c r="H4" s="65"/>
      <c r="I4" s="69" t="s">
        <v>213</v>
      </c>
      <c r="J4" s="70"/>
      <c r="K4" s="70"/>
      <c r="L4" s="69" t="s">
        <v>3216</v>
      </c>
      <c r="M4" s="73">
        <v>2.1811830695382346</v>
      </c>
      <c r="N4" s="74">
        <v>888.0690307617188</v>
      </c>
      <c r="O4" s="74">
        <v>775.3238525390625</v>
      </c>
      <c r="P4" s="75"/>
      <c r="Q4" s="76"/>
      <c r="R4" s="76"/>
      <c r="S4" s="86"/>
      <c r="T4" s="48">
        <v>1</v>
      </c>
      <c r="U4" s="48">
        <v>1</v>
      </c>
      <c r="V4" s="49">
        <v>0</v>
      </c>
      <c r="W4" s="49">
        <v>0</v>
      </c>
      <c r="X4" s="49">
        <v>0</v>
      </c>
      <c r="Y4" s="49">
        <v>0.999998</v>
      </c>
      <c r="Z4" s="49">
        <v>0</v>
      </c>
      <c r="AA4" s="49" t="s">
        <v>4957</v>
      </c>
      <c r="AB4" s="71">
        <v>4</v>
      </c>
      <c r="AC4" s="71"/>
      <c r="AD4" s="72"/>
      <c r="AE4" s="78" t="s">
        <v>1975</v>
      </c>
      <c r="AF4" s="78">
        <v>191</v>
      </c>
      <c r="AG4" s="78">
        <v>2180</v>
      </c>
      <c r="AH4" s="78">
        <v>343642</v>
      </c>
      <c r="AI4" s="78">
        <v>289623</v>
      </c>
      <c r="AJ4" s="78"/>
      <c r="AK4" s="78"/>
      <c r="AL4" s="78"/>
      <c r="AM4" s="78"/>
      <c r="AN4" s="78"/>
      <c r="AO4" s="80">
        <v>41286.764861111114</v>
      </c>
      <c r="AP4" s="78"/>
      <c r="AQ4" s="78" t="b">
        <v>0</v>
      </c>
      <c r="AR4" s="78" t="b">
        <v>0</v>
      </c>
      <c r="AS4" s="78" t="b">
        <v>1</v>
      </c>
      <c r="AT4" s="78" t="s">
        <v>1903</v>
      </c>
      <c r="AU4" s="78">
        <v>182</v>
      </c>
      <c r="AV4" s="82" t="s">
        <v>2905</v>
      </c>
      <c r="AW4" s="78" t="b">
        <v>0</v>
      </c>
      <c r="AX4" s="78" t="s">
        <v>2995</v>
      </c>
      <c r="AY4" s="82" t="s">
        <v>2997</v>
      </c>
      <c r="AZ4" s="78" t="s">
        <v>66</v>
      </c>
      <c r="BA4" s="78" t="str">
        <f>REPLACE(INDEX(GroupVertices[Group],MATCH(Vertices[[#This Row],[Vertex]],GroupVertices[Vertex],0)),1,1,"")</f>
        <v>1</v>
      </c>
      <c r="BB4" s="48" t="s">
        <v>700</v>
      </c>
      <c r="BC4" s="48" t="s">
        <v>700</v>
      </c>
      <c r="BD4" s="48" t="s">
        <v>882</v>
      </c>
      <c r="BE4" s="48" t="s">
        <v>882</v>
      </c>
      <c r="BF4" s="48"/>
      <c r="BG4" s="48"/>
      <c r="BH4" s="121" t="s">
        <v>3994</v>
      </c>
      <c r="BI4" s="121" t="s">
        <v>3994</v>
      </c>
      <c r="BJ4" s="121" t="s">
        <v>4175</v>
      </c>
      <c r="BK4" s="121" t="s">
        <v>4175</v>
      </c>
      <c r="BL4" s="121">
        <v>1</v>
      </c>
      <c r="BM4" s="124">
        <v>8.333333333333334</v>
      </c>
      <c r="BN4" s="121">
        <v>0</v>
      </c>
      <c r="BO4" s="124">
        <v>0</v>
      </c>
      <c r="BP4" s="121">
        <v>0</v>
      </c>
      <c r="BQ4" s="124">
        <v>0</v>
      </c>
      <c r="BR4" s="121">
        <v>11</v>
      </c>
      <c r="BS4" s="124">
        <v>91.66666666666667</v>
      </c>
      <c r="BT4" s="121">
        <v>12</v>
      </c>
      <c r="BU4" s="2"/>
      <c r="BV4" s="3"/>
      <c r="BW4" s="3"/>
      <c r="BX4" s="3"/>
      <c r="BY4" s="3"/>
    </row>
    <row r="5" spans="1:77" ht="41.45" customHeight="1">
      <c r="A5" s="64" t="s">
        <v>214</v>
      </c>
      <c r="C5" s="65"/>
      <c r="D5" s="65" t="s">
        <v>64</v>
      </c>
      <c r="E5" s="66">
        <v>162.19931545964812</v>
      </c>
      <c r="F5" s="68">
        <v>99.99969527528401</v>
      </c>
      <c r="G5" s="101" t="s">
        <v>1126</v>
      </c>
      <c r="H5" s="65"/>
      <c r="I5" s="69" t="s">
        <v>214</v>
      </c>
      <c r="J5" s="70"/>
      <c r="K5" s="70"/>
      <c r="L5" s="69" t="s">
        <v>3217</v>
      </c>
      <c r="M5" s="73">
        <v>1.1015545903465056</v>
      </c>
      <c r="N5" s="74">
        <v>1350.1737060546875</v>
      </c>
      <c r="O5" s="74">
        <v>5844.33544921875</v>
      </c>
      <c r="P5" s="75"/>
      <c r="Q5" s="76"/>
      <c r="R5" s="76"/>
      <c r="S5" s="86"/>
      <c r="T5" s="48">
        <v>1</v>
      </c>
      <c r="U5" s="48">
        <v>1</v>
      </c>
      <c r="V5" s="49">
        <v>0</v>
      </c>
      <c r="W5" s="49">
        <v>0</v>
      </c>
      <c r="X5" s="49">
        <v>0</v>
      </c>
      <c r="Y5" s="49">
        <v>0.999998</v>
      </c>
      <c r="Z5" s="49">
        <v>0</v>
      </c>
      <c r="AA5" s="49" t="s">
        <v>4957</v>
      </c>
      <c r="AB5" s="71">
        <v>5</v>
      </c>
      <c r="AC5" s="71"/>
      <c r="AD5" s="72"/>
      <c r="AE5" s="78" t="s">
        <v>1976</v>
      </c>
      <c r="AF5" s="78">
        <v>183</v>
      </c>
      <c r="AG5" s="78">
        <v>192</v>
      </c>
      <c r="AH5" s="78">
        <v>15549</v>
      </c>
      <c r="AI5" s="78">
        <v>325</v>
      </c>
      <c r="AJ5" s="78"/>
      <c r="AK5" s="78" t="s">
        <v>2192</v>
      </c>
      <c r="AL5" s="78" t="s">
        <v>2394</v>
      </c>
      <c r="AM5" s="82" t="s">
        <v>2554</v>
      </c>
      <c r="AN5" s="78"/>
      <c r="AO5" s="80">
        <v>41329.57472222222</v>
      </c>
      <c r="AP5" s="82" t="s">
        <v>2707</v>
      </c>
      <c r="AQ5" s="78" t="b">
        <v>1</v>
      </c>
      <c r="AR5" s="78" t="b">
        <v>0</v>
      </c>
      <c r="AS5" s="78" t="b">
        <v>1</v>
      </c>
      <c r="AT5" s="78" t="s">
        <v>1903</v>
      </c>
      <c r="AU5" s="78">
        <v>3</v>
      </c>
      <c r="AV5" s="82" t="s">
        <v>2905</v>
      </c>
      <c r="AW5" s="78" t="b">
        <v>0</v>
      </c>
      <c r="AX5" s="78" t="s">
        <v>2995</v>
      </c>
      <c r="AY5" s="82" t="s">
        <v>2998</v>
      </c>
      <c r="AZ5" s="78" t="s">
        <v>66</v>
      </c>
      <c r="BA5" s="78" t="str">
        <f>REPLACE(INDEX(GroupVertices[Group],MATCH(Vertices[[#This Row],[Vertex]],GroupVertices[Vertex],0)),1,1,"")</f>
        <v>1</v>
      </c>
      <c r="BB5" s="48" t="s">
        <v>700</v>
      </c>
      <c r="BC5" s="48" t="s">
        <v>700</v>
      </c>
      <c r="BD5" s="48" t="s">
        <v>882</v>
      </c>
      <c r="BE5" s="48" t="s">
        <v>882</v>
      </c>
      <c r="BF5" s="48"/>
      <c r="BG5" s="48"/>
      <c r="BH5" s="121" t="s">
        <v>3994</v>
      </c>
      <c r="BI5" s="121" t="s">
        <v>3994</v>
      </c>
      <c r="BJ5" s="121" t="s">
        <v>4175</v>
      </c>
      <c r="BK5" s="121" t="s">
        <v>4175</v>
      </c>
      <c r="BL5" s="121">
        <v>1</v>
      </c>
      <c r="BM5" s="124">
        <v>8.333333333333334</v>
      </c>
      <c r="BN5" s="121">
        <v>0</v>
      </c>
      <c r="BO5" s="124">
        <v>0</v>
      </c>
      <c r="BP5" s="121">
        <v>0</v>
      </c>
      <c r="BQ5" s="124">
        <v>0</v>
      </c>
      <c r="BR5" s="121">
        <v>11</v>
      </c>
      <c r="BS5" s="124">
        <v>91.66666666666667</v>
      </c>
      <c r="BT5" s="121">
        <v>12</v>
      </c>
      <c r="BU5" s="2"/>
      <c r="BV5" s="3"/>
      <c r="BW5" s="3"/>
      <c r="BX5" s="3"/>
      <c r="BY5" s="3"/>
    </row>
    <row r="6" spans="1:77" ht="41.45" customHeight="1">
      <c r="A6" s="64" t="s">
        <v>215</v>
      </c>
      <c r="C6" s="65"/>
      <c r="D6" s="65" t="s">
        <v>64</v>
      </c>
      <c r="E6" s="66">
        <v>162.6416465599367</v>
      </c>
      <c r="F6" s="68">
        <v>99.99901901455068</v>
      </c>
      <c r="G6" s="101" t="s">
        <v>2920</v>
      </c>
      <c r="H6" s="65"/>
      <c r="I6" s="69" t="s">
        <v>215</v>
      </c>
      <c r="J6" s="70"/>
      <c r="K6" s="70"/>
      <c r="L6" s="69" t="s">
        <v>3218</v>
      </c>
      <c r="M6" s="73">
        <v>1.3269297507411573</v>
      </c>
      <c r="N6" s="74">
        <v>4439.32275390625</v>
      </c>
      <c r="O6" s="74">
        <v>2505.6318359375</v>
      </c>
      <c r="P6" s="75"/>
      <c r="Q6" s="76"/>
      <c r="R6" s="76"/>
      <c r="S6" s="86"/>
      <c r="T6" s="48">
        <v>0</v>
      </c>
      <c r="U6" s="48">
        <v>1</v>
      </c>
      <c r="V6" s="49">
        <v>0</v>
      </c>
      <c r="W6" s="49">
        <v>0.090909</v>
      </c>
      <c r="X6" s="49">
        <v>0</v>
      </c>
      <c r="Y6" s="49">
        <v>0.617116</v>
      </c>
      <c r="Z6" s="49">
        <v>0</v>
      </c>
      <c r="AA6" s="49">
        <v>0</v>
      </c>
      <c r="AB6" s="71">
        <v>6</v>
      </c>
      <c r="AC6" s="71"/>
      <c r="AD6" s="72"/>
      <c r="AE6" s="78" t="s">
        <v>1977</v>
      </c>
      <c r="AF6" s="78">
        <v>72</v>
      </c>
      <c r="AG6" s="78">
        <v>607</v>
      </c>
      <c r="AH6" s="78">
        <v>2947</v>
      </c>
      <c r="AI6" s="78">
        <v>125</v>
      </c>
      <c r="AJ6" s="78"/>
      <c r="AK6" s="78" t="s">
        <v>2193</v>
      </c>
      <c r="AL6" s="78" t="s">
        <v>2395</v>
      </c>
      <c r="AM6" s="82" t="s">
        <v>2555</v>
      </c>
      <c r="AN6" s="78"/>
      <c r="AO6" s="80">
        <v>40001.48719907407</v>
      </c>
      <c r="AP6" s="82" t="s">
        <v>2708</v>
      </c>
      <c r="AQ6" s="78" t="b">
        <v>0</v>
      </c>
      <c r="AR6" s="78" t="b">
        <v>0</v>
      </c>
      <c r="AS6" s="78" t="b">
        <v>0</v>
      </c>
      <c r="AT6" s="78" t="s">
        <v>1903</v>
      </c>
      <c r="AU6" s="78">
        <v>37</v>
      </c>
      <c r="AV6" s="82" t="s">
        <v>2905</v>
      </c>
      <c r="AW6" s="78" t="b">
        <v>0</v>
      </c>
      <c r="AX6" s="78" t="s">
        <v>2995</v>
      </c>
      <c r="AY6" s="82" t="s">
        <v>2999</v>
      </c>
      <c r="AZ6" s="78" t="s">
        <v>66</v>
      </c>
      <c r="BA6" s="78" t="str">
        <f>REPLACE(INDEX(GroupVertices[Group],MATCH(Vertices[[#This Row],[Vertex]],GroupVertices[Vertex],0)),1,1,"")</f>
        <v>4</v>
      </c>
      <c r="BB6" s="48" t="s">
        <v>701</v>
      </c>
      <c r="BC6" s="48" t="s">
        <v>701</v>
      </c>
      <c r="BD6" s="48" t="s">
        <v>883</v>
      </c>
      <c r="BE6" s="48" t="s">
        <v>883</v>
      </c>
      <c r="BF6" s="48" t="s">
        <v>935</v>
      </c>
      <c r="BG6" s="48" t="s">
        <v>935</v>
      </c>
      <c r="BH6" s="121" t="s">
        <v>3995</v>
      </c>
      <c r="BI6" s="121" t="s">
        <v>3995</v>
      </c>
      <c r="BJ6" s="121" t="s">
        <v>3835</v>
      </c>
      <c r="BK6" s="121" t="s">
        <v>3835</v>
      </c>
      <c r="BL6" s="121">
        <v>2</v>
      </c>
      <c r="BM6" s="124">
        <v>7.142857142857143</v>
      </c>
      <c r="BN6" s="121">
        <v>0</v>
      </c>
      <c r="BO6" s="124">
        <v>0</v>
      </c>
      <c r="BP6" s="121">
        <v>0</v>
      </c>
      <c r="BQ6" s="124">
        <v>0</v>
      </c>
      <c r="BR6" s="121">
        <v>26</v>
      </c>
      <c r="BS6" s="124">
        <v>92.85714285714286</v>
      </c>
      <c r="BT6" s="121">
        <v>28</v>
      </c>
      <c r="BU6" s="2"/>
      <c r="BV6" s="3"/>
      <c r="BW6" s="3"/>
      <c r="BX6" s="3"/>
      <c r="BY6" s="3"/>
    </row>
    <row r="7" spans="1:77" ht="41.45" customHeight="1">
      <c r="A7" s="64" t="s">
        <v>404</v>
      </c>
      <c r="C7" s="65"/>
      <c r="D7" s="65" t="s">
        <v>64</v>
      </c>
      <c r="E7" s="66">
        <v>190.50957173619122</v>
      </c>
      <c r="F7" s="68">
        <v>99.95641295880692</v>
      </c>
      <c r="G7" s="101" t="s">
        <v>2921</v>
      </c>
      <c r="H7" s="65"/>
      <c r="I7" s="69" t="s">
        <v>404</v>
      </c>
      <c r="J7" s="70"/>
      <c r="K7" s="70"/>
      <c r="L7" s="69" t="s">
        <v>3219</v>
      </c>
      <c r="M7" s="73">
        <v>15.52610792827986</v>
      </c>
      <c r="N7" s="74">
        <v>4596.68115234375</v>
      </c>
      <c r="O7" s="74">
        <v>1429.268798828125</v>
      </c>
      <c r="P7" s="75"/>
      <c r="Q7" s="76"/>
      <c r="R7" s="76"/>
      <c r="S7" s="86"/>
      <c r="T7" s="48">
        <v>6</v>
      </c>
      <c r="U7" s="48">
        <v>0</v>
      </c>
      <c r="V7" s="49">
        <v>30</v>
      </c>
      <c r="W7" s="49">
        <v>0.166667</v>
      </c>
      <c r="X7" s="49">
        <v>0</v>
      </c>
      <c r="Y7" s="49">
        <v>3.29729</v>
      </c>
      <c r="Z7" s="49">
        <v>0</v>
      </c>
      <c r="AA7" s="49">
        <v>0</v>
      </c>
      <c r="AB7" s="71">
        <v>7</v>
      </c>
      <c r="AC7" s="71"/>
      <c r="AD7" s="72"/>
      <c r="AE7" s="78" t="s">
        <v>1978</v>
      </c>
      <c r="AF7" s="78">
        <v>479</v>
      </c>
      <c r="AG7" s="78">
        <v>26753</v>
      </c>
      <c r="AH7" s="78">
        <v>22315</v>
      </c>
      <c r="AI7" s="78">
        <v>316</v>
      </c>
      <c r="AJ7" s="78"/>
      <c r="AK7" s="78" t="s">
        <v>2194</v>
      </c>
      <c r="AL7" s="78" t="s">
        <v>1941</v>
      </c>
      <c r="AM7" s="82" t="s">
        <v>2556</v>
      </c>
      <c r="AN7" s="78"/>
      <c r="AO7" s="80">
        <v>39668.5621875</v>
      </c>
      <c r="AP7" s="82" t="s">
        <v>2709</v>
      </c>
      <c r="AQ7" s="78" t="b">
        <v>0</v>
      </c>
      <c r="AR7" s="78" t="b">
        <v>0</v>
      </c>
      <c r="AS7" s="78" t="b">
        <v>0</v>
      </c>
      <c r="AT7" s="78" t="s">
        <v>1903</v>
      </c>
      <c r="AU7" s="78">
        <v>435</v>
      </c>
      <c r="AV7" s="82" t="s">
        <v>2905</v>
      </c>
      <c r="AW7" s="78" t="b">
        <v>0</v>
      </c>
      <c r="AX7" s="78" t="s">
        <v>2995</v>
      </c>
      <c r="AY7" s="82" t="s">
        <v>3000</v>
      </c>
      <c r="AZ7" s="78" t="s">
        <v>65</v>
      </c>
      <c r="BA7" s="78" t="str">
        <f>REPLACE(INDEX(GroupVertices[Group],MATCH(Vertices[[#This Row],[Vertex]],GroupVertices[Vertex],0)),1,1,"")</f>
        <v>4</v>
      </c>
      <c r="BB7" s="48"/>
      <c r="BC7" s="48"/>
      <c r="BD7" s="48"/>
      <c r="BE7" s="48"/>
      <c r="BF7" s="48"/>
      <c r="BG7" s="48"/>
      <c r="BH7" s="48"/>
      <c r="BI7" s="48"/>
      <c r="BJ7" s="48"/>
      <c r="BK7" s="48"/>
      <c r="BL7" s="48"/>
      <c r="BM7" s="49"/>
      <c r="BN7" s="48"/>
      <c r="BO7" s="49"/>
      <c r="BP7" s="48"/>
      <c r="BQ7" s="49"/>
      <c r="BR7" s="48"/>
      <c r="BS7" s="49"/>
      <c r="BT7" s="48"/>
      <c r="BU7" s="2"/>
      <c r="BV7" s="3"/>
      <c r="BW7" s="3"/>
      <c r="BX7" s="3"/>
      <c r="BY7" s="3"/>
    </row>
    <row r="8" spans="1:77" ht="41.45" customHeight="1">
      <c r="A8" s="64" t="s">
        <v>216</v>
      </c>
      <c r="C8" s="65"/>
      <c r="D8" s="65" t="s">
        <v>64</v>
      </c>
      <c r="E8" s="66">
        <v>170.57589405523385</v>
      </c>
      <c r="F8" s="68">
        <v>99.98688868949307</v>
      </c>
      <c r="G8" s="101" t="s">
        <v>2922</v>
      </c>
      <c r="H8" s="65"/>
      <c r="I8" s="69" t="s">
        <v>216</v>
      </c>
      <c r="J8" s="70"/>
      <c r="K8" s="70"/>
      <c r="L8" s="69" t="s">
        <v>3220</v>
      </c>
      <c r="M8" s="73">
        <v>5.369562748277993</v>
      </c>
      <c r="N8" s="74">
        <v>4086.660888671875</v>
      </c>
      <c r="O8" s="74">
        <v>1672.947021484375</v>
      </c>
      <c r="P8" s="75"/>
      <c r="Q8" s="76"/>
      <c r="R8" s="76"/>
      <c r="S8" s="86"/>
      <c r="T8" s="48">
        <v>0</v>
      </c>
      <c r="U8" s="48">
        <v>1</v>
      </c>
      <c r="V8" s="49">
        <v>0</v>
      </c>
      <c r="W8" s="49">
        <v>0.090909</v>
      </c>
      <c r="X8" s="49">
        <v>0</v>
      </c>
      <c r="Y8" s="49">
        <v>0.617116</v>
      </c>
      <c r="Z8" s="49">
        <v>0</v>
      </c>
      <c r="AA8" s="49">
        <v>0</v>
      </c>
      <c r="AB8" s="71">
        <v>8</v>
      </c>
      <c r="AC8" s="71"/>
      <c r="AD8" s="72"/>
      <c r="AE8" s="78" t="s">
        <v>1979</v>
      </c>
      <c r="AF8" s="78">
        <v>3525</v>
      </c>
      <c r="AG8" s="78">
        <v>8051</v>
      </c>
      <c r="AH8" s="78">
        <v>16363</v>
      </c>
      <c r="AI8" s="78">
        <v>780</v>
      </c>
      <c r="AJ8" s="78"/>
      <c r="AK8" s="78" t="s">
        <v>2195</v>
      </c>
      <c r="AL8" s="78"/>
      <c r="AM8" s="82" t="s">
        <v>2557</v>
      </c>
      <c r="AN8" s="78"/>
      <c r="AO8" s="80">
        <v>40222.970671296294</v>
      </c>
      <c r="AP8" s="82" t="s">
        <v>2710</v>
      </c>
      <c r="AQ8" s="78" t="b">
        <v>0</v>
      </c>
      <c r="AR8" s="78" t="b">
        <v>0</v>
      </c>
      <c r="AS8" s="78" t="b">
        <v>0</v>
      </c>
      <c r="AT8" s="78" t="s">
        <v>1903</v>
      </c>
      <c r="AU8" s="78">
        <v>117</v>
      </c>
      <c r="AV8" s="82" t="s">
        <v>2906</v>
      </c>
      <c r="AW8" s="78" t="b">
        <v>1</v>
      </c>
      <c r="AX8" s="78" t="s">
        <v>2995</v>
      </c>
      <c r="AY8" s="82" t="s">
        <v>3001</v>
      </c>
      <c r="AZ8" s="78" t="s">
        <v>66</v>
      </c>
      <c r="BA8" s="78" t="str">
        <f>REPLACE(INDEX(GroupVertices[Group],MATCH(Vertices[[#This Row],[Vertex]],GroupVertices[Vertex],0)),1,1,"")</f>
        <v>4</v>
      </c>
      <c r="BB8" s="48" t="s">
        <v>701</v>
      </c>
      <c r="BC8" s="48" t="s">
        <v>701</v>
      </c>
      <c r="BD8" s="48" t="s">
        <v>883</v>
      </c>
      <c r="BE8" s="48" t="s">
        <v>883</v>
      </c>
      <c r="BF8" s="48" t="s">
        <v>935</v>
      </c>
      <c r="BG8" s="48" t="s">
        <v>935</v>
      </c>
      <c r="BH8" s="121" t="s">
        <v>3995</v>
      </c>
      <c r="BI8" s="121" t="s">
        <v>3995</v>
      </c>
      <c r="BJ8" s="121" t="s">
        <v>3835</v>
      </c>
      <c r="BK8" s="121" t="s">
        <v>3835</v>
      </c>
      <c r="BL8" s="121">
        <v>2</v>
      </c>
      <c r="BM8" s="124">
        <v>7.142857142857143</v>
      </c>
      <c r="BN8" s="121">
        <v>0</v>
      </c>
      <c r="BO8" s="124">
        <v>0</v>
      </c>
      <c r="BP8" s="121">
        <v>0</v>
      </c>
      <c r="BQ8" s="124">
        <v>0</v>
      </c>
      <c r="BR8" s="121">
        <v>26</v>
      </c>
      <c r="BS8" s="124">
        <v>92.85714285714286</v>
      </c>
      <c r="BT8" s="121">
        <v>28</v>
      </c>
      <c r="BU8" s="2"/>
      <c r="BV8" s="3"/>
      <c r="BW8" s="3"/>
      <c r="BX8" s="3"/>
      <c r="BY8" s="3"/>
    </row>
    <row r="9" spans="1:77" ht="41.45" customHeight="1">
      <c r="A9" s="64" t="s">
        <v>217</v>
      </c>
      <c r="C9" s="65"/>
      <c r="D9" s="65" t="s">
        <v>64</v>
      </c>
      <c r="E9" s="66">
        <v>164.85223620330672</v>
      </c>
      <c r="F9" s="68">
        <v>99.99563934042797</v>
      </c>
      <c r="G9" s="101" t="s">
        <v>2923</v>
      </c>
      <c r="H9" s="65"/>
      <c r="I9" s="69" t="s">
        <v>217</v>
      </c>
      <c r="J9" s="70"/>
      <c r="K9" s="70"/>
      <c r="L9" s="69" t="s">
        <v>3221</v>
      </c>
      <c r="M9" s="73">
        <v>2.4532624800387657</v>
      </c>
      <c r="N9" s="74">
        <v>4949.34326171875</v>
      </c>
      <c r="O9" s="74">
        <v>2261.95068359375</v>
      </c>
      <c r="P9" s="75"/>
      <c r="Q9" s="76"/>
      <c r="R9" s="76"/>
      <c r="S9" s="86"/>
      <c r="T9" s="48">
        <v>0</v>
      </c>
      <c r="U9" s="48">
        <v>1</v>
      </c>
      <c r="V9" s="49">
        <v>0</v>
      </c>
      <c r="W9" s="49">
        <v>0.090909</v>
      </c>
      <c r="X9" s="49">
        <v>0</v>
      </c>
      <c r="Y9" s="49">
        <v>0.617116</v>
      </c>
      <c r="Z9" s="49">
        <v>0</v>
      </c>
      <c r="AA9" s="49">
        <v>0</v>
      </c>
      <c r="AB9" s="71">
        <v>9</v>
      </c>
      <c r="AC9" s="71"/>
      <c r="AD9" s="72"/>
      <c r="AE9" s="78" t="s">
        <v>1980</v>
      </c>
      <c r="AF9" s="78">
        <v>3164</v>
      </c>
      <c r="AG9" s="78">
        <v>2681</v>
      </c>
      <c r="AH9" s="78">
        <v>6785</v>
      </c>
      <c r="AI9" s="78">
        <v>2577</v>
      </c>
      <c r="AJ9" s="78"/>
      <c r="AK9" s="78" t="s">
        <v>2196</v>
      </c>
      <c r="AL9" s="78" t="s">
        <v>2396</v>
      </c>
      <c r="AM9" s="82" t="s">
        <v>2558</v>
      </c>
      <c r="AN9" s="78"/>
      <c r="AO9" s="80">
        <v>40364.50555555556</v>
      </c>
      <c r="AP9" s="82" t="s">
        <v>2711</v>
      </c>
      <c r="AQ9" s="78" t="b">
        <v>0</v>
      </c>
      <c r="AR9" s="78" t="b">
        <v>0</v>
      </c>
      <c r="AS9" s="78" t="b">
        <v>0</v>
      </c>
      <c r="AT9" s="78" t="s">
        <v>1903</v>
      </c>
      <c r="AU9" s="78">
        <v>108</v>
      </c>
      <c r="AV9" s="82" t="s">
        <v>2905</v>
      </c>
      <c r="AW9" s="78" t="b">
        <v>0</v>
      </c>
      <c r="AX9" s="78" t="s">
        <v>2995</v>
      </c>
      <c r="AY9" s="82" t="s">
        <v>3002</v>
      </c>
      <c r="AZ9" s="78" t="s">
        <v>66</v>
      </c>
      <c r="BA9" s="78" t="str">
        <f>REPLACE(INDEX(GroupVertices[Group],MATCH(Vertices[[#This Row],[Vertex]],GroupVertices[Vertex],0)),1,1,"")</f>
        <v>4</v>
      </c>
      <c r="BB9" s="48" t="s">
        <v>701</v>
      </c>
      <c r="BC9" s="48" t="s">
        <v>701</v>
      </c>
      <c r="BD9" s="48" t="s">
        <v>883</v>
      </c>
      <c r="BE9" s="48" t="s">
        <v>883</v>
      </c>
      <c r="BF9" s="48" t="s">
        <v>935</v>
      </c>
      <c r="BG9" s="48" t="s">
        <v>935</v>
      </c>
      <c r="BH9" s="121" t="s">
        <v>3995</v>
      </c>
      <c r="BI9" s="121" t="s">
        <v>3995</v>
      </c>
      <c r="BJ9" s="121" t="s">
        <v>3835</v>
      </c>
      <c r="BK9" s="121" t="s">
        <v>3835</v>
      </c>
      <c r="BL9" s="121">
        <v>2</v>
      </c>
      <c r="BM9" s="124">
        <v>7.142857142857143</v>
      </c>
      <c r="BN9" s="121">
        <v>0</v>
      </c>
      <c r="BO9" s="124">
        <v>0</v>
      </c>
      <c r="BP9" s="121">
        <v>0</v>
      </c>
      <c r="BQ9" s="124">
        <v>0</v>
      </c>
      <c r="BR9" s="121">
        <v>26</v>
      </c>
      <c r="BS9" s="124">
        <v>92.85714285714286</v>
      </c>
      <c r="BT9" s="121">
        <v>28</v>
      </c>
      <c r="BU9" s="2"/>
      <c r="BV9" s="3"/>
      <c r="BW9" s="3"/>
      <c r="BX9" s="3"/>
      <c r="BY9" s="3"/>
    </row>
    <row r="10" spans="1:77" ht="41.45" customHeight="1">
      <c r="A10" s="64" t="s">
        <v>218</v>
      </c>
      <c r="C10" s="65"/>
      <c r="D10" s="65" t="s">
        <v>64</v>
      </c>
      <c r="E10" s="66">
        <v>167.51794724384112</v>
      </c>
      <c r="F10" s="68">
        <v>99.99156385104469</v>
      </c>
      <c r="G10" s="101" t="s">
        <v>2924</v>
      </c>
      <c r="H10" s="65"/>
      <c r="I10" s="69" t="s">
        <v>218</v>
      </c>
      <c r="J10" s="70"/>
      <c r="K10" s="70"/>
      <c r="L10" s="69" t="s">
        <v>3222</v>
      </c>
      <c r="M10" s="73">
        <v>3.811487241838823</v>
      </c>
      <c r="N10" s="74">
        <v>5106.70166015625</v>
      </c>
      <c r="O10" s="74">
        <v>1185.5863037109375</v>
      </c>
      <c r="P10" s="75"/>
      <c r="Q10" s="76"/>
      <c r="R10" s="76"/>
      <c r="S10" s="86"/>
      <c r="T10" s="48">
        <v>0</v>
      </c>
      <c r="U10" s="48">
        <v>1</v>
      </c>
      <c r="V10" s="49">
        <v>0</v>
      </c>
      <c r="W10" s="49">
        <v>0.090909</v>
      </c>
      <c r="X10" s="49">
        <v>0</v>
      </c>
      <c r="Y10" s="49">
        <v>0.617116</v>
      </c>
      <c r="Z10" s="49">
        <v>0</v>
      </c>
      <c r="AA10" s="49">
        <v>0</v>
      </c>
      <c r="AB10" s="71">
        <v>10</v>
      </c>
      <c r="AC10" s="71"/>
      <c r="AD10" s="72"/>
      <c r="AE10" s="78" t="s">
        <v>1981</v>
      </c>
      <c r="AF10" s="78">
        <v>2386</v>
      </c>
      <c r="AG10" s="78">
        <v>5182</v>
      </c>
      <c r="AH10" s="78">
        <v>17296</v>
      </c>
      <c r="AI10" s="78">
        <v>486</v>
      </c>
      <c r="AJ10" s="78"/>
      <c r="AK10" s="78" t="s">
        <v>2197</v>
      </c>
      <c r="AL10" s="78" t="s">
        <v>2397</v>
      </c>
      <c r="AM10" s="82" t="s">
        <v>2559</v>
      </c>
      <c r="AN10" s="78"/>
      <c r="AO10" s="80">
        <v>39994.392696759256</v>
      </c>
      <c r="AP10" s="82" t="s">
        <v>2712</v>
      </c>
      <c r="AQ10" s="78" t="b">
        <v>0</v>
      </c>
      <c r="AR10" s="78" t="b">
        <v>0</v>
      </c>
      <c r="AS10" s="78" t="b">
        <v>1</v>
      </c>
      <c r="AT10" s="78" t="s">
        <v>1903</v>
      </c>
      <c r="AU10" s="78">
        <v>81</v>
      </c>
      <c r="AV10" s="82" t="s">
        <v>2905</v>
      </c>
      <c r="AW10" s="78" t="b">
        <v>1</v>
      </c>
      <c r="AX10" s="78" t="s">
        <v>2995</v>
      </c>
      <c r="AY10" s="82" t="s">
        <v>3003</v>
      </c>
      <c r="AZ10" s="78" t="s">
        <v>66</v>
      </c>
      <c r="BA10" s="78" t="str">
        <f>REPLACE(INDEX(GroupVertices[Group],MATCH(Vertices[[#This Row],[Vertex]],GroupVertices[Vertex],0)),1,1,"")</f>
        <v>4</v>
      </c>
      <c r="BB10" s="48" t="s">
        <v>701</v>
      </c>
      <c r="BC10" s="48" t="s">
        <v>701</v>
      </c>
      <c r="BD10" s="48" t="s">
        <v>883</v>
      </c>
      <c r="BE10" s="48" t="s">
        <v>883</v>
      </c>
      <c r="BF10" s="48" t="s">
        <v>935</v>
      </c>
      <c r="BG10" s="48" t="s">
        <v>935</v>
      </c>
      <c r="BH10" s="121" t="s">
        <v>3995</v>
      </c>
      <c r="BI10" s="121" t="s">
        <v>3995</v>
      </c>
      <c r="BJ10" s="121" t="s">
        <v>3835</v>
      </c>
      <c r="BK10" s="121" t="s">
        <v>3835</v>
      </c>
      <c r="BL10" s="121">
        <v>2</v>
      </c>
      <c r="BM10" s="124">
        <v>7.142857142857143</v>
      </c>
      <c r="BN10" s="121">
        <v>0</v>
      </c>
      <c r="BO10" s="124">
        <v>0</v>
      </c>
      <c r="BP10" s="121">
        <v>0</v>
      </c>
      <c r="BQ10" s="124">
        <v>0</v>
      </c>
      <c r="BR10" s="121">
        <v>26</v>
      </c>
      <c r="BS10" s="124">
        <v>92.85714285714286</v>
      </c>
      <c r="BT10" s="121">
        <v>28</v>
      </c>
      <c r="BU10" s="2"/>
      <c r="BV10" s="3"/>
      <c r="BW10" s="3"/>
      <c r="BX10" s="3"/>
      <c r="BY10" s="3"/>
    </row>
    <row r="11" spans="1:77" ht="41.45" customHeight="1">
      <c r="A11" s="64" t="s">
        <v>219</v>
      </c>
      <c r="C11" s="65"/>
      <c r="D11" s="65" t="s">
        <v>64</v>
      </c>
      <c r="E11" s="66">
        <v>162.1588128528747</v>
      </c>
      <c r="F11" s="68">
        <v>99.99975719795357</v>
      </c>
      <c r="G11" s="101" t="s">
        <v>1127</v>
      </c>
      <c r="H11" s="65"/>
      <c r="I11" s="69" t="s">
        <v>219</v>
      </c>
      <c r="J11" s="70"/>
      <c r="K11" s="70"/>
      <c r="L11" s="69" t="s">
        <v>3223</v>
      </c>
      <c r="M11" s="73">
        <v>1.0809178286718146</v>
      </c>
      <c r="N11" s="74">
        <v>1350.1737060546875</v>
      </c>
      <c r="O11" s="74">
        <v>6689.17041015625</v>
      </c>
      <c r="P11" s="75"/>
      <c r="Q11" s="76"/>
      <c r="R11" s="76"/>
      <c r="S11" s="86"/>
      <c r="T11" s="48">
        <v>1</v>
      </c>
      <c r="U11" s="48">
        <v>1</v>
      </c>
      <c r="V11" s="49">
        <v>0</v>
      </c>
      <c r="W11" s="49">
        <v>0</v>
      </c>
      <c r="X11" s="49">
        <v>0</v>
      </c>
      <c r="Y11" s="49">
        <v>0.999998</v>
      </c>
      <c r="Z11" s="49">
        <v>0</v>
      </c>
      <c r="AA11" s="49" t="s">
        <v>4957</v>
      </c>
      <c r="AB11" s="71">
        <v>11</v>
      </c>
      <c r="AC11" s="71"/>
      <c r="AD11" s="72"/>
      <c r="AE11" s="78" t="s">
        <v>1982</v>
      </c>
      <c r="AF11" s="78">
        <v>36</v>
      </c>
      <c r="AG11" s="78">
        <v>154</v>
      </c>
      <c r="AH11" s="78">
        <v>105001</v>
      </c>
      <c r="AI11" s="78">
        <v>0</v>
      </c>
      <c r="AJ11" s="78"/>
      <c r="AK11" s="78" t="s">
        <v>2198</v>
      </c>
      <c r="AL11" s="78" t="s">
        <v>2398</v>
      </c>
      <c r="AM11" s="82" t="s">
        <v>2553</v>
      </c>
      <c r="AN11" s="78"/>
      <c r="AO11" s="80">
        <v>40330.75393518519</v>
      </c>
      <c r="AP11" s="82" t="s">
        <v>2713</v>
      </c>
      <c r="AQ11" s="78" t="b">
        <v>0</v>
      </c>
      <c r="AR11" s="78" t="b">
        <v>0</v>
      </c>
      <c r="AS11" s="78" t="b">
        <v>1</v>
      </c>
      <c r="AT11" s="78" t="s">
        <v>1903</v>
      </c>
      <c r="AU11" s="78">
        <v>42</v>
      </c>
      <c r="AV11" s="82" t="s">
        <v>2904</v>
      </c>
      <c r="AW11" s="78" t="b">
        <v>0</v>
      </c>
      <c r="AX11" s="78" t="s">
        <v>2995</v>
      </c>
      <c r="AY11" s="82" t="s">
        <v>3004</v>
      </c>
      <c r="AZ11" s="78" t="s">
        <v>66</v>
      </c>
      <c r="BA11" s="78" t="str">
        <f>REPLACE(INDEX(GroupVertices[Group],MATCH(Vertices[[#This Row],[Vertex]],GroupVertices[Vertex],0)),1,1,"")</f>
        <v>1</v>
      </c>
      <c r="BB11" s="48" t="s">
        <v>702</v>
      </c>
      <c r="BC11" s="48" t="s">
        <v>702</v>
      </c>
      <c r="BD11" s="48" t="s">
        <v>882</v>
      </c>
      <c r="BE11" s="48" t="s">
        <v>882</v>
      </c>
      <c r="BF11" s="48" t="s">
        <v>936</v>
      </c>
      <c r="BG11" s="48" t="s">
        <v>936</v>
      </c>
      <c r="BH11" s="121" t="s">
        <v>3996</v>
      </c>
      <c r="BI11" s="121" t="s">
        <v>3996</v>
      </c>
      <c r="BJ11" s="121" t="s">
        <v>4176</v>
      </c>
      <c r="BK11" s="121" t="s">
        <v>4176</v>
      </c>
      <c r="BL11" s="121">
        <v>3</v>
      </c>
      <c r="BM11" s="124">
        <v>7.142857142857143</v>
      </c>
      <c r="BN11" s="121">
        <v>0</v>
      </c>
      <c r="BO11" s="124">
        <v>0</v>
      </c>
      <c r="BP11" s="121">
        <v>0</v>
      </c>
      <c r="BQ11" s="124">
        <v>0</v>
      </c>
      <c r="BR11" s="121">
        <v>39</v>
      </c>
      <c r="BS11" s="124">
        <v>92.85714285714286</v>
      </c>
      <c r="BT11" s="121">
        <v>42</v>
      </c>
      <c r="BU11" s="2"/>
      <c r="BV11" s="3"/>
      <c r="BW11" s="3"/>
      <c r="BX11" s="3"/>
      <c r="BY11" s="3"/>
    </row>
    <row r="12" spans="1:77" ht="41.45" customHeight="1">
      <c r="A12" s="64" t="s">
        <v>220</v>
      </c>
      <c r="C12" s="65"/>
      <c r="D12" s="65" t="s">
        <v>64</v>
      </c>
      <c r="E12" s="66">
        <v>162.6022098112363</v>
      </c>
      <c r="F12" s="68">
        <v>99.99907930767631</v>
      </c>
      <c r="G12" s="101" t="s">
        <v>2925</v>
      </c>
      <c r="H12" s="65"/>
      <c r="I12" s="69" t="s">
        <v>220</v>
      </c>
      <c r="J12" s="70"/>
      <c r="K12" s="70"/>
      <c r="L12" s="69" t="s">
        <v>3224</v>
      </c>
      <c r="M12" s="73">
        <v>1.306836061742116</v>
      </c>
      <c r="N12" s="74">
        <v>7331.95068359375</v>
      </c>
      <c r="O12" s="74">
        <v>970.4911499023438</v>
      </c>
      <c r="P12" s="75"/>
      <c r="Q12" s="76"/>
      <c r="R12" s="76"/>
      <c r="S12" s="86"/>
      <c r="T12" s="48">
        <v>2</v>
      </c>
      <c r="U12" s="48">
        <v>1</v>
      </c>
      <c r="V12" s="49">
        <v>0</v>
      </c>
      <c r="W12" s="49">
        <v>1</v>
      </c>
      <c r="X12" s="49">
        <v>0</v>
      </c>
      <c r="Y12" s="49">
        <v>1.298243</v>
      </c>
      <c r="Z12" s="49">
        <v>0</v>
      </c>
      <c r="AA12" s="49">
        <v>0</v>
      </c>
      <c r="AB12" s="71">
        <v>12</v>
      </c>
      <c r="AC12" s="71"/>
      <c r="AD12" s="72"/>
      <c r="AE12" s="78" t="s">
        <v>1983</v>
      </c>
      <c r="AF12" s="78">
        <v>732</v>
      </c>
      <c r="AG12" s="78">
        <v>570</v>
      </c>
      <c r="AH12" s="78">
        <v>827</v>
      </c>
      <c r="AI12" s="78">
        <v>724</v>
      </c>
      <c r="AJ12" s="78"/>
      <c r="AK12" s="78" t="s">
        <v>2199</v>
      </c>
      <c r="AL12" s="78" t="s">
        <v>2399</v>
      </c>
      <c r="AM12" s="82" t="s">
        <v>2560</v>
      </c>
      <c r="AN12" s="78"/>
      <c r="AO12" s="80">
        <v>42113.6306712963</v>
      </c>
      <c r="AP12" s="82" t="s">
        <v>2714</v>
      </c>
      <c r="AQ12" s="78" t="b">
        <v>0</v>
      </c>
      <c r="AR12" s="78" t="b">
        <v>0</v>
      </c>
      <c r="AS12" s="78" t="b">
        <v>1</v>
      </c>
      <c r="AT12" s="78" t="s">
        <v>1903</v>
      </c>
      <c r="AU12" s="78">
        <v>0</v>
      </c>
      <c r="AV12" s="82" t="s">
        <v>2905</v>
      </c>
      <c r="AW12" s="78" t="b">
        <v>0</v>
      </c>
      <c r="AX12" s="78" t="s">
        <v>2995</v>
      </c>
      <c r="AY12" s="82" t="s">
        <v>3005</v>
      </c>
      <c r="AZ12" s="78" t="s">
        <v>66</v>
      </c>
      <c r="BA12" s="78" t="str">
        <f>REPLACE(INDEX(GroupVertices[Group],MATCH(Vertices[[#This Row],[Vertex]],GroupVertices[Vertex],0)),1,1,"")</f>
        <v>40</v>
      </c>
      <c r="BB12" s="48" t="s">
        <v>703</v>
      </c>
      <c r="BC12" s="48" t="s">
        <v>703</v>
      </c>
      <c r="BD12" s="48" t="s">
        <v>884</v>
      </c>
      <c r="BE12" s="48" t="s">
        <v>884</v>
      </c>
      <c r="BF12" s="48" t="s">
        <v>937</v>
      </c>
      <c r="BG12" s="48" t="s">
        <v>937</v>
      </c>
      <c r="BH12" s="121" t="s">
        <v>3997</v>
      </c>
      <c r="BI12" s="121" t="s">
        <v>3997</v>
      </c>
      <c r="BJ12" s="121" t="s">
        <v>4177</v>
      </c>
      <c r="BK12" s="121" t="s">
        <v>4177</v>
      </c>
      <c r="BL12" s="121">
        <v>3</v>
      </c>
      <c r="BM12" s="124">
        <v>6.976744186046512</v>
      </c>
      <c r="BN12" s="121">
        <v>0</v>
      </c>
      <c r="BO12" s="124">
        <v>0</v>
      </c>
      <c r="BP12" s="121">
        <v>0</v>
      </c>
      <c r="BQ12" s="124">
        <v>0</v>
      </c>
      <c r="BR12" s="121">
        <v>40</v>
      </c>
      <c r="BS12" s="124">
        <v>93.02325581395348</v>
      </c>
      <c r="BT12" s="121">
        <v>43</v>
      </c>
      <c r="BU12" s="2"/>
      <c r="BV12" s="3"/>
      <c r="BW12" s="3"/>
      <c r="BX12" s="3"/>
      <c r="BY12" s="3"/>
    </row>
    <row r="13" spans="1:77" ht="41.45" customHeight="1">
      <c r="A13" s="64" t="s">
        <v>221</v>
      </c>
      <c r="C13" s="65"/>
      <c r="D13" s="65" t="s">
        <v>64</v>
      </c>
      <c r="E13" s="66">
        <v>166.9253301552617</v>
      </c>
      <c r="F13" s="68">
        <v>99.99246987747296</v>
      </c>
      <c r="G13" s="101" t="s">
        <v>1128</v>
      </c>
      <c r="H13" s="65"/>
      <c r="I13" s="69" t="s">
        <v>221</v>
      </c>
      <c r="J13" s="70"/>
      <c r="K13" s="70"/>
      <c r="L13" s="69" t="s">
        <v>3225</v>
      </c>
      <c r="M13" s="73">
        <v>3.5095388341775546</v>
      </c>
      <c r="N13" s="74">
        <v>7331.95068359375</v>
      </c>
      <c r="O13" s="74">
        <v>558.7676391601562</v>
      </c>
      <c r="P13" s="75"/>
      <c r="Q13" s="76"/>
      <c r="R13" s="76"/>
      <c r="S13" s="86"/>
      <c r="T13" s="48">
        <v>0</v>
      </c>
      <c r="U13" s="48">
        <v>1</v>
      </c>
      <c r="V13" s="49">
        <v>0</v>
      </c>
      <c r="W13" s="49">
        <v>1</v>
      </c>
      <c r="X13" s="49">
        <v>0</v>
      </c>
      <c r="Y13" s="49">
        <v>0.701753</v>
      </c>
      <c r="Z13" s="49">
        <v>0</v>
      </c>
      <c r="AA13" s="49">
        <v>0</v>
      </c>
      <c r="AB13" s="71">
        <v>13</v>
      </c>
      <c r="AC13" s="71"/>
      <c r="AD13" s="72"/>
      <c r="AE13" s="78" t="s">
        <v>1984</v>
      </c>
      <c r="AF13" s="78">
        <v>2492</v>
      </c>
      <c r="AG13" s="78">
        <v>4626</v>
      </c>
      <c r="AH13" s="78">
        <v>8745</v>
      </c>
      <c r="AI13" s="78">
        <v>8504</v>
      </c>
      <c r="AJ13" s="78"/>
      <c r="AK13" s="78" t="s">
        <v>2200</v>
      </c>
      <c r="AL13" s="78" t="s">
        <v>2400</v>
      </c>
      <c r="AM13" s="82" t="s">
        <v>2561</v>
      </c>
      <c r="AN13" s="78"/>
      <c r="AO13" s="80">
        <v>42269.94200231481</v>
      </c>
      <c r="AP13" s="82" t="s">
        <v>2715</v>
      </c>
      <c r="AQ13" s="78" t="b">
        <v>1</v>
      </c>
      <c r="AR13" s="78" t="b">
        <v>0</v>
      </c>
      <c r="AS13" s="78" t="b">
        <v>1</v>
      </c>
      <c r="AT13" s="78" t="s">
        <v>2902</v>
      </c>
      <c r="AU13" s="78">
        <v>50</v>
      </c>
      <c r="AV13" s="82" t="s">
        <v>2905</v>
      </c>
      <c r="AW13" s="78" t="b">
        <v>0</v>
      </c>
      <c r="AX13" s="78" t="s">
        <v>2995</v>
      </c>
      <c r="AY13" s="82" t="s">
        <v>3006</v>
      </c>
      <c r="AZ13" s="78" t="s">
        <v>66</v>
      </c>
      <c r="BA13" s="78" t="str">
        <f>REPLACE(INDEX(GroupVertices[Group],MATCH(Vertices[[#This Row],[Vertex]],GroupVertices[Vertex],0)),1,1,"")</f>
        <v>40</v>
      </c>
      <c r="BB13" s="48"/>
      <c r="BC13" s="48"/>
      <c r="BD13" s="48"/>
      <c r="BE13" s="48"/>
      <c r="BF13" s="48"/>
      <c r="BG13" s="48"/>
      <c r="BH13" s="121" t="s">
        <v>3998</v>
      </c>
      <c r="BI13" s="121" t="s">
        <v>3998</v>
      </c>
      <c r="BJ13" s="121" t="s">
        <v>4178</v>
      </c>
      <c r="BK13" s="121" t="s">
        <v>4178</v>
      </c>
      <c r="BL13" s="121">
        <v>2</v>
      </c>
      <c r="BM13" s="124">
        <v>8.695652173913043</v>
      </c>
      <c r="BN13" s="121">
        <v>0</v>
      </c>
      <c r="BO13" s="124">
        <v>0</v>
      </c>
      <c r="BP13" s="121">
        <v>0</v>
      </c>
      <c r="BQ13" s="124">
        <v>0</v>
      </c>
      <c r="BR13" s="121">
        <v>21</v>
      </c>
      <c r="BS13" s="124">
        <v>91.30434782608695</v>
      </c>
      <c r="BT13" s="121">
        <v>23</v>
      </c>
      <c r="BU13" s="2"/>
      <c r="BV13" s="3"/>
      <c r="BW13" s="3"/>
      <c r="BX13" s="3"/>
      <c r="BY13" s="3"/>
    </row>
    <row r="14" spans="1:77" ht="41.45" customHeight="1">
      <c r="A14" s="64" t="s">
        <v>222</v>
      </c>
      <c r="C14" s="65"/>
      <c r="D14" s="65" t="s">
        <v>64</v>
      </c>
      <c r="E14" s="66">
        <v>162.49882157815676</v>
      </c>
      <c r="F14" s="68">
        <v>99.99923737343808</v>
      </c>
      <c r="G14" s="101" t="s">
        <v>2926</v>
      </c>
      <c r="H14" s="65"/>
      <c r="I14" s="69" t="s">
        <v>222</v>
      </c>
      <c r="J14" s="70"/>
      <c r="K14" s="70"/>
      <c r="L14" s="69" t="s">
        <v>3226</v>
      </c>
      <c r="M14" s="73">
        <v>1.2541580122040892</v>
      </c>
      <c r="N14" s="74">
        <v>4244.017578125</v>
      </c>
      <c r="O14" s="74">
        <v>596.5827026367188</v>
      </c>
      <c r="P14" s="75"/>
      <c r="Q14" s="76"/>
      <c r="R14" s="76"/>
      <c r="S14" s="86"/>
      <c r="T14" s="48">
        <v>0</v>
      </c>
      <c r="U14" s="48">
        <v>1</v>
      </c>
      <c r="V14" s="49">
        <v>0</v>
      </c>
      <c r="W14" s="49">
        <v>0.090909</v>
      </c>
      <c r="X14" s="49">
        <v>0</v>
      </c>
      <c r="Y14" s="49">
        <v>0.617116</v>
      </c>
      <c r="Z14" s="49">
        <v>0</v>
      </c>
      <c r="AA14" s="49">
        <v>0</v>
      </c>
      <c r="AB14" s="71">
        <v>14</v>
      </c>
      <c r="AC14" s="71"/>
      <c r="AD14" s="72"/>
      <c r="AE14" s="78" t="s">
        <v>1985</v>
      </c>
      <c r="AF14" s="78">
        <v>57</v>
      </c>
      <c r="AG14" s="78">
        <v>473</v>
      </c>
      <c r="AH14" s="78">
        <v>1559</v>
      </c>
      <c r="AI14" s="78">
        <v>31</v>
      </c>
      <c r="AJ14" s="78"/>
      <c r="AK14" s="78" t="s">
        <v>2201</v>
      </c>
      <c r="AL14" s="78" t="s">
        <v>2401</v>
      </c>
      <c r="AM14" s="82" t="s">
        <v>2562</v>
      </c>
      <c r="AN14" s="78"/>
      <c r="AO14" s="80">
        <v>40001.49037037037</v>
      </c>
      <c r="AP14" s="82" t="s">
        <v>2716</v>
      </c>
      <c r="AQ14" s="78" t="b">
        <v>0</v>
      </c>
      <c r="AR14" s="78" t="b">
        <v>0</v>
      </c>
      <c r="AS14" s="78" t="b">
        <v>1</v>
      </c>
      <c r="AT14" s="78" t="s">
        <v>1903</v>
      </c>
      <c r="AU14" s="78">
        <v>24</v>
      </c>
      <c r="AV14" s="82" t="s">
        <v>2905</v>
      </c>
      <c r="AW14" s="78" t="b">
        <v>0</v>
      </c>
      <c r="AX14" s="78" t="s">
        <v>2995</v>
      </c>
      <c r="AY14" s="82" t="s">
        <v>3007</v>
      </c>
      <c r="AZ14" s="78" t="s">
        <v>66</v>
      </c>
      <c r="BA14" s="78" t="str">
        <f>REPLACE(INDEX(GroupVertices[Group],MATCH(Vertices[[#This Row],[Vertex]],GroupVertices[Vertex],0)),1,1,"")</f>
        <v>4</v>
      </c>
      <c r="BB14" s="48" t="s">
        <v>701</v>
      </c>
      <c r="BC14" s="48" t="s">
        <v>701</v>
      </c>
      <c r="BD14" s="48" t="s">
        <v>883</v>
      </c>
      <c r="BE14" s="48" t="s">
        <v>883</v>
      </c>
      <c r="BF14" s="48" t="s">
        <v>938</v>
      </c>
      <c r="BG14" s="48" t="s">
        <v>938</v>
      </c>
      <c r="BH14" s="121" t="s">
        <v>3999</v>
      </c>
      <c r="BI14" s="121" t="s">
        <v>3999</v>
      </c>
      <c r="BJ14" s="121" t="s">
        <v>4179</v>
      </c>
      <c r="BK14" s="121" t="s">
        <v>4179</v>
      </c>
      <c r="BL14" s="121">
        <v>0</v>
      </c>
      <c r="BM14" s="124">
        <v>0</v>
      </c>
      <c r="BN14" s="121">
        <v>0</v>
      </c>
      <c r="BO14" s="124">
        <v>0</v>
      </c>
      <c r="BP14" s="121">
        <v>0</v>
      </c>
      <c r="BQ14" s="124">
        <v>0</v>
      </c>
      <c r="BR14" s="121">
        <v>28</v>
      </c>
      <c r="BS14" s="124">
        <v>100</v>
      </c>
      <c r="BT14" s="121">
        <v>28</v>
      </c>
      <c r="BU14" s="2"/>
      <c r="BV14" s="3"/>
      <c r="BW14" s="3"/>
      <c r="BX14" s="3"/>
      <c r="BY14" s="3"/>
    </row>
    <row r="15" spans="1:77" ht="41.45" customHeight="1">
      <c r="A15" s="64" t="s">
        <v>223</v>
      </c>
      <c r="C15" s="65"/>
      <c r="D15" s="65" t="s">
        <v>64</v>
      </c>
      <c r="E15" s="66">
        <v>162.2824523893409</v>
      </c>
      <c r="F15" s="68">
        <v>99.99956817085703</v>
      </c>
      <c r="G15" s="101" t="s">
        <v>1129</v>
      </c>
      <c r="H15" s="65"/>
      <c r="I15" s="69" t="s">
        <v>223</v>
      </c>
      <c r="J15" s="70"/>
      <c r="K15" s="70"/>
      <c r="L15" s="69" t="s">
        <v>3227</v>
      </c>
      <c r="M15" s="73">
        <v>1.1439142590471871</v>
      </c>
      <c r="N15" s="74">
        <v>1350.1737060546875</v>
      </c>
      <c r="O15" s="74">
        <v>4999.5</v>
      </c>
      <c r="P15" s="75"/>
      <c r="Q15" s="76"/>
      <c r="R15" s="76"/>
      <c r="S15" s="86"/>
      <c r="T15" s="48">
        <v>1</v>
      </c>
      <c r="U15" s="48">
        <v>1</v>
      </c>
      <c r="V15" s="49">
        <v>0</v>
      </c>
      <c r="W15" s="49">
        <v>0</v>
      </c>
      <c r="X15" s="49">
        <v>0</v>
      </c>
      <c r="Y15" s="49">
        <v>0.999998</v>
      </c>
      <c r="Z15" s="49">
        <v>0</v>
      </c>
      <c r="AA15" s="49" t="s">
        <v>4957</v>
      </c>
      <c r="AB15" s="71">
        <v>15</v>
      </c>
      <c r="AC15" s="71"/>
      <c r="AD15" s="72"/>
      <c r="AE15" s="78" t="s">
        <v>1986</v>
      </c>
      <c r="AF15" s="78">
        <v>377</v>
      </c>
      <c r="AG15" s="78">
        <v>270</v>
      </c>
      <c r="AH15" s="78">
        <v>1334</v>
      </c>
      <c r="AI15" s="78">
        <v>67</v>
      </c>
      <c r="AJ15" s="78"/>
      <c r="AK15" s="78" t="s">
        <v>2202</v>
      </c>
      <c r="AL15" s="78" t="s">
        <v>2402</v>
      </c>
      <c r="AM15" s="82" t="s">
        <v>2563</v>
      </c>
      <c r="AN15" s="78"/>
      <c r="AO15" s="80">
        <v>41016.53658564815</v>
      </c>
      <c r="AP15" s="82" t="s">
        <v>2717</v>
      </c>
      <c r="AQ15" s="78" t="b">
        <v>0</v>
      </c>
      <c r="AR15" s="78" t="b">
        <v>0</v>
      </c>
      <c r="AS15" s="78" t="b">
        <v>1</v>
      </c>
      <c r="AT15" s="78" t="s">
        <v>1903</v>
      </c>
      <c r="AU15" s="78">
        <v>7</v>
      </c>
      <c r="AV15" s="82" t="s">
        <v>2906</v>
      </c>
      <c r="AW15" s="78" t="b">
        <v>0</v>
      </c>
      <c r="AX15" s="78" t="s">
        <v>2995</v>
      </c>
      <c r="AY15" s="82" t="s">
        <v>3008</v>
      </c>
      <c r="AZ15" s="78" t="s">
        <v>66</v>
      </c>
      <c r="BA15" s="78" t="str">
        <f>REPLACE(INDEX(GroupVertices[Group],MATCH(Vertices[[#This Row],[Vertex]],GroupVertices[Vertex],0)),1,1,"")</f>
        <v>1</v>
      </c>
      <c r="BB15" s="48"/>
      <c r="BC15" s="48"/>
      <c r="BD15" s="48"/>
      <c r="BE15" s="48"/>
      <c r="BF15" s="48"/>
      <c r="BG15" s="48"/>
      <c r="BH15" s="121" t="s">
        <v>4000</v>
      </c>
      <c r="BI15" s="121" t="s">
        <v>4000</v>
      </c>
      <c r="BJ15" s="121" t="s">
        <v>4180</v>
      </c>
      <c r="BK15" s="121" t="s">
        <v>4180</v>
      </c>
      <c r="BL15" s="121">
        <v>1</v>
      </c>
      <c r="BM15" s="124">
        <v>2.5641025641025643</v>
      </c>
      <c r="BN15" s="121">
        <v>0</v>
      </c>
      <c r="BO15" s="124">
        <v>0</v>
      </c>
      <c r="BP15" s="121">
        <v>0</v>
      </c>
      <c r="BQ15" s="124">
        <v>0</v>
      </c>
      <c r="BR15" s="121">
        <v>38</v>
      </c>
      <c r="BS15" s="124">
        <v>97.43589743589743</v>
      </c>
      <c r="BT15" s="121">
        <v>39</v>
      </c>
      <c r="BU15" s="2"/>
      <c r="BV15" s="3"/>
      <c r="BW15" s="3"/>
      <c r="BX15" s="3"/>
      <c r="BY15" s="3"/>
    </row>
    <row r="16" spans="1:77" ht="41.45" customHeight="1">
      <c r="A16" s="64" t="s">
        <v>224</v>
      </c>
      <c r="C16" s="65"/>
      <c r="D16" s="65" t="s">
        <v>64</v>
      </c>
      <c r="E16" s="66">
        <v>162.82710586463602</v>
      </c>
      <c r="F16" s="68">
        <v>99.99873547390587</v>
      </c>
      <c r="G16" s="101" t="s">
        <v>1130</v>
      </c>
      <c r="H16" s="65"/>
      <c r="I16" s="69" t="s">
        <v>224</v>
      </c>
      <c r="J16" s="70"/>
      <c r="K16" s="70"/>
      <c r="L16" s="69" t="s">
        <v>3228</v>
      </c>
      <c r="M16" s="73">
        <v>1.4214243963042161</v>
      </c>
      <c r="N16" s="74">
        <v>425.96453857421875</v>
      </c>
      <c r="O16" s="74">
        <v>2464.994384765625</v>
      </c>
      <c r="P16" s="75"/>
      <c r="Q16" s="76"/>
      <c r="R16" s="76"/>
      <c r="S16" s="86"/>
      <c r="T16" s="48">
        <v>1</v>
      </c>
      <c r="U16" s="48">
        <v>1</v>
      </c>
      <c r="V16" s="49">
        <v>0</v>
      </c>
      <c r="W16" s="49">
        <v>0</v>
      </c>
      <c r="X16" s="49">
        <v>0</v>
      </c>
      <c r="Y16" s="49">
        <v>0.999998</v>
      </c>
      <c r="Z16" s="49">
        <v>0</v>
      </c>
      <c r="AA16" s="49" t="s">
        <v>4957</v>
      </c>
      <c r="AB16" s="71">
        <v>16</v>
      </c>
      <c r="AC16" s="71"/>
      <c r="AD16" s="72"/>
      <c r="AE16" s="78" t="s">
        <v>1987</v>
      </c>
      <c r="AF16" s="78">
        <v>491</v>
      </c>
      <c r="AG16" s="78">
        <v>781</v>
      </c>
      <c r="AH16" s="78">
        <v>21448</v>
      </c>
      <c r="AI16" s="78">
        <v>38</v>
      </c>
      <c r="AJ16" s="78"/>
      <c r="AK16" s="78" t="s">
        <v>2203</v>
      </c>
      <c r="AL16" s="78"/>
      <c r="AM16" s="82" t="s">
        <v>2564</v>
      </c>
      <c r="AN16" s="78"/>
      <c r="AO16" s="80">
        <v>41327.64890046296</v>
      </c>
      <c r="AP16" s="82" t="s">
        <v>2718</v>
      </c>
      <c r="AQ16" s="78" t="b">
        <v>0</v>
      </c>
      <c r="AR16" s="78" t="b">
        <v>0</v>
      </c>
      <c r="AS16" s="78" t="b">
        <v>0</v>
      </c>
      <c r="AT16" s="78" t="s">
        <v>1903</v>
      </c>
      <c r="AU16" s="78">
        <v>36</v>
      </c>
      <c r="AV16" s="82" t="s">
        <v>2905</v>
      </c>
      <c r="AW16" s="78" t="b">
        <v>0</v>
      </c>
      <c r="AX16" s="78" t="s">
        <v>2995</v>
      </c>
      <c r="AY16" s="82" t="s">
        <v>3009</v>
      </c>
      <c r="AZ16" s="78" t="s">
        <v>66</v>
      </c>
      <c r="BA16" s="78" t="str">
        <f>REPLACE(INDEX(GroupVertices[Group],MATCH(Vertices[[#This Row],[Vertex]],GroupVertices[Vertex],0)),1,1,"")</f>
        <v>1</v>
      </c>
      <c r="BB16" s="48" t="s">
        <v>704</v>
      </c>
      <c r="BC16" s="48" t="s">
        <v>704</v>
      </c>
      <c r="BD16" s="48" t="s">
        <v>885</v>
      </c>
      <c r="BE16" s="48" t="s">
        <v>885</v>
      </c>
      <c r="BF16" s="48" t="s">
        <v>939</v>
      </c>
      <c r="BG16" s="48" t="s">
        <v>939</v>
      </c>
      <c r="BH16" s="121" t="s">
        <v>4001</v>
      </c>
      <c r="BI16" s="121" t="s">
        <v>4001</v>
      </c>
      <c r="BJ16" s="121" t="s">
        <v>4181</v>
      </c>
      <c r="BK16" s="121" t="s">
        <v>4181</v>
      </c>
      <c r="BL16" s="121">
        <v>1</v>
      </c>
      <c r="BM16" s="124">
        <v>20</v>
      </c>
      <c r="BN16" s="121">
        <v>0</v>
      </c>
      <c r="BO16" s="124">
        <v>0</v>
      </c>
      <c r="BP16" s="121">
        <v>0</v>
      </c>
      <c r="BQ16" s="124">
        <v>0</v>
      </c>
      <c r="BR16" s="121">
        <v>4</v>
      </c>
      <c r="BS16" s="124">
        <v>80</v>
      </c>
      <c r="BT16" s="121">
        <v>5</v>
      </c>
      <c r="BU16" s="2"/>
      <c r="BV16" s="3"/>
      <c r="BW16" s="3"/>
      <c r="BX16" s="3"/>
      <c r="BY16" s="3"/>
    </row>
    <row r="17" spans="1:77" ht="41.45" customHeight="1">
      <c r="A17" s="64" t="s">
        <v>225</v>
      </c>
      <c r="C17" s="65"/>
      <c r="D17" s="65" t="s">
        <v>64</v>
      </c>
      <c r="E17" s="66">
        <v>162.13642983334202</v>
      </c>
      <c r="F17" s="68">
        <v>99.99979141837622</v>
      </c>
      <c r="G17" s="101" t="s">
        <v>2927</v>
      </c>
      <c r="H17" s="65"/>
      <c r="I17" s="69" t="s">
        <v>225</v>
      </c>
      <c r="J17" s="70"/>
      <c r="K17" s="70"/>
      <c r="L17" s="69" t="s">
        <v>3229</v>
      </c>
      <c r="M17" s="73">
        <v>1.0695133024831696</v>
      </c>
      <c r="N17" s="74">
        <v>2736.4873046875</v>
      </c>
      <c r="O17" s="74">
        <v>7534.005859375</v>
      </c>
      <c r="P17" s="75"/>
      <c r="Q17" s="76"/>
      <c r="R17" s="76"/>
      <c r="S17" s="86"/>
      <c r="T17" s="48">
        <v>1</v>
      </c>
      <c r="U17" s="48">
        <v>1</v>
      </c>
      <c r="V17" s="49">
        <v>0</v>
      </c>
      <c r="W17" s="49">
        <v>0</v>
      </c>
      <c r="X17" s="49">
        <v>0</v>
      </c>
      <c r="Y17" s="49">
        <v>0.999998</v>
      </c>
      <c r="Z17" s="49">
        <v>0</v>
      </c>
      <c r="AA17" s="49" t="s">
        <v>4957</v>
      </c>
      <c r="AB17" s="71">
        <v>17</v>
      </c>
      <c r="AC17" s="71"/>
      <c r="AD17" s="72"/>
      <c r="AE17" s="78" t="s">
        <v>1988</v>
      </c>
      <c r="AF17" s="78">
        <v>94</v>
      </c>
      <c r="AG17" s="78">
        <v>133</v>
      </c>
      <c r="AH17" s="78">
        <v>1342</v>
      </c>
      <c r="AI17" s="78">
        <v>60</v>
      </c>
      <c r="AJ17" s="78"/>
      <c r="AK17" s="78" t="s">
        <v>2204</v>
      </c>
      <c r="AL17" s="78" t="s">
        <v>2403</v>
      </c>
      <c r="AM17" s="82" t="s">
        <v>2565</v>
      </c>
      <c r="AN17" s="78"/>
      <c r="AO17" s="80">
        <v>41996.878125</v>
      </c>
      <c r="AP17" s="82" t="s">
        <v>2719</v>
      </c>
      <c r="AQ17" s="78" t="b">
        <v>0</v>
      </c>
      <c r="AR17" s="78" t="b">
        <v>0</v>
      </c>
      <c r="AS17" s="78" t="b">
        <v>0</v>
      </c>
      <c r="AT17" s="78" t="s">
        <v>1903</v>
      </c>
      <c r="AU17" s="78">
        <v>17</v>
      </c>
      <c r="AV17" s="82" t="s">
        <v>2905</v>
      </c>
      <c r="AW17" s="78" t="b">
        <v>0</v>
      </c>
      <c r="AX17" s="78" t="s">
        <v>2995</v>
      </c>
      <c r="AY17" s="82" t="s">
        <v>3010</v>
      </c>
      <c r="AZ17" s="78" t="s">
        <v>66</v>
      </c>
      <c r="BA17" s="78" t="str">
        <f>REPLACE(INDEX(GroupVertices[Group],MATCH(Vertices[[#This Row],[Vertex]],GroupVertices[Vertex],0)),1,1,"")</f>
        <v>1</v>
      </c>
      <c r="BB17" s="48" t="s">
        <v>705</v>
      </c>
      <c r="BC17" s="48" t="s">
        <v>705</v>
      </c>
      <c r="BD17" s="48" t="s">
        <v>886</v>
      </c>
      <c r="BE17" s="48" t="s">
        <v>886</v>
      </c>
      <c r="BF17" s="48" t="s">
        <v>940</v>
      </c>
      <c r="BG17" s="48" t="s">
        <v>940</v>
      </c>
      <c r="BH17" s="121" t="s">
        <v>4002</v>
      </c>
      <c r="BI17" s="121" t="s">
        <v>4002</v>
      </c>
      <c r="BJ17" s="121" t="s">
        <v>4182</v>
      </c>
      <c r="BK17" s="121" t="s">
        <v>4182</v>
      </c>
      <c r="BL17" s="121">
        <v>0</v>
      </c>
      <c r="BM17" s="124">
        <v>0</v>
      </c>
      <c r="BN17" s="121">
        <v>0</v>
      </c>
      <c r="BO17" s="124">
        <v>0</v>
      </c>
      <c r="BP17" s="121">
        <v>0</v>
      </c>
      <c r="BQ17" s="124">
        <v>0</v>
      </c>
      <c r="BR17" s="121">
        <v>19</v>
      </c>
      <c r="BS17" s="124">
        <v>100</v>
      </c>
      <c r="BT17" s="121">
        <v>19</v>
      </c>
      <c r="BU17" s="2"/>
      <c r="BV17" s="3"/>
      <c r="BW17" s="3"/>
      <c r="BX17" s="3"/>
      <c r="BY17" s="3"/>
    </row>
    <row r="18" spans="1:77" ht="41.45" customHeight="1">
      <c r="A18" s="64" t="s">
        <v>226</v>
      </c>
      <c r="C18" s="65"/>
      <c r="D18" s="65" t="s">
        <v>64</v>
      </c>
      <c r="E18" s="66">
        <v>162.2707279505381</v>
      </c>
      <c r="F18" s="68">
        <v>99.99958609584033</v>
      </c>
      <c r="G18" s="101" t="s">
        <v>1131</v>
      </c>
      <c r="H18" s="65"/>
      <c r="I18" s="69" t="s">
        <v>226</v>
      </c>
      <c r="J18" s="70"/>
      <c r="K18" s="70"/>
      <c r="L18" s="69" t="s">
        <v>3230</v>
      </c>
      <c r="M18" s="73">
        <v>1.1379404596150398</v>
      </c>
      <c r="N18" s="74">
        <v>888.0690307617188</v>
      </c>
      <c r="O18" s="74">
        <v>4999.5</v>
      </c>
      <c r="P18" s="75"/>
      <c r="Q18" s="76"/>
      <c r="R18" s="76"/>
      <c r="S18" s="86"/>
      <c r="T18" s="48">
        <v>1</v>
      </c>
      <c r="U18" s="48">
        <v>1</v>
      </c>
      <c r="V18" s="49">
        <v>0</v>
      </c>
      <c r="W18" s="49">
        <v>0</v>
      </c>
      <c r="X18" s="49">
        <v>0</v>
      </c>
      <c r="Y18" s="49">
        <v>0.999998</v>
      </c>
      <c r="Z18" s="49">
        <v>0</v>
      </c>
      <c r="AA18" s="49" t="s">
        <v>4957</v>
      </c>
      <c r="AB18" s="71">
        <v>18</v>
      </c>
      <c r="AC18" s="71"/>
      <c r="AD18" s="72"/>
      <c r="AE18" s="78" t="s">
        <v>1989</v>
      </c>
      <c r="AF18" s="78">
        <v>20</v>
      </c>
      <c r="AG18" s="78">
        <v>259</v>
      </c>
      <c r="AH18" s="78">
        <v>102342</v>
      </c>
      <c r="AI18" s="78">
        <v>0</v>
      </c>
      <c r="AJ18" s="78"/>
      <c r="AK18" s="78" t="s">
        <v>2205</v>
      </c>
      <c r="AL18" s="78" t="s">
        <v>2404</v>
      </c>
      <c r="AM18" s="82" t="s">
        <v>2553</v>
      </c>
      <c r="AN18" s="78"/>
      <c r="AO18" s="80">
        <v>40219.82226851852</v>
      </c>
      <c r="AP18" s="82" t="s">
        <v>2720</v>
      </c>
      <c r="AQ18" s="78" t="b">
        <v>0</v>
      </c>
      <c r="AR18" s="78" t="b">
        <v>0</v>
      </c>
      <c r="AS18" s="78" t="b">
        <v>1</v>
      </c>
      <c r="AT18" s="78" t="s">
        <v>1903</v>
      </c>
      <c r="AU18" s="78">
        <v>35</v>
      </c>
      <c r="AV18" s="82" t="s">
        <v>2905</v>
      </c>
      <c r="AW18" s="78" t="b">
        <v>0</v>
      </c>
      <c r="AX18" s="78" t="s">
        <v>2995</v>
      </c>
      <c r="AY18" s="82" t="s">
        <v>3011</v>
      </c>
      <c r="AZ18" s="78" t="s">
        <v>66</v>
      </c>
      <c r="BA18" s="78" t="str">
        <f>REPLACE(INDEX(GroupVertices[Group],MATCH(Vertices[[#This Row],[Vertex]],GroupVertices[Vertex],0)),1,1,"")</f>
        <v>1</v>
      </c>
      <c r="BB18" s="48" t="s">
        <v>706</v>
      </c>
      <c r="BC18" s="48" t="s">
        <v>706</v>
      </c>
      <c r="BD18" s="48" t="s">
        <v>882</v>
      </c>
      <c r="BE18" s="48" t="s">
        <v>882</v>
      </c>
      <c r="BF18" s="48"/>
      <c r="BG18" s="48"/>
      <c r="BH18" s="121" t="s">
        <v>4003</v>
      </c>
      <c r="BI18" s="121" t="s">
        <v>4003</v>
      </c>
      <c r="BJ18" s="121" t="s">
        <v>4183</v>
      </c>
      <c r="BK18" s="121" t="s">
        <v>4183</v>
      </c>
      <c r="BL18" s="121">
        <v>3</v>
      </c>
      <c r="BM18" s="124">
        <v>6.818181818181818</v>
      </c>
      <c r="BN18" s="121">
        <v>0</v>
      </c>
      <c r="BO18" s="124">
        <v>0</v>
      </c>
      <c r="BP18" s="121">
        <v>0</v>
      </c>
      <c r="BQ18" s="124">
        <v>0</v>
      </c>
      <c r="BR18" s="121">
        <v>41</v>
      </c>
      <c r="BS18" s="124">
        <v>93.18181818181819</v>
      </c>
      <c r="BT18" s="121">
        <v>44</v>
      </c>
      <c r="BU18" s="2"/>
      <c r="BV18" s="3"/>
      <c r="BW18" s="3"/>
      <c r="BX18" s="3"/>
      <c r="BY18" s="3"/>
    </row>
    <row r="19" spans="1:77" ht="41.45" customHeight="1">
      <c r="A19" s="64" t="s">
        <v>227</v>
      </c>
      <c r="C19" s="65"/>
      <c r="D19" s="65" t="s">
        <v>64</v>
      </c>
      <c r="E19" s="66">
        <v>166.4766039065352</v>
      </c>
      <c r="F19" s="68">
        <v>99.99315591546991</v>
      </c>
      <c r="G19" s="101" t="s">
        <v>2928</v>
      </c>
      <c r="H19" s="65"/>
      <c r="I19" s="69" t="s">
        <v>227</v>
      </c>
      <c r="J19" s="70"/>
      <c r="K19" s="70"/>
      <c r="L19" s="69" t="s">
        <v>3231</v>
      </c>
      <c r="M19" s="73">
        <v>3.2809052377290047</v>
      </c>
      <c r="N19" s="74">
        <v>2736.4873046875</v>
      </c>
      <c r="O19" s="74">
        <v>775.3238525390625</v>
      </c>
      <c r="P19" s="75"/>
      <c r="Q19" s="76"/>
      <c r="R19" s="76"/>
      <c r="S19" s="86"/>
      <c r="T19" s="48">
        <v>1</v>
      </c>
      <c r="U19" s="48">
        <v>1</v>
      </c>
      <c r="V19" s="49">
        <v>0</v>
      </c>
      <c r="W19" s="49">
        <v>0</v>
      </c>
      <c r="X19" s="49">
        <v>0</v>
      </c>
      <c r="Y19" s="49">
        <v>0.999998</v>
      </c>
      <c r="Z19" s="49">
        <v>0</v>
      </c>
      <c r="AA19" s="49" t="s">
        <v>4957</v>
      </c>
      <c r="AB19" s="71">
        <v>19</v>
      </c>
      <c r="AC19" s="71"/>
      <c r="AD19" s="72"/>
      <c r="AE19" s="78" t="s">
        <v>1990</v>
      </c>
      <c r="AF19" s="78">
        <v>98</v>
      </c>
      <c r="AG19" s="78">
        <v>4205</v>
      </c>
      <c r="AH19" s="78">
        <v>3086</v>
      </c>
      <c r="AI19" s="78">
        <v>260</v>
      </c>
      <c r="AJ19" s="78"/>
      <c r="AK19" s="78" t="s">
        <v>2206</v>
      </c>
      <c r="AL19" s="78" t="s">
        <v>2405</v>
      </c>
      <c r="AM19" s="82" t="s">
        <v>2566</v>
      </c>
      <c r="AN19" s="78"/>
      <c r="AO19" s="80">
        <v>39929.67428240741</v>
      </c>
      <c r="AP19" s="82" t="s">
        <v>2721</v>
      </c>
      <c r="AQ19" s="78" t="b">
        <v>0</v>
      </c>
      <c r="AR19" s="78" t="b">
        <v>0</v>
      </c>
      <c r="AS19" s="78" t="b">
        <v>0</v>
      </c>
      <c r="AT19" s="78" t="s">
        <v>1903</v>
      </c>
      <c r="AU19" s="78">
        <v>63</v>
      </c>
      <c r="AV19" s="82" t="s">
        <v>2907</v>
      </c>
      <c r="AW19" s="78" t="b">
        <v>1</v>
      </c>
      <c r="AX19" s="78" t="s">
        <v>2995</v>
      </c>
      <c r="AY19" s="82" t="s">
        <v>3012</v>
      </c>
      <c r="AZ19" s="78" t="s">
        <v>66</v>
      </c>
      <c r="BA19" s="78" t="str">
        <f>REPLACE(INDEX(GroupVertices[Group],MATCH(Vertices[[#This Row],[Vertex]],GroupVertices[Vertex],0)),1,1,"")</f>
        <v>1</v>
      </c>
      <c r="BB19" s="48" t="s">
        <v>707</v>
      </c>
      <c r="BC19" s="48" t="s">
        <v>707</v>
      </c>
      <c r="BD19" s="48" t="s">
        <v>887</v>
      </c>
      <c r="BE19" s="48" t="s">
        <v>887</v>
      </c>
      <c r="BF19" s="48"/>
      <c r="BG19" s="48"/>
      <c r="BH19" s="121" t="s">
        <v>4004</v>
      </c>
      <c r="BI19" s="121" t="s">
        <v>4004</v>
      </c>
      <c r="BJ19" s="121" t="s">
        <v>4184</v>
      </c>
      <c r="BK19" s="121" t="s">
        <v>4184</v>
      </c>
      <c r="BL19" s="121">
        <v>0</v>
      </c>
      <c r="BM19" s="124">
        <v>0</v>
      </c>
      <c r="BN19" s="121">
        <v>0</v>
      </c>
      <c r="BO19" s="124">
        <v>0</v>
      </c>
      <c r="BP19" s="121">
        <v>0</v>
      </c>
      <c r="BQ19" s="124">
        <v>0</v>
      </c>
      <c r="BR19" s="121">
        <v>43</v>
      </c>
      <c r="BS19" s="124">
        <v>100</v>
      </c>
      <c r="BT19" s="121">
        <v>43</v>
      </c>
      <c r="BU19" s="2"/>
      <c r="BV19" s="3"/>
      <c r="BW19" s="3"/>
      <c r="BX19" s="3"/>
      <c r="BY19" s="3"/>
    </row>
    <row r="20" spans="1:77" ht="41.45" customHeight="1">
      <c r="A20" s="64" t="s">
        <v>228</v>
      </c>
      <c r="C20" s="65"/>
      <c r="D20" s="65" t="s">
        <v>64</v>
      </c>
      <c r="E20" s="66">
        <v>162.9869845755837</v>
      </c>
      <c r="F20" s="68">
        <v>99.99849104231551</v>
      </c>
      <c r="G20" s="101" t="s">
        <v>1132</v>
      </c>
      <c r="H20" s="65"/>
      <c r="I20" s="69" t="s">
        <v>228</v>
      </c>
      <c r="J20" s="70"/>
      <c r="K20" s="70"/>
      <c r="L20" s="69" t="s">
        <v>3232</v>
      </c>
      <c r="M20" s="73">
        <v>1.5028852976516807</v>
      </c>
      <c r="N20" s="74">
        <v>5478.65966796875</v>
      </c>
      <c r="O20" s="74">
        <v>2646.794189453125</v>
      </c>
      <c r="P20" s="75"/>
      <c r="Q20" s="76"/>
      <c r="R20" s="76"/>
      <c r="S20" s="86"/>
      <c r="T20" s="48">
        <v>0</v>
      </c>
      <c r="U20" s="48">
        <v>1</v>
      </c>
      <c r="V20" s="49">
        <v>0</v>
      </c>
      <c r="W20" s="49">
        <v>0.2</v>
      </c>
      <c r="X20" s="49">
        <v>0</v>
      </c>
      <c r="Y20" s="49">
        <v>0.610686</v>
      </c>
      <c r="Z20" s="49">
        <v>0</v>
      </c>
      <c r="AA20" s="49">
        <v>0</v>
      </c>
      <c r="AB20" s="71">
        <v>20</v>
      </c>
      <c r="AC20" s="71"/>
      <c r="AD20" s="72"/>
      <c r="AE20" s="78" t="s">
        <v>1991</v>
      </c>
      <c r="AF20" s="78">
        <v>1289</v>
      </c>
      <c r="AG20" s="78">
        <v>931</v>
      </c>
      <c r="AH20" s="78">
        <v>8395</v>
      </c>
      <c r="AI20" s="78">
        <v>123</v>
      </c>
      <c r="AJ20" s="78"/>
      <c r="AK20" s="78" t="s">
        <v>2207</v>
      </c>
      <c r="AL20" s="78" t="s">
        <v>2406</v>
      </c>
      <c r="AM20" s="78"/>
      <c r="AN20" s="78"/>
      <c r="AO20" s="80">
        <v>40769.3721875</v>
      </c>
      <c r="AP20" s="78"/>
      <c r="AQ20" s="78" t="b">
        <v>1</v>
      </c>
      <c r="AR20" s="78" t="b">
        <v>0</v>
      </c>
      <c r="AS20" s="78" t="b">
        <v>1</v>
      </c>
      <c r="AT20" s="78" t="s">
        <v>1903</v>
      </c>
      <c r="AU20" s="78">
        <v>15</v>
      </c>
      <c r="AV20" s="82" t="s">
        <v>2905</v>
      </c>
      <c r="AW20" s="78" t="b">
        <v>0</v>
      </c>
      <c r="AX20" s="78" t="s">
        <v>2995</v>
      </c>
      <c r="AY20" s="82" t="s">
        <v>3013</v>
      </c>
      <c r="AZ20" s="78" t="s">
        <v>66</v>
      </c>
      <c r="BA20" s="78" t="str">
        <f>REPLACE(INDEX(GroupVertices[Group],MATCH(Vertices[[#This Row],[Vertex]],GroupVertices[Vertex],0)),1,1,"")</f>
        <v>14</v>
      </c>
      <c r="BB20" s="48"/>
      <c r="BC20" s="48"/>
      <c r="BD20" s="48"/>
      <c r="BE20" s="48"/>
      <c r="BF20" s="48"/>
      <c r="BG20" s="48"/>
      <c r="BH20" s="121" t="s">
        <v>4005</v>
      </c>
      <c r="BI20" s="121" t="s">
        <v>4005</v>
      </c>
      <c r="BJ20" s="121" t="s">
        <v>4185</v>
      </c>
      <c r="BK20" s="121" t="s">
        <v>4185</v>
      </c>
      <c r="BL20" s="121">
        <v>0</v>
      </c>
      <c r="BM20" s="124">
        <v>0</v>
      </c>
      <c r="BN20" s="121">
        <v>0</v>
      </c>
      <c r="BO20" s="124">
        <v>0</v>
      </c>
      <c r="BP20" s="121">
        <v>0</v>
      </c>
      <c r="BQ20" s="124">
        <v>0</v>
      </c>
      <c r="BR20" s="121">
        <v>24</v>
      </c>
      <c r="BS20" s="124">
        <v>100</v>
      </c>
      <c r="BT20" s="121">
        <v>24</v>
      </c>
      <c r="BU20" s="2"/>
      <c r="BV20" s="3"/>
      <c r="BW20" s="3"/>
      <c r="BX20" s="3"/>
      <c r="BY20" s="3"/>
    </row>
    <row r="21" spans="1:77" ht="41.45" customHeight="1">
      <c r="A21" s="64" t="s">
        <v>235</v>
      </c>
      <c r="C21" s="65"/>
      <c r="D21" s="65" t="s">
        <v>64</v>
      </c>
      <c r="E21" s="66">
        <v>162.63098797920685</v>
      </c>
      <c r="F21" s="68">
        <v>99.99903530999005</v>
      </c>
      <c r="G21" s="101" t="s">
        <v>1139</v>
      </c>
      <c r="H21" s="65"/>
      <c r="I21" s="69" t="s">
        <v>235</v>
      </c>
      <c r="J21" s="70"/>
      <c r="K21" s="70"/>
      <c r="L21" s="69" t="s">
        <v>3233</v>
      </c>
      <c r="M21" s="73">
        <v>1.3214990239846598</v>
      </c>
      <c r="N21" s="74">
        <v>5832.75</v>
      </c>
      <c r="O21" s="74">
        <v>3423.18701171875</v>
      </c>
      <c r="P21" s="75"/>
      <c r="Q21" s="76"/>
      <c r="R21" s="76"/>
      <c r="S21" s="86"/>
      <c r="T21" s="48">
        <v>4</v>
      </c>
      <c r="U21" s="48">
        <v>1</v>
      </c>
      <c r="V21" s="49">
        <v>6</v>
      </c>
      <c r="W21" s="49">
        <v>0.333333</v>
      </c>
      <c r="X21" s="49">
        <v>0</v>
      </c>
      <c r="Y21" s="49">
        <v>2.167934</v>
      </c>
      <c r="Z21" s="49">
        <v>0</v>
      </c>
      <c r="AA21" s="49">
        <v>0</v>
      </c>
      <c r="AB21" s="71">
        <v>21</v>
      </c>
      <c r="AC21" s="71"/>
      <c r="AD21" s="72"/>
      <c r="AE21" s="78" t="s">
        <v>1992</v>
      </c>
      <c r="AF21" s="78">
        <v>1343</v>
      </c>
      <c r="AG21" s="78">
        <v>597</v>
      </c>
      <c r="AH21" s="78">
        <v>6175</v>
      </c>
      <c r="AI21" s="78">
        <v>7808</v>
      </c>
      <c r="AJ21" s="78"/>
      <c r="AK21" s="78" t="s">
        <v>2208</v>
      </c>
      <c r="AL21" s="78" t="s">
        <v>2407</v>
      </c>
      <c r="AM21" s="78"/>
      <c r="AN21" s="78"/>
      <c r="AO21" s="80">
        <v>41254.84814814815</v>
      </c>
      <c r="AP21" s="82" t="s">
        <v>2722</v>
      </c>
      <c r="AQ21" s="78" t="b">
        <v>1</v>
      </c>
      <c r="AR21" s="78" t="b">
        <v>0</v>
      </c>
      <c r="AS21" s="78" t="b">
        <v>1</v>
      </c>
      <c r="AT21" s="78" t="s">
        <v>1903</v>
      </c>
      <c r="AU21" s="78">
        <v>14</v>
      </c>
      <c r="AV21" s="82" t="s">
        <v>2905</v>
      </c>
      <c r="AW21" s="78" t="b">
        <v>0</v>
      </c>
      <c r="AX21" s="78" t="s">
        <v>2995</v>
      </c>
      <c r="AY21" s="82" t="s">
        <v>3014</v>
      </c>
      <c r="AZ21" s="78" t="s">
        <v>66</v>
      </c>
      <c r="BA21" s="78" t="str">
        <f>REPLACE(INDEX(GroupVertices[Group],MATCH(Vertices[[#This Row],[Vertex]],GroupVertices[Vertex],0)),1,1,"")</f>
        <v>14</v>
      </c>
      <c r="BB21" s="48" t="s">
        <v>714</v>
      </c>
      <c r="BC21" s="48" t="s">
        <v>714</v>
      </c>
      <c r="BD21" s="48" t="s">
        <v>890</v>
      </c>
      <c r="BE21" s="48" t="s">
        <v>890</v>
      </c>
      <c r="BF21" s="48"/>
      <c r="BG21" s="48"/>
      <c r="BH21" s="121" t="s">
        <v>4006</v>
      </c>
      <c r="BI21" s="121" t="s">
        <v>4006</v>
      </c>
      <c r="BJ21" s="121" t="s">
        <v>3844</v>
      </c>
      <c r="BK21" s="121" t="s">
        <v>3844</v>
      </c>
      <c r="BL21" s="121">
        <v>0</v>
      </c>
      <c r="BM21" s="124">
        <v>0</v>
      </c>
      <c r="BN21" s="121">
        <v>0</v>
      </c>
      <c r="BO21" s="124">
        <v>0</v>
      </c>
      <c r="BP21" s="121">
        <v>0</v>
      </c>
      <c r="BQ21" s="124">
        <v>0</v>
      </c>
      <c r="BR21" s="121">
        <v>46</v>
      </c>
      <c r="BS21" s="124">
        <v>100</v>
      </c>
      <c r="BT21" s="121">
        <v>46</v>
      </c>
      <c r="BU21" s="2"/>
      <c r="BV21" s="3"/>
      <c r="BW21" s="3"/>
      <c r="BX21" s="3"/>
      <c r="BY21" s="3"/>
    </row>
    <row r="22" spans="1:77" ht="41.45" customHeight="1">
      <c r="A22" s="64" t="s">
        <v>229</v>
      </c>
      <c r="C22" s="65"/>
      <c r="D22" s="65" t="s">
        <v>64</v>
      </c>
      <c r="E22" s="66">
        <v>162.12790296875815</v>
      </c>
      <c r="F22" s="68">
        <v>99.99980445472771</v>
      </c>
      <c r="G22" s="101" t="s">
        <v>1133</v>
      </c>
      <c r="H22" s="65"/>
      <c r="I22" s="69" t="s">
        <v>229</v>
      </c>
      <c r="J22" s="70"/>
      <c r="K22" s="70"/>
      <c r="L22" s="69" t="s">
        <v>3234</v>
      </c>
      <c r="M22" s="73">
        <v>1.0651687210779714</v>
      </c>
      <c r="N22" s="74">
        <v>1350.1737060546875</v>
      </c>
      <c r="O22" s="74">
        <v>7534.005859375</v>
      </c>
      <c r="P22" s="75"/>
      <c r="Q22" s="76"/>
      <c r="R22" s="76"/>
      <c r="S22" s="86"/>
      <c r="T22" s="48">
        <v>1</v>
      </c>
      <c r="U22" s="48">
        <v>1</v>
      </c>
      <c r="V22" s="49">
        <v>0</v>
      </c>
      <c r="W22" s="49">
        <v>0</v>
      </c>
      <c r="X22" s="49">
        <v>0</v>
      </c>
      <c r="Y22" s="49">
        <v>0.999998</v>
      </c>
      <c r="Z22" s="49">
        <v>0</v>
      </c>
      <c r="AA22" s="49" t="s">
        <v>4957</v>
      </c>
      <c r="AB22" s="71">
        <v>22</v>
      </c>
      <c r="AC22" s="71"/>
      <c r="AD22" s="72"/>
      <c r="AE22" s="78" t="s">
        <v>1993</v>
      </c>
      <c r="AF22" s="78">
        <v>4</v>
      </c>
      <c r="AG22" s="78">
        <v>125</v>
      </c>
      <c r="AH22" s="78">
        <v>11309</v>
      </c>
      <c r="AI22" s="78">
        <v>0</v>
      </c>
      <c r="AJ22" s="78"/>
      <c r="AK22" s="78"/>
      <c r="AL22" s="78"/>
      <c r="AM22" s="82" t="s">
        <v>2567</v>
      </c>
      <c r="AN22" s="78"/>
      <c r="AO22" s="80">
        <v>39874.437939814816</v>
      </c>
      <c r="AP22" s="82" t="s">
        <v>2723</v>
      </c>
      <c r="AQ22" s="78" t="b">
        <v>0</v>
      </c>
      <c r="AR22" s="78" t="b">
        <v>0</v>
      </c>
      <c r="AS22" s="78" t="b">
        <v>0</v>
      </c>
      <c r="AT22" s="78" t="s">
        <v>1903</v>
      </c>
      <c r="AU22" s="78">
        <v>5</v>
      </c>
      <c r="AV22" s="82" t="s">
        <v>2905</v>
      </c>
      <c r="AW22" s="78" t="b">
        <v>0</v>
      </c>
      <c r="AX22" s="78" t="s">
        <v>2995</v>
      </c>
      <c r="AY22" s="82" t="s">
        <v>3015</v>
      </c>
      <c r="AZ22" s="78" t="s">
        <v>66</v>
      </c>
      <c r="BA22" s="78" t="str">
        <f>REPLACE(INDEX(GroupVertices[Group],MATCH(Vertices[[#This Row],[Vertex]],GroupVertices[Vertex],0)),1,1,"")</f>
        <v>1</v>
      </c>
      <c r="BB22" s="48" t="s">
        <v>3953</v>
      </c>
      <c r="BC22" s="48" t="s">
        <v>3953</v>
      </c>
      <c r="BD22" s="48" t="s">
        <v>888</v>
      </c>
      <c r="BE22" s="48" t="s">
        <v>888</v>
      </c>
      <c r="BF22" s="48" t="s">
        <v>941</v>
      </c>
      <c r="BG22" s="48" t="s">
        <v>941</v>
      </c>
      <c r="BH22" s="121" t="s">
        <v>4007</v>
      </c>
      <c r="BI22" s="121" t="s">
        <v>4147</v>
      </c>
      <c r="BJ22" s="121" t="s">
        <v>4186</v>
      </c>
      <c r="BK22" s="121" t="s">
        <v>4312</v>
      </c>
      <c r="BL22" s="121">
        <v>0</v>
      </c>
      <c r="BM22" s="124">
        <v>0</v>
      </c>
      <c r="BN22" s="121">
        <v>0</v>
      </c>
      <c r="BO22" s="124">
        <v>0</v>
      </c>
      <c r="BP22" s="121">
        <v>0</v>
      </c>
      <c r="BQ22" s="124">
        <v>0</v>
      </c>
      <c r="BR22" s="121">
        <v>74</v>
      </c>
      <c r="BS22" s="124">
        <v>100</v>
      </c>
      <c r="BT22" s="121">
        <v>74</v>
      </c>
      <c r="BU22" s="2"/>
      <c r="BV22" s="3"/>
      <c r="BW22" s="3"/>
      <c r="BX22" s="3"/>
      <c r="BY22" s="3"/>
    </row>
    <row r="23" spans="1:77" ht="41.45" customHeight="1">
      <c r="A23" s="64" t="s">
        <v>230</v>
      </c>
      <c r="C23" s="65"/>
      <c r="D23" s="65" t="s">
        <v>64</v>
      </c>
      <c r="E23" s="66">
        <v>162.1801300143344</v>
      </c>
      <c r="F23" s="68">
        <v>99.99972460707487</v>
      </c>
      <c r="G23" s="101" t="s">
        <v>1134</v>
      </c>
      <c r="H23" s="65"/>
      <c r="I23" s="69" t="s">
        <v>230</v>
      </c>
      <c r="J23" s="70"/>
      <c r="K23" s="70"/>
      <c r="L23" s="69" t="s">
        <v>3235</v>
      </c>
      <c r="M23" s="73">
        <v>1.09177928218481</v>
      </c>
      <c r="N23" s="74">
        <v>3198.591552734375</v>
      </c>
      <c r="O23" s="74">
        <v>6689.17041015625</v>
      </c>
      <c r="P23" s="75"/>
      <c r="Q23" s="76"/>
      <c r="R23" s="76"/>
      <c r="S23" s="86"/>
      <c r="T23" s="48">
        <v>1</v>
      </c>
      <c r="U23" s="48">
        <v>1</v>
      </c>
      <c r="V23" s="49">
        <v>0</v>
      </c>
      <c r="W23" s="49">
        <v>0</v>
      </c>
      <c r="X23" s="49">
        <v>0</v>
      </c>
      <c r="Y23" s="49">
        <v>0.999998</v>
      </c>
      <c r="Z23" s="49">
        <v>0</v>
      </c>
      <c r="AA23" s="49" t="s">
        <v>4957</v>
      </c>
      <c r="AB23" s="71">
        <v>23</v>
      </c>
      <c r="AC23" s="71"/>
      <c r="AD23" s="72"/>
      <c r="AE23" s="78" t="s">
        <v>1994</v>
      </c>
      <c r="AF23" s="78">
        <v>3</v>
      </c>
      <c r="AG23" s="78">
        <v>174</v>
      </c>
      <c r="AH23" s="78">
        <v>11013</v>
      </c>
      <c r="AI23" s="78">
        <v>0</v>
      </c>
      <c r="AJ23" s="78"/>
      <c r="AK23" s="78"/>
      <c r="AL23" s="78"/>
      <c r="AM23" s="82" t="s">
        <v>2568</v>
      </c>
      <c r="AN23" s="78"/>
      <c r="AO23" s="80">
        <v>39874.46208333333</v>
      </c>
      <c r="AP23" s="82" t="s">
        <v>2724</v>
      </c>
      <c r="AQ23" s="78" t="b">
        <v>0</v>
      </c>
      <c r="AR23" s="78" t="b">
        <v>0</v>
      </c>
      <c r="AS23" s="78" t="b">
        <v>0</v>
      </c>
      <c r="AT23" s="78" t="s">
        <v>1903</v>
      </c>
      <c r="AU23" s="78">
        <v>11</v>
      </c>
      <c r="AV23" s="82" t="s">
        <v>2905</v>
      </c>
      <c r="AW23" s="78" t="b">
        <v>0</v>
      </c>
      <c r="AX23" s="78" t="s">
        <v>2995</v>
      </c>
      <c r="AY23" s="82" t="s">
        <v>3016</v>
      </c>
      <c r="AZ23" s="78" t="s">
        <v>66</v>
      </c>
      <c r="BA23" s="78" t="str">
        <f>REPLACE(INDEX(GroupVertices[Group],MATCH(Vertices[[#This Row],[Vertex]],GroupVertices[Vertex],0)),1,1,"")</f>
        <v>1</v>
      </c>
      <c r="BB23" s="48" t="s">
        <v>3954</v>
      </c>
      <c r="BC23" s="48" t="s">
        <v>3954</v>
      </c>
      <c r="BD23" s="48" t="s">
        <v>888</v>
      </c>
      <c r="BE23" s="48" t="s">
        <v>888</v>
      </c>
      <c r="BF23" s="48" t="s">
        <v>942</v>
      </c>
      <c r="BG23" s="48" t="s">
        <v>942</v>
      </c>
      <c r="BH23" s="121" t="s">
        <v>4008</v>
      </c>
      <c r="BI23" s="121" t="s">
        <v>4148</v>
      </c>
      <c r="BJ23" s="121" t="s">
        <v>4187</v>
      </c>
      <c r="BK23" s="121" t="s">
        <v>4313</v>
      </c>
      <c r="BL23" s="121">
        <v>4</v>
      </c>
      <c r="BM23" s="124">
        <v>5.333333333333333</v>
      </c>
      <c r="BN23" s="121">
        <v>0</v>
      </c>
      <c r="BO23" s="124">
        <v>0</v>
      </c>
      <c r="BP23" s="121">
        <v>0</v>
      </c>
      <c r="BQ23" s="124">
        <v>0</v>
      </c>
      <c r="BR23" s="121">
        <v>71</v>
      </c>
      <c r="BS23" s="124">
        <v>94.66666666666667</v>
      </c>
      <c r="BT23" s="121">
        <v>75</v>
      </c>
      <c r="BU23" s="2"/>
      <c r="BV23" s="3"/>
      <c r="BW23" s="3"/>
      <c r="BX23" s="3"/>
      <c r="BY23" s="3"/>
    </row>
    <row r="24" spans="1:77" ht="41.45" customHeight="1">
      <c r="A24" s="64" t="s">
        <v>231</v>
      </c>
      <c r="C24" s="65"/>
      <c r="D24" s="65" t="s">
        <v>64</v>
      </c>
      <c r="E24" s="66">
        <v>163.50072816676226</v>
      </c>
      <c r="F24" s="68">
        <v>99.99770560213848</v>
      </c>
      <c r="G24" s="101" t="s">
        <v>1135</v>
      </c>
      <c r="H24" s="65"/>
      <c r="I24" s="69" t="s">
        <v>231</v>
      </c>
      <c r="J24" s="70"/>
      <c r="K24" s="70"/>
      <c r="L24" s="69" t="s">
        <v>3236</v>
      </c>
      <c r="M24" s="73">
        <v>1.7646463273148663</v>
      </c>
      <c r="N24" s="74">
        <v>2274.3828125</v>
      </c>
      <c r="O24" s="74">
        <v>1620.1590576171875</v>
      </c>
      <c r="P24" s="75"/>
      <c r="Q24" s="76"/>
      <c r="R24" s="76"/>
      <c r="S24" s="86"/>
      <c r="T24" s="48">
        <v>1</v>
      </c>
      <c r="U24" s="48">
        <v>1</v>
      </c>
      <c r="V24" s="49">
        <v>0</v>
      </c>
      <c r="W24" s="49">
        <v>0</v>
      </c>
      <c r="X24" s="49">
        <v>0</v>
      </c>
      <c r="Y24" s="49">
        <v>0.999998</v>
      </c>
      <c r="Z24" s="49">
        <v>0</v>
      </c>
      <c r="AA24" s="49" t="s">
        <v>4957</v>
      </c>
      <c r="AB24" s="71">
        <v>24</v>
      </c>
      <c r="AC24" s="71"/>
      <c r="AD24" s="72"/>
      <c r="AE24" s="78" t="s">
        <v>1995</v>
      </c>
      <c r="AF24" s="78">
        <v>51</v>
      </c>
      <c r="AG24" s="78">
        <v>1413</v>
      </c>
      <c r="AH24" s="78">
        <v>262809</v>
      </c>
      <c r="AI24" s="78">
        <v>2</v>
      </c>
      <c r="AJ24" s="78"/>
      <c r="AK24" s="78" t="s">
        <v>2209</v>
      </c>
      <c r="AL24" s="78" t="s">
        <v>2408</v>
      </c>
      <c r="AM24" s="82" t="s">
        <v>2553</v>
      </c>
      <c r="AN24" s="78"/>
      <c r="AO24" s="80">
        <v>40028.863483796296</v>
      </c>
      <c r="AP24" s="82" t="s">
        <v>2725</v>
      </c>
      <c r="AQ24" s="78" t="b">
        <v>0</v>
      </c>
      <c r="AR24" s="78" t="b">
        <v>0</v>
      </c>
      <c r="AS24" s="78" t="b">
        <v>1</v>
      </c>
      <c r="AT24" s="78" t="s">
        <v>1903</v>
      </c>
      <c r="AU24" s="78">
        <v>55</v>
      </c>
      <c r="AV24" s="82" t="s">
        <v>2905</v>
      </c>
      <c r="AW24" s="78" t="b">
        <v>0</v>
      </c>
      <c r="AX24" s="78" t="s">
        <v>2995</v>
      </c>
      <c r="AY24" s="82" t="s">
        <v>3017</v>
      </c>
      <c r="AZ24" s="78" t="s">
        <v>66</v>
      </c>
      <c r="BA24" s="78" t="str">
        <f>REPLACE(INDEX(GroupVertices[Group],MATCH(Vertices[[#This Row],[Vertex]],GroupVertices[Vertex],0)),1,1,"")</f>
        <v>1</v>
      </c>
      <c r="BB24" s="48" t="s">
        <v>712</v>
      </c>
      <c r="BC24" s="48" t="s">
        <v>712</v>
      </c>
      <c r="BD24" s="48" t="s">
        <v>882</v>
      </c>
      <c r="BE24" s="48" t="s">
        <v>882</v>
      </c>
      <c r="BF24" s="48" t="s">
        <v>943</v>
      </c>
      <c r="BG24" s="48" t="s">
        <v>943</v>
      </c>
      <c r="BH24" s="121" t="s">
        <v>4009</v>
      </c>
      <c r="BI24" s="121" t="s">
        <v>4009</v>
      </c>
      <c r="BJ24" s="121" t="s">
        <v>4188</v>
      </c>
      <c r="BK24" s="121" t="s">
        <v>4188</v>
      </c>
      <c r="BL24" s="121">
        <v>2</v>
      </c>
      <c r="BM24" s="124">
        <v>4.761904761904762</v>
      </c>
      <c r="BN24" s="121">
        <v>0</v>
      </c>
      <c r="BO24" s="124">
        <v>0</v>
      </c>
      <c r="BP24" s="121">
        <v>0</v>
      </c>
      <c r="BQ24" s="124">
        <v>0</v>
      </c>
      <c r="BR24" s="121">
        <v>40</v>
      </c>
      <c r="BS24" s="124">
        <v>95.23809523809524</v>
      </c>
      <c r="BT24" s="121">
        <v>42</v>
      </c>
      <c r="BU24" s="2"/>
      <c r="BV24" s="3"/>
      <c r="BW24" s="3"/>
      <c r="BX24" s="3"/>
      <c r="BY24" s="3"/>
    </row>
    <row r="25" spans="1:77" ht="41.45" customHeight="1">
      <c r="A25" s="64" t="s">
        <v>232</v>
      </c>
      <c r="C25" s="65"/>
      <c r="D25" s="65" t="s">
        <v>64</v>
      </c>
      <c r="E25" s="66">
        <v>162.069280774744</v>
      </c>
      <c r="F25" s="68">
        <v>99.99989407964418</v>
      </c>
      <c r="G25" s="101" t="s">
        <v>1136</v>
      </c>
      <c r="H25" s="65"/>
      <c r="I25" s="69" t="s">
        <v>232</v>
      </c>
      <c r="J25" s="70"/>
      <c r="K25" s="70"/>
      <c r="L25" s="69" t="s">
        <v>3237</v>
      </c>
      <c r="M25" s="73">
        <v>1.0352997239172346</v>
      </c>
      <c r="N25" s="74">
        <v>1350.1737060546875</v>
      </c>
      <c r="O25" s="74">
        <v>8378.8408203125</v>
      </c>
      <c r="P25" s="75"/>
      <c r="Q25" s="76"/>
      <c r="R25" s="76"/>
      <c r="S25" s="86"/>
      <c r="T25" s="48">
        <v>1</v>
      </c>
      <c r="U25" s="48">
        <v>1</v>
      </c>
      <c r="V25" s="49">
        <v>0</v>
      </c>
      <c r="W25" s="49">
        <v>0</v>
      </c>
      <c r="X25" s="49">
        <v>0</v>
      </c>
      <c r="Y25" s="49">
        <v>0.999998</v>
      </c>
      <c r="Z25" s="49">
        <v>0</v>
      </c>
      <c r="AA25" s="49" t="s">
        <v>4957</v>
      </c>
      <c r="AB25" s="71">
        <v>25</v>
      </c>
      <c r="AC25" s="71"/>
      <c r="AD25" s="72"/>
      <c r="AE25" s="78" t="s">
        <v>1996</v>
      </c>
      <c r="AF25" s="78">
        <v>46</v>
      </c>
      <c r="AG25" s="78">
        <v>70</v>
      </c>
      <c r="AH25" s="78">
        <v>13947</v>
      </c>
      <c r="AI25" s="78">
        <v>0</v>
      </c>
      <c r="AJ25" s="78"/>
      <c r="AK25" s="78" t="s">
        <v>2210</v>
      </c>
      <c r="AL25" s="78"/>
      <c r="AM25" s="82" t="s">
        <v>2569</v>
      </c>
      <c r="AN25" s="78"/>
      <c r="AO25" s="80">
        <v>40679.003530092596</v>
      </c>
      <c r="AP25" s="82" t="s">
        <v>2726</v>
      </c>
      <c r="AQ25" s="78" t="b">
        <v>1</v>
      </c>
      <c r="AR25" s="78" t="b">
        <v>0</v>
      </c>
      <c r="AS25" s="78" t="b">
        <v>0</v>
      </c>
      <c r="AT25" s="78" t="s">
        <v>1903</v>
      </c>
      <c r="AU25" s="78">
        <v>1</v>
      </c>
      <c r="AV25" s="82" t="s">
        <v>2905</v>
      </c>
      <c r="AW25" s="78" t="b">
        <v>0</v>
      </c>
      <c r="AX25" s="78" t="s">
        <v>2995</v>
      </c>
      <c r="AY25" s="82" t="s">
        <v>3018</v>
      </c>
      <c r="AZ25" s="78" t="s">
        <v>66</v>
      </c>
      <c r="BA25" s="78" t="str">
        <f>REPLACE(INDEX(GroupVertices[Group],MATCH(Vertices[[#This Row],[Vertex]],GroupVertices[Vertex],0)),1,1,"")</f>
        <v>1</v>
      </c>
      <c r="BB25" s="48" t="s">
        <v>713</v>
      </c>
      <c r="BC25" s="48" t="s">
        <v>713</v>
      </c>
      <c r="BD25" s="48" t="s">
        <v>889</v>
      </c>
      <c r="BE25" s="48" t="s">
        <v>889</v>
      </c>
      <c r="BF25" s="48" t="s">
        <v>944</v>
      </c>
      <c r="BG25" s="48" t="s">
        <v>944</v>
      </c>
      <c r="BH25" s="121" t="s">
        <v>4010</v>
      </c>
      <c r="BI25" s="121" t="s">
        <v>4010</v>
      </c>
      <c r="BJ25" s="121" t="s">
        <v>4189</v>
      </c>
      <c r="BK25" s="121" t="s">
        <v>4189</v>
      </c>
      <c r="BL25" s="121">
        <v>0</v>
      </c>
      <c r="BM25" s="124">
        <v>0</v>
      </c>
      <c r="BN25" s="121">
        <v>0</v>
      </c>
      <c r="BO25" s="124">
        <v>0</v>
      </c>
      <c r="BP25" s="121">
        <v>0</v>
      </c>
      <c r="BQ25" s="124">
        <v>0</v>
      </c>
      <c r="BR25" s="121">
        <v>38</v>
      </c>
      <c r="BS25" s="124">
        <v>100</v>
      </c>
      <c r="BT25" s="121">
        <v>38</v>
      </c>
      <c r="BU25" s="2"/>
      <c r="BV25" s="3"/>
      <c r="BW25" s="3"/>
      <c r="BX25" s="3"/>
      <c r="BY25" s="3"/>
    </row>
    <row r="26" spans="1:77" ht="41.45" customHeight="1">
      <c r="A26" s="64" t="s">
        <v>233</v>
      </c>
      <c r="C26" s="65"/>
      <c r="D26" s="65" t="s">
        <v>64</v>
      </c>
      <c r="E26" s="66">
        <v>162.33574529299014</v>
      </c>
      <c r="F26" s="68">
        <v>99.99948669366024</v>
      </c>
      <c r="G26" s="101" t="s">
        <v>1137</v>
      </c>
      <c r="H26" s="65"/>
      <c r="I26" s="69" t="s">
        <v>233</v>
      </c>
      <c r="J26" s="70"/>
      <c r="K26" s="70"/>
      <c r="L26" s="69" t="s">
        <v>3238</v>
      </c>
      <c r="M26" s="73">
        <v>1.1710678928296754</v>
      </c>
      <c r="N26" s="74">
        <v>7331.95068359375</v>
      </c>
      <c r="O26" s="74">
        <v>2146.84423828125</v>
      </c>
      <c r="P26" s="75"/>
      <c r="Q26" s="76"/>
      <c r="R26" s="76"/>
      <c r="S26" s="86"/>
      <c r="T26" s="48">
        <v>0</v>
      </c>
      <c r="U26" s="48">
        <v>1</v>
      </c>
      <c r="V26" s="49">
        <v>0</v>
      </c>
      <c r="W26" s="49">
        <v>1</v>
      </c>
      <c r="X26" s="49">
        <v>0</v>
      </c>
      <c r="Y26" s="49">
        <v>0.701753</v>
      </c>
      <c r="Z26" s="49">
        <v>0</v>
      </c>
      <c r="AA26" s="49">
        <v>0</v>
      </c>
      <c r="AB26" s="71">
        <v>26</v>
      </c>
      <c r="AC26" s="71"/>
      <c r="AD26" s="72"/>
      <c r="AE26" s="78" t="s">
        <v>1997</v>
      </c>
      <c r="AF26" s="78">
        <v>130</v>
      </c>
      <c r="AG26" s="78">
        <v>320</v>
      </c>
      <c r="AH26" s="78">
        <v>19642</v>
      </c>
      <c r="AI26" s="78">
        <v>1978</v>
      </c>
      <c r="AJ26" s="78"/>
      <c r="AK26" s="78" t="s">
        <v>2211</v>
      </c>
      <c r="AL26" s="78" t="s">
        <v>2409</v>
      </c>
      <c r="AM26" s="78"/>
      <c r="AN26" s="78"/>
      <c r="AO26" s="80">
        <v>40597.46876157408</v>
      </c>
      <c r="AP26" s="82" t="s">
        <v>2727</v>
      </c>
      <c r="AQ26" s="78" t="b">
        <v>1</v>
      </c>
      <c r="AR26" s="78" t="b">
        <v>0</v>
      </c>
      <c r="AS26" s="78" t="b">
        <v>1</v>
      </c>
      <c r="AT26" s="78" t="s">
        <v>1903</v>
      </c>
      <c r="AU26" s="78">
        <v>25</v>
      </c>
      <c r="AV26" s="82" t="s">
        <v>2905</v>
      </c>
      <c r="AW26" s="78" t="b">
        <v>0</v>
      </c>
      <c r="AX26" s="78" t="s">
        <v>2995</v>
      </c>
      <c r="AY26" s="82" t="s">
        <v>3019</v>
      </c>
      <c r="AZ26" s="78" t="s">
        <v>66</v>
      </c>
      <c r="BA26" s="78" t="str">
        <f>REPLACE(INDEX(GroupVertices[Group],MATCH(Vertices[[#This Row],[Vertex]],GroupVertices[Vertex],0)),1,1,"")</f>
        <v>39</v>
      </c>
      <c r="BB26" s="48"/>
      <c r="BC26" s="48"/>
      <c r="BD26" s="48"/>
      <c r="BE26" s="48"/>
      <c r="BF26" s="48"/>
      <c r="BG26" s="48"/>
      <c r="BH26" s="121" t="s">
        <v>4011</v>
      </c>
      <c r="BI26" s="121" t="s">
        <v>4011</v>
      </c>
      <c r="BJ26" s="121" t="s">
        <v>4190</v>
      </c>
      <c r="BK26" s="121" t="s">
        <v>4190</v>
      </c>
      <c r="BL26" s="121">
        <v>0</v>
      </c>
      <c r="BM26" s="124">
        <v>0</v>
      </c>
      <c r="BN26" s="121">
        <v>0</v>
      </c>
      <c r="BO26" s="124">
        <v>0</v>
      </c>
      <c r="BP26" s="121">
        <v>0</v>
      </c>
      <c r="BQ26" s="124">
        <v>0</v>
      </c>
      <c r="BR26" s="121">
        <v>25</v>
      </c>
      <c r="BS26" s="124">
        <v>100</v>
      </c>
      <c r="BT26" s="121">
        <v>25</v>
      </c>
      <c r="BU26" s="2"/>
      <c r="BV26" s="3"/>
      <c r="BW26" s="3"/>
      <c r="BX26" s="3"/>
      <c r="BY26" s="3"/>
    </row>
    <row r="27" spans="1:77" ht="41.45" customHeight="1">
      <c r="A27" s="64" t="s">
        <v>294</v>
      </c>
      <c r="C27" s="65"/>
      <c r="D27" s="65" t="s">
        <v>64</v>
      </c>
      <c r="E27" s="66">
        <v>170.07067732863914</v>
      </c>
      <c r="F27" s="68">
        <v>99.98766109331861</v>
      </c>
      <c r="G27" s="101" t="s">
        <v>2929</v>
      </c>
      <c r="H27" s="65"/>
      <c r="I27" s="69" t="s">
        <v>294</v>
      </c>
      <c r="J27" s="70"/>
      <c r="K27" s="70"/>
      <c r="L27" s="69" t="s">
        <v>3239</v>
      </c>
      <c r="M27" s="73">
        <v>5.112146300020005</v>
      </c>
      <c r="N27" s="74">
        <v>7331.95068359375</v>
      </c>
      <c r="O27" s="74">
        <v>1735.12060546875</v>
      </c>
      <c r="P27" s="75"/>
      <c r="Q27" s="76"/>
      <c r="R27" s="76"/>
      <c r="S27" s="86"/>
      <c r="T27" s="48">
        <v>2</v>
      </c>
      <c r="U27" s="48">
        <v>1</v>
      </c>
      <c r="V27" s="49">
        <v>0</v>
      </c>
      <c r="W27" s="49">
        <v>1</v>
      </c>
      <c r="X27" s="49">
        <v>0</v>
      </c>
      <c r="Y27" s="49">
        <v>1.298243</v>
      </c>
      <c r="Z27" s="49">
        <v>0</v>
      </c>
      <c r="AA27" s="49">
        <v>0</v>
      </c>
      <c r="AB27" s="71">
        <v>27</v>
      </c>
      <c r="AC27" s="71"/>
      <c r="AD27" s="72"/>
      <c r="AE27" s="78" t="s">
        <v>1998</v>
      </c>
      <c r="AF27" s="78">
        <v>289</v>
      </c>
      <c r="AG27" s="78">
        <v>7577</v>
      </c>
      <c r="AH27" s="78">
        <v>19935</v>
      </c>
      <c r="AI27" s="78">
        <v>862</v>
      </c>
      <c r="AJ27" s="78"/>
      <c r="AK27" s="78" t="s">
        <v>2212</v>
      </c>
      <c r="AL27" s="78" t="s">
        <v>2410</v>
      </c>
      <c r="AM27" s="82" t="s">
        <v>2570</v>
      </c>
      <c r="AN27" s="78"/>
      <c r="AO27" s="80">
        <v>40163.618101851855</v>
      </c>
      <c r="AP27" s="82" t="s">
        <v>2728</v>
      </c>
      <c r="AQ27" s="78" t="b">
        <v>0</v>
      </c>
      <c r="AR27" s="78" t="b">
        <v>0</v>
      </c>
      <c r="AS27" s="78" t="b">
        <v>0</v>
      </c>
      <c r="AT27" s="78" t="s">
        <v>1903</v>
      </c>
      <c r="AU27" s="78">
        <v>81</v>
      </c>
      <c r="AV27" s="82" t="s">
        <v>2906</v>
      </c>
      <c r="AW27" s="78" t="b">
        <v>0</v>
      </c>
      <c r="AX27" s="78" t="s">
        <v>2995</v>
      </c>
      <c r="AY27" s="82" t="s">
        <v>3020</v>
      </c>
      <c r="AZ27" s="78" t="s">
        <v>66</v>
      </c>
      <c r="BA27" s="78" t="str">
        <f>REPLACE(INDEX(GroupVertices[Group],MATCH(Vertices[[#This Row],[Vertex]],GroupVertices[Vertex],0)),1,1,"")</f>
        <v>39</v>
      </c>
      <c r="BB27" s="48" t="s">
        <v>743</v>
      </c>
      <c r="BC27" s="48" t="s">
        <v>743</v>
      </c>
      <c r="BD27" s="48" t="s">
        <v>901</v>
      </c>
      <c r="BE27" s="48" t="s">
        <v>901</v>
      </c>
      <c r="BF27" s="48"/>
      <c r="BG27" s="48"/>
      <c r="BH27" s="121" t="s">
        <v>4012</v>
      </c>
      <c r="BI27" s="121" t="s">
        <v>4012</v>
      </c>
      <c r="BJ27" s="121" t="s">
        <v>3862</v>
      </c>
      <c r="BK27" s="121" t="s">
        <v>3862</v>
      </c>
      <c r="BL27" s="121">
        <v>0</v>
      </c>
      <c r="BM27" s="124">
        <v>0</v>
      </c>
      <c r="BN27" s="121">
        <v>0</v>
      </c>
      <c r="BO27" s="124">
        <v>0</v>
      </c>
      <c r="BP27" s="121">
        <v>0</v>
      </c>
      <c r="BQ27" s="124">
        <v>0</v>
      </c>
      <c r="BR27" s="121">
        <v>58</v>
      </c>
      <c r="BS27" s="124">
        <v>100</v>
      </c>
      <c r="BT27" s="121">
        <v>58</v>
      </c>
      <c r="BU27" s="2"/>
      <c r="BV27" s="3"/>
      <c r="BW27" s="3"/>
      <c r="BX27" s="3"/>
      <c r="BY27" s="3"/>
    </row>
    <row r="28" spans="1:77" ht="41.45" customHeight="1">
      <c r="A28" s="64" t="s">
        <v>234</v>
      </c>
      <c r="C28" s="65"/>
      <c r="D28" s="65" t="s">
        <v>64</v>
      </c>
      <c r="E28" s="66">
        <v>162.5457193333681</v>
      </c>
      <c r="F28" s="68">
        <v>99.9991656735049</v>
      </c>
      <c r="G28" s="101" t="s">
        <v>1138</v>
      </c>
      <c r="H28" s="65"/>
      <c r="I28" s="69" t="s">
        <v>234</v>
      </c>
      <c r="J28" s="70"/>
      <c r="K28" s="70"/>
      <c r="L28" s="69" t="s">
        <v>3240</v>
      </c>
      <c r="M28" s="73">
        <v>1.2780532099326787</v>
      </c>
      <c r="N28" s="74">
        <v>5478.65966796875</v>
      </c>
      <c r="O28" s="74">
        <v>3423.18701171875</v>
      </c>
      <c r="P28" s="75"/>
      <c r="Q28" s="76"/>
      <c r="R28" s="76"/>
      <c r="S28" s="86"/>
      <c r="T28" s="48">
        <v>0</v>
      </c>
      <c r="U28" s="48">
        <v>1</v>
      </c>
      <c r="V28" s="49">
        <v>0</v>
      </c>
      <c r="W28" s="49">
        <v>0.2</v>
      </c>
      <c r="X28" s="49">
        <v>0</v>
      </c>
      <c r="Y28" s="49">
        <v>0.610686</v>
      </c>
      <c r="Z28" s="49">
        <v>0</v>
      </c>
      <c r="AA28" s="49">
        <v>0</v>
      </c>
      <c r="AB28" s="71">
        <v>28</v>
      </c>
      <c r="AC28" s="71"/>
      <c r="AD28" s="72"/>
      <c r="AE28" s="78" t="s">
        <v>1999</v>
      </c>
      <c r="AF28" s="78">
        <v>578</v>
      </c>
      <c r="AG28" s="78">
        <v>517</v>
      </c>
      <c r="AH28" s="78">
        <v>14293</v>
      </c>
      <c r="AI28" s="78">
        <v>21164</v>
      </c>
      <c r="AJ28" s="78"/>
      <c r="AK28" s="78" t="s">
        <v>2213</v>
      </c>
      <c r="AL28" s="78" t="s">
        <v>2411</v>
      </c>
      <c r="AM28" s="78"/>
      <c r="AN28" s="78"/>
      <c r="AO28" s="80">
        <v>41211.51775462963</v>
      </c>
      <c r="AP28" s="78"/>
      <c r="AQ28" s="78" t="b">
        <v>1</v>
      </c>
      <c r="AR28" s="78" t="b">
        <v>0</v>
      </c>
      <c r="AS28" s="78" t="b">
        <v>0</v>
      </c>
      <c r="AT28" s="78" t="s">
        <v>1903</v>
      </c>
      <c r="AU28" s="78">
        <v>47</v>
      </c>
      <c r="AV28" s="82" t="s">
        <v>2905</v>
      </c>
      <c r="AW28" s="78" t="b">
        <v>0</v>
      </c>
      <c r="AX28" s="78" t="s">
        <v>2995</v>
      </c>
      <c r="AY28" s="82" t="s">
        <v>3021</v>
      </c>
      <c r="AZ28" s="78" t="s">
        <v>66</v>
      </c>
      <c r="BA28" s="78" t="str">
        <f>REPLACE(INDEX(GroupVertices[Group],MATCH(Vertices[[#This Row],[Vertex]],GroupVertices[Vertex],0)),1,1,"")</f>
        <v>14</v>
      </c>
      <c r="BB28" s="48"/>
      <c r="BC28" s="48"/>
      <c r="BD28" s="48"/>
      <c r="BE28" s="48"/>
      <c r="BF28" s="48"/>
      <c r="BG28" s="48"/>
      <c r="BH28" s="121" t="s">
        <v>4005</v>
      </c>
      <c r="BI28" s="121" t="s">
        <v>4005</v>
      </c>
      <c r="BJ28" s="121" t="s">
        <v>4185</v>
      </c>
      <c r="BK28" s="121" t="s">
        <v>4185</v>
      </c>
      <c r="BL28" s="121">
        <v>0</v>
      </c>
      <c r="BM28" s="124">
        <v>0</v>
      </c>
      <c r="BN28" s="121">
        <v>0</v>
      </c>
      <c r="BO28" s="124">
        <v>0</v>
      </c>
      <c r="BP28" s="121">
        <v>0</v>
      </c>
      <c r="BQ28" s="124">
        <v>0</v>
      </c>
      <c r="BR28" s="121">
        <v>24</v>
      </c>
      <c r="BS28" s="124">
        <v>100</v>
      </c>
      <c r="BT28" s="121">
        <v>24</v>
      </c>
      <c r="BU28" s="2"/>
      <c r="BV28" s="3"/>
      <c r="BW28" s="3"/>
      <c r="BX28" s="3"/>
      <c r="BY28" s="3"/>
    </row>
    <row r="29" spans="1:77" ht="41.45" customHeight="1">
      <c r="A29" s="64" t="s">
        <v>236</v>
      </c>
      <c r="C29" s="65"/>
      <c r="D29" s="65" t="s">
        <v>64</v>
      </c>
      <c r="E29" s="66">
        <v>163.6851216133886</v>
      </c>
      <c r="F29" s="68">
        <v>99.9974236910376</v>
      </c>
      <c r="G29" s="101" t="s">
        <v>1140</v>
      </c>
      <c r="H29" s="65"/>
      <c r="I29" s="69" t="s">
        <v>236</v>
      </c>
      <c r="J29" s="70"/>
      <c r="K29" s="70"/>
      <c r="L29" s="69" t="s">
        <v>3241</v>
      </c>
      <c r="M29" s="73">
        <v>1.8585979002022754</v>
      </c>
      <c r="N29" s="74">
        <v>5832.75</v>
      </c>
      <c r="O29" s="74">
        <v>2646.794189453125</v>
      </c>
      <c r="P29" s="75"/>
      <c r="Q29" s="76"/>
      <c r="R29" s="76"/>
      <c r="S29" s="86"/>
      <c r="T29" s="48">
        <v>0</v>
      </c>
      <c r="U29" s="48">
        <v>1</v>
      </c>
      <c r="V29" s="49">
        <v>0</v>
      </c>
      <c r="W29" s="49">
        <v>0.2</v>
      </c>
      <c r="X29" s="49">
        <v>0</v>
      </c>
      <c r="Y29" s="49">
        <v>0.610686</v>
      </c>
      <c r="Z29" s="49">
        <v>0</v>
      </c>
      <c r="AA29" s="49">
        <v>0</v>
      </c>
      <c r="AB29" s="71">
        <v>29</v>
      </c>
      <c r="AC29" s="71"/>
      <c r="AD29" s="72"/>
      <c r="AE29" s="78" t="s">
        <v>2000</v>
      </c>
      <c r="AF29" s="78">
        <v>1944</v>
      </c>
      <c r="AG29" s="78">
        <v>1586</v>
      </c>
      <c r="AH29" s="78">
        <v>22213</v>
      </c>
      <c r="AI29" s="78">
        <v>801</v>
      </c>
      <c r="AJ29" s="78"/>
      <c r="AK29" s="78" t="s">
        <v>2214</v>
      </c>
      <c r="AL29" s="78"/>
      <c r="AM29" s="78"/>
      <c r="AN29" s="78"/>
      <c r="AO29" s="80">
        <v>41112.6278125</v>
      </c>
      <c r="AP29" s="82" t="s">
        <v>2729</v>
      </c>
      <c r="AQ29" s="78" t="b">
        <v>1</v>
      </c>
      <c r="AR29" s="78" t="b">
        <v>0</v>
      </c>
      <c r="AS29" s="78" t="b">
        <v>1</v>
      </c>
      <c r="AT29" s="78" t="s">
        <v>1903</v>
      </c>
      <c r="AU29" s="78">
        <v>35</v>
      </c>
      <c r="AV29" s="82" t="s">
        <v>2905</v>
      </c>
      <c r="AW29" s="78" t="b">
        <v>0</v>
      </c>
      <c r="AX29" s="78" t="s">
        <v>2995</v>
      </c>
      <c r="AY29" s="82" t="s">
        <v>3022</v>
      </c>
      <c r="AZ29" s="78" t="s">
        <v>66</v>
      </c>
      <c r="BA29" s="78" t="str">
        <f>REPLACE(INDEX(GroupVertices[Group],MATCH(Vertices[[#This Row],[Vertex]],GroupVertices[Vertex],0)),1,1,"")</f>
        <v>14</v>
      </c>
      <c r="BB29" s="48"/>
      <c r="BC29" s="48"/>
      <c r="BD29" s="48"/>
      <c r="BE29" s="48"/>
      <c r="BF29" s="48"/>
      <c r="BG29" s="48"/>
      <c r="BH29" s="121" t="s">
        <v>4005</v>
      </c>
      <c r="BI29" s="121" t="s">
        <v>4005</v>
      </c>
      <c r="BJ29" s="121" t="s">
        <v>4185</v>
      </c>
      <c r="BK29" s="121" t="s">
        <v>4185</v>
      </c>
      <c r="BL29" s="121">
        <v>0</v>
      </c>
      <c r="BM29" s="124">
        <v>0</v>
      </c>
      <c r="BN29" s="121">
        <v>0</v>
      </c>
      <c r="BO29" s="124">
        <v>0</v>
      </c>
      <c r="BP29" s="121">
        <v>0</v>
      </c>
      <c r="BQ29" s="124">
        <v>0</v>
      </c>
      <c r="BR29" s="121">
        <v>24</v>
      </c>
      <c r="BS29" s="124">
        <v>100</v>
      </c>
      <c r="BT29" s="121">
        <v>24</v>
      </c>
      <c r="BU29" s="2"/>
      <c r="BV29" s="3"/>
      <c r="BW29" s="3"/>
      <c r="BX29" s="3"/>
      <c r="BY29" s="3"/>
    </row>
    <row r="30" spans="1:77" ht="41.45" customHeight="1">
      <c r="A30" s="64" t="s">
        <v>237</v>
      </c>
      <c r="C30" s="65"/>
      <c r="D30" s="65" t="s">
        <v>64</v>
      </c>
      <c r="E30" s="66">
        <v>162.07141249088997</v>
      </c>
      <c r="F30" s="68">
        <v>99.9998908205563</v>
      </c>
      <c r="G30" s="101" t="s">
        <v>1141</v>
      </c>
      <c r="H30" s="65"/>
      <c r="I30" s="69" t="s">
        <v>237</v>
      </c>
      <c r="J30" s="70"/>
      <c r="K30" s="70"/>
      <c r="L30" s="69" t="s">
        <v>3242</v>
      </c>
      <c r="M30" s="73">
        <v>1.0363858692685342</v>
      </c>
      <c r="N30" s="74">
        <v>1812.278076171875</v>
      </c>
      <c r="O30" s="74">
        <v>8378.8408203125</v>
      </c>
      <c r="P30" s="75"/>
      <c r="Q30" s="76"/>
      <c r="R30" s="76"/>
      <c r="S30" s="86"/>
      <c r="T30" s="48">
        <v>1</v>
      </c>
      <c r="U30" s="48">
        <v>1</v>
      </c>
      <c r="V30" s="49">
        <v>0</v>
      </c>
      <c r="W30" s="49">
        <v>0</v>
      </c>
      <c r="X30" s="49">
        <v>0</v>
      </c>
      <c r="Y30" s="49">
        <v>0.999998</v>
      </c>
      <c r="Z30" s="49">
        <v>0</v>
      </c>
      <c r="AA30" s="49" t="s">
        <v>4957</v>
      </c>
      <c r="AB30" s="71">
        <v>30</v>
      </c>
      <c r="AC30" s="71"/>
      <c r="AD30" s="72"/>
      <c r="AE30" s="78" t="s">
        <v>2001</v>
      </c>
      <c r="AF30" s="78">
        <v>26</v>
      </c>
      <c r="AG30" s="78">
        <v>72</v>
      </c>
      <c r="AH30" s="78">
        <v>27073</v>
      </c>
      <c r="AI30" s="78">
        <v>0</v>
      </c>
      <c r="AJ30" s="78"/>
      <c r="AK30" s="78" t="s">
        <v>2215</v>
      </c>
      <c r="AL30" s="78" t="s">
        <v>2412</v>
      </c>
      <c r="AM30" s="82" t="s">
        <v>2553</v>
      </c>
      <c r="AN30" s="78"/>
      <c r="AO30" s="80">
        <v>40312.48966435185</v>
      </c>
      <c r="AP30" s="82" t="s">
        <v>2730</v>
      </c>
      <c r="AQ30" s="78" t="b">
        <v>0</v>
      </c>
      <c r="AR30" s="78" t="b">
        <v>0</v>
      </c>
      <c r="AS30" s="78" t="b">
        <v>1</v>
      </c>
      <c r="AT30" s="78" t="s">
        <v>1903</v>
      </c>
      <c r="AU30" s="78">
        <v>16</v>
      </c>
      <c r="AV30" s="82" t="s">
        <v>2904</v>
      </c>
      <c r="AW30" s="78" t="b">
        <v>0</v>
      </c>
      <c r="AX30" s="78" t="s">
        <v>2995</v>
      </c>
      <c r="AY30" s="82" t="s">
        <v>3023</v>
      </c>
      <c r="AZ30" s="78" t="s">
        <v>66</v>
      </c>
      <c r="BA30" s="78" t="str">
        <f>REPLACE(INDEX(GroupVertices[Group],MATCH(Vertices[[#This Row],[Vertex]],GroupVertices[Vertex],0)),1,1,"")</f>
        <v>1</v>
      </c>
      <c r="BB30" s="48" t="s">
        <v>715</v>
      </c>
      <c r="BC30" s="48" t="s">
        <v>715</v>
      </c>
      <c r="BD30" s="48" t="s">
        <v>882</v>
      </c>
      <c r="BE30" s="48" t="s">
        <v>882</v>
      </c>
      <c r="BF30" s="48" t="s">
        <v>945</v>
      </c>
      <c r="BG30" s="48" t="s">
        <v>945</v>
      </c>
      <c r="BH30" s="121" t="s">
        <v>4013</v>
      </c>
      <c r="BI30" s="121" t="s">
        <v>4013</v>
      </c>
      <c r="BJ30" s="121" t="s">
        <v>4191</v>
      </c>
      <c r="BK30" s="121" t="s">
        <v>4191</v>
      </c>
      <c r="BL30" s="121">
        <v>0</v>
      </c>
      <c r="BM30" s="124">
        <v>0</v>
      </c>
      <c r="BN30" s="121">
        <v>1</v>
      </c>
      <c r="BO30" s="124">
        <v>2.4390243902439024</v>
      </c>
      <c r="BP30" s="121">
        <v>0</v>
      </c>
      <c r="BQ30" s="124">
        <v>0</v>
      </c>
      <c r="BR30" s="121">
        <v>40</v>
      </c>
      <c r="BS30" s="124">
        <v>97.5609756097561</v>
      </c>
      <c r="BT30" s="121">
        <v>41</v>
      </c>
      <c r="BU30" s="2"/>
      <c r="BV30" s="3"/>
      <c r="BW30" s="3"/>
      <c r="BX30" s="3"/>
      <c r="BY30" s="3"/>
    </row>
    <row r="31" spans="1:77" ht="41.45" customHeight="1">
      <c r="A31" s="64" t="s">
        <v>238</v>
      </c>
      <c r="C31" s="65"/>
      <c r="D31" s="65" t="s">
        <v>64</v>
      </c>
      <c r="E31" s="66">
        <v>162.1673397174586</v>
      </c>
      <c r="F31" s="68">
        <v>99.9997441616021</v>
      </c>
      <c r="G31" s="101" t="s">
        <v>1142</v>
      </c>
      <c r="H31" s="65"/>
      <c r="I31" s="69" t="s">
        <v>238</v>
      </c>
      <c r="J31" s="70"/>
      <c r="K31" s="70"/>
      <c r="L31" s="69" t="s">
        <v>3243</v>
      </c>
      <c r="M31" s="73">
        <v>1.0852624100770127</v>
      </c>
      <c r="N31" s="74">
        <v>2274.3828125</v>
      </c>
      <c r="O31" s="74">
        <v>6689.17041015625</v>
      </c>
      <c r="P31" s="75"/>
      <c r="Q31" s="76"/>
      <c r="R31" s="76"/>
      <c r="S31" s="86"/>
      <c r="T31" s="48">
        <v>1</v>
      </c>
      <c r="U31" s="48">
        <v>1</v>
      </c>
      <c r="V31" s="49">
        <v>0</v>
      </c>
      <c r="W31" s="49">
        <v>0</v>
      </c>
      <c r="X31" s="49">
        <v>0</v>
      </c>
      <c r="Y31" s="49">
        <v>0.999998</v>
      </c>
      <c r="Z31" s="49">
        <v>0</v>
      </c>
      <c r="AA31" s="49" t="s">
        <v>4957</v>
      </c>
      <c r="AB31" s="71">
        <v>31</v>
      </c>
      <c r="AC31" s="71"/>
      <c r="AD31" s="72"/>
      <c r="AE31" s="78" t="s">
        <v>2002</v>
      </c>
      <c r="AF31" s="78">
        <v>34</v>
      </c>
      <c r="AG31" s="78">
        <v>162</v>
      </c>
      <c r="AH31" s="78">
        <v>40945</v>
      </c>
      <c r="AI31" s="78">
        <v>0</v>
      </c>
      <c r="AJ31" s="78"/>
      <c r="AK31" s="78" t="s">
        <v>2216</v>
      </c>
      <c r="AL31" s="78" t="s">
        <v>2413</v>
      </c>
      <c r="AM31" s="82" t="s">
        <v>2553</v>
      </c>
      <c r="AN31" s="78"/>
      <c r="AO31" s="80">
        <v>40408.45862268518</v>
      </c>
      <c r="AP31" s="82" t="s">
        <v>2731</v>
      </c>
      <c r="AQ31" s="78" t="b">
        <v>0</v>
      </c>
      <c r="AR31" s="78" t="b">
        <v>0</v>
      </c>
      <c r="AS31" s="78" t="b">
        <v>1</v>
      </c>
      <c r="AT31" s="78" t="s">
        <v>1903</v>
      </c>
      <c r="AU31" s="78">
        <v>19</v>
      </c>
      <c r="AV31" s="82" t="s">
        <v>2904</v>
      </c>
      <c r="AW31" s="78" t="b">
        <v>0</v>
      </c>
      <c r="AX31" s="78" t="s">
        <v>2995</v>
      </c>
      <c r="AY31" s="82" t="s">
        <v>3024</v>
      </c>
      <c r="AZ31" s="78" t="s">
        <v>66</v>
      </c>
      <c r="BA31" s="78" t="str">
        <f>REPLACE(INDEX(GroupVertices[Group],MATCH(Vertices[[#This Row],[Vertex]],GroupVertices[Vertex],0)),1,1,"")</f>
        <v>1</v>
      </c>
      <c r="BB31" s="48" t="s">
        <v>716</v>
      </c>
      <c r="BC31" s="48" t="s">
        <v>716</v>
      </c>
      <c r="BD31" s="48" t="s">
        <v>882</v>
      </c>
      <c r="BE31" s="48" t="s">
        <v>882</v>
      </c>
      <c r="BF31" s="48" t="s">
        <v>946</v>
      </c>
      <c r="BG31" s="48" t="s">
        <v>946</v>
      </c>
      <c r="BH31" s="121" t="s">
        <v>4014</v>
      </c>
      <c r="BI31" s="121" t="s">
        <v>4014</v>
      </c>
      <c r="BJ31" s="121" t="s">
        <v>4192</v>
      </c>
      <c r="BK31" s="121" t="s">
        <v>4192</v>
      </c>
      <c r="BL31" s="121">
        <v>1</v>
      </c>
      <c r="BM31" s="124">
        <v>2.1739130434782608</v>
      </c>
      <c r="BN31" s="121">
        <v>0</v>
      </c>
      <c r="BO31" s="124">
        <v>0</v>
      </c>
      <c r="BP31" s="121">
        <v>0</v>
      </c>
      <c r="BQ31" s="124">
        <v>0</v>
      </c>
      <c r="BR31" s="121">
        <v>45</v>
      </c>
      <c r="BS31" s="124">
        <v>97.82608695652173</v>
      </c>
      <c r="BT31" s="121">
        <v>46</v>
      </c>
      <c r="BU31" s="2"/>
      <c r="BV31" s="3"/>
      <c r="BW31" s="3"/>
      <c r="BX31" s="3"/>
      <c r="BY31" s="3"/>
    </row>
    <row r="32" spans="1:77" ht="41.45" customHeight="1">
      <c r="A32" s="64" t="s">
        <v>239</v>
      </c>
      <c r="C32" s="65"/>
      <c r="D32" s="65" t="s">
        <v>64</v>
      </c>
      <c r="E32" s="66">
        <v>162.12150782032023</v>
      </c>
      <c r="F32" s="68">
        <v>99.99981423199132</v>
      </c>
      <c r="G32" s="101" t="s">
        <v>1143</v>
      </c>
      <c r="H32" s="65"/>
      <c r="I32" s="69" t="s">
        <v>239</v>
      </c>
      <c r="J32" s="70"/>
      <c r="K32" s="70"/>
      <c r="L32" s="69" t="s">
        <v>3244</v>
      </c>
      <c r="M32" s="73">
        <v>1.061910285024073</v>
      </c>
      <c r="N32" s="74">
        <v>425.96453857421875</v>
      </c>
      <c r="O32" s="74">
        <v>7534.005859375</v>
      </c>
      <c r="P32" s="75"/>
      <c r="Q32" s="76"/>
      <c r="R32" s="76"/>
      <c r="S32" s="86"/>
      <c r="T32" s="48">
        <v>1</v>
      </c>
      <c r="U32" s="48">
        <v>1</v>
      </c>
      <c r="V32" s="49">
        <v>0</v>
      </c>
      <c r="W32" s="49">
        <v>0</v>
      </c>
      <c r="X32" s="49">
        <v>0</v>
      </c>
      <c r="Y32" s="49">
        <v>0.999998</v>
      </c>
      <c r="Z32" s="49">
        <v>0</v>
      </c>
      <c r="AA32" s="49" t="s">
        <v>4957</v>
      </c>
      <c r="AB32" s="71">
        <v>32</v>
      </c>
      <c r="AC32" s="71"/>
      <c r="AD32" s="72"/>
      <c r="AE32" s="78" t="s">
        <v>2003</v>
      </c>
      <c r="AF32" s="78">
        <v>860</v>
      </c>
      <c r="AG32" s="78">
        <v>119</v>
      </c>
      <c r="AH32" s="78">
        <v>1339</v>
      </c>
      <c r="AI32" s="78">
        <v>0</v>
      </c>
      <c r="AJ32" s="78"/>
      <c r="AK32" s="78" t="s">
        <v>2217</v>
      </c>
      <c r="AL32" s="78" t="s">
        <v>2414</v>
      </c>
      <c r="AM32" s="82" t="s">
        <v>2571</v>
      </c>
      <c r="AN32" s="78"/>
      <c r="AO32" s="80">
        <v>40878.38186342592</v>
      </c>
      <c r="AP32" s="78"/>
      <c r="AQ32" s="78" t="b">
        <v>0</v>
      </c>
      <c r="AR32" s="78" t="b">
        <v>0</v>
      </c>
      <c r="AS32" s="78" t="b">
        <v>1</v>
      </c>
      <c r="AT32" s="78" t="s">
        <v>1903</v>
      </c>
      <c r="AU32" s="78">
        <v>5</v>
      </c>
      <c r="AV32" s="82" t="s">
        <v>2907</v>
      </c>
      <c r="AW32" s="78" t="b">
        <v>0</v>
      </c>
      <c r="AX32" s="78" t="s">
        <v>2995</v>
      </c>
      <c r="AY32" s="82" t="s">
        <v>3025</v>
      </c>
      <c r="AZ32" s="78" t="s">
        <v>66</v>
      </c>
      <c r="BA32" s="78" t="str">
        <f>REPLACE(INDEX(GroupVertices[Group],MATCH(Vertices[[#This Row],[Vertex]],GroupVertices[Vertex],0)),1,1,"")</f>
        <v>1</v>
      </c>
      <c r="BB32" s="48" t="s">
        <v>717</v>
      </c>
      <c r="BC32" s="48" t="s">
        <v>717</v>
      </c>
      <c r="BD32" s="48" t="s">
        <v>891</v>
      </c>
      <c r="BE32" s="48" t="s">
        <v>891</v>
      </c>
      <c r="BF32" s="48" t="s">
        <v>947</v>
      </c>
      <c r="BG32" s="48" t="s">
        <v>947</v>
      </c>
      <c r="BH32" s="121" t="s">
        <v>4015</v>
      </c>
      <c r="BI32" s="121" t="s">
        <v>4015</v>
      </c>
      <c r="BJ32" s="121" t="s">
        <v>4193</v>
      </c>
      <c r="BK32" s="121" t="s">
        <v>4193</v>
      </c>
      <c r="BL32" s="121">
        <v>0</v>
      </c>
      <c r="BM32" s="124">
        <v>0</v>
      </c>
      <c r="BN32" s="121">
        <v>0</v>
      </c>
      <c r="BO32" s="124">
        <v>0</v>
      </c>
      <c r="BP32" s="121">
        <v>0</v>
      </c>
      <c r="BQ32" s="124">
        <v>0</v>
      </c>
      <c r="BR32" s="121">
        <v>11</v>
      </c>
      <c r="BS32" s="124">
        <v>100</v>
      </c>
      <c r="BT32" s="121">
        <v>11</v>
      </c>
      <c r="BU32" s="2"/>
      <c r="BV32" s="3"/>
      <c r="BW32" s="3"/>
      <c r="BX32" s="3"/>
      <c r="BY32" s="3"/>
    </row>
    <row r="33" spans="1:77" ht="41.45" customHeight="1">
      <c r="A33" s="64" t="s">
        <v>240</v>
      </c>
      <c r="C33" s="65"/>
      <c r="D33" s="65" t="s">
        <v>64</v>
      </c>
      <c r="E33" s="66">
        <v>162.0127902968758</v>
      </c>
      <c r="F33" s="68">
        <v>99.99998044547277</v>
      </c>
      <c r="G33" s="101" t="s">
        <v>1144</v>
      </c>
      <c r="H33" s="65"/>
      <c r="I33" s="69" t="s">
        <v>240</v>
      </c>
      <c r="J33" s="70"/>
      <c r="K33" s="70"/>
      <c r="L33" s="69" t="s">
        <v>3245</v>
      </c>
      <c r="M33" s="73">
        <v>1.006516872107797</v>
      </c>
      <c r="N33" s="74">
        <v>8800.2900390625</v>
      </c>
      <c r="O33" s="74">
        <v>4499.5498046875</v>
      </c>
      <c r="P33" s="75"/>
      <c r="Q33" s="76"/>
      <c r="R33" s="76"/>
      <c r="S33" s="86"/>
      <c r="T33" s="48">
        <v>0</v>
      </c>
      <c r="U33" s="48">
        <v>1</v>
      </c>
      <c r="V33" s="49">
        <v>0</v>
      </c>
      <c r="W33" s="49">
        <v>1</v>
      </c>
      <c r="X33" s="49">
        <v>0</v>
      </c>
      <c r="Y33" s="49">
        <v>0.999998</v>
      </c>
      <c r="Z33" s="49">
        <v>0</v>
      </c>
      <c r="AA33" s="49">
        <v>0</v>
      </c>
      <c r="AB33" s="71">
        <v>33</v>
      </c>
      <c r="AC33" s="71"/>
      <c r="AD33" s="72"/>
      <c r="AE33" s="78" t="s">
        <v>240</v>
      </c>
      <c r="AF33" s="78">
        <v>35</v>
      </c>
      <c r="AG33" s="78">
        <v>17</v>
      </c>
      <c r="AH33" s="78">
        <v>769</v>
      </c>
      <c r="AI33" s="78">
        <v>713</v>
      </c>
      <c r="AJ33" s="78"/>
      <c r="AK33" s="78" t="s">
        <v>2218</v>
      </c>
      <c r="AL33" s="78" t="s">
        <v>2415</v>
      </c>
      <c r="AM33" s="78"/>
      <c r="AN33" s="78"/>
      <c r="AO33" s="80">
        <v>43216.27478009259</v>
      </c>
      <c r="AP33" s="82" t="s">
        <v>2732</v>
      </c>
      <c r="AQ33" s="78" t="b">
        <v>0</v>
      </c>
      <c r="AR33" s="78" t="b">
        <v>0</v>
      </c>
      <c r="AS33" s="78" t="b">
        <v>1</v>
      </c>
      <c r="AT33" s="78" t="s">
        <v>1903</v>
      </c>
      <c r="AU33" s="78">
        <v>0</v>
      </c>
      <c r="AV33" s="82" t="s">
        <v>2905</v>
      </c>
      <c r="AW33" s="78" t="b">
        <v>0</v>
      </c>
      <c r="AX33" s="78" t="s">
        <v>2995</v>
      </c>
      <c r="AY33" s="82" t="s">
        <v>3026</v>
      </c>
      <c r="AZ33" s="78" t="s">
        <v>66</v>
      </c>
      <c r="BA33" s="78" t="str">
        <f>REPLACE(INDEX(GroupVertices[Group],MATCH(Vertices[[#This Row],[Vertex]],GroupVertices[Vertex],0)),1,1,"")</f>
        <v>38</v>
      </c>
      <c r="BB33" s="48"/>
      <c r="BC33" s="48"/>
      <c r="BD33" s="48"/>
      <c r="BE33" s="48"/>
      <c r="BF33" s="48"/>
      <c r="BG33" s="48"/>
      <c r="BH33" s="121" t="s">
        <v>4016</v>
      </c>
      <c r="BI33" s="121" t="s">
        <v>4016</v>
      </c>
      <c r="BJ33" s="121" t="s">
        <v>4194</v>
      </c>
      <c r="BK33" s="121" t="s">
        <v>4194</v>
      </c>
      <c r="BL33" s="121">
        <v>0</v>
      </c>
      <c r="BM33" s="124">
        <v>0</v>
      </c>
      <c r="BN33" s="121">
        <v>1</v>
      </c>
      <c r="BO33" s="124">
        <v>1.8867924528301887</v>
      </c>
      <c r="BP33" s="121">
        <v>1</v>
      </c>
      <c r="BQ33" s="124">
        <v>1.8867924528301887</v>
      </c>
      <c r="BR33" s="121">
        <v>52</v>
      </c>
      <c r="BS33" s="124">
        <v>98.11320754716981</v>
      </c>
      <c r="BT33" s="121">
        <v>53</v>
      </c>
      <c r="BU33" s="2"/>
      <c r="BV33" s="3"/>
      <c r="BW33" s="3"/>
      <c r="BX33" s="3"/>
      <c r="BY33" s="3"/>
    </row>
    <row r="34" spans="1:77" ht="41.45" customHeight="1">
      <c r="A34" s="64" t="s">
        <v>405</v>
      </c>
      <c r="C34" s="65"/>
      <c r="D34" s="65" t="s">
        <v>64</v>
      </c>
      <c r="E34" s="66">
        <v>164.30971444415755</v>
      </c>
      <c r="F34" s="68">
        <v>99.99646877829126</v>
      </c>
      <c r="G34" s="101" t="s">
        <v>2930</v>
      </c>
      <c r="H34" s="65"/>
      <c r="I34" s="69" t="s">
        <v>405</v>
      </c>
      <c r="J34" s="70"/>
      <c r="K34" s="70"/>
      <c r="L34" s="69" t="s">
        <v>3246</v>
      </c>
      <c r="M34" s="73">
        <v>2.1768384881330363</v>
      </c>
      <c r="N34" s="74">
        <v>8800.2900390625</v>
      </c>
      <c r="O34" s="74">
        <v>4087.826416015625</v>
      </c>
      <c r="P34" s="75"/>
      <c r="Q34" s="76"/>
      <c r="R34" s="76"/>
      <c r="S34" s="86"/>
      <c r="T34" s="48">
        <v>1</v>
      </c>
      <c r="U34" s="48">
        <v>0</v>
      </c>
      <c r="V34" s="49">
        <v>0</v>
      </c>
      <c r="W34" s="49">
        <v>1</v>
      </c>
      <c r="X34" s="49">
        <v>0</v>
      </c>
      <c r="Y34" s="49">
        <v>0.999998</v>
      </c>
      <c r="Z34" s="49">
        <v>0</v>
      </c>
      <c r="AA34" s="49">
        <v>0</v>
      </c>
      <c r="AB34" s="71">
        <v>34</v>
      </c>
      <c r="AC34" s="71"/>
      <c r="AD34" s="72"/>
      <c r="AE34" s="78" t="s">
        <v>2004</v>
      </c>
      <c r="AF34" s="78">
        <v>440</v>
      </c>
      <c r="AG34" s="78">
        <v>2172</v>
      </c>
      <c r="AH34" s="78">
        <v>37629</v>
      </c>
      <c r="AI34" s="78">
        <v>2384</v>
      </c>
      <c r="AJ34" s="78"/>
      <c r="AK34" s="78" t="s">
        <v>2219</v>
      </c>
      <c r="AL34" s="78" t="s">
        <v>2416</v>
      </c>
      <c r="AM34" s="78"/>
      <c r="AN34" s="78"/>
      <c r="AO34" s="80">
        <v>41354.668969907405</v>
      </c>
      <c r="AP34" s="82" t="s">
        <v>2733</v>
      </c>
      <c r="AQ34" s="78" t="b">
        <v>0</v>
      </c>
      <c r="AR34" s="78" t="b">
        <v>0</v>
      </c>
      <c r="AS34" s="78" t="b">
        <v>0</v>
      </c>
      <c r="AT34" s="78" t="s">
        <v>1903</v>
      </c>
      <c r="AU34" s="78">
        <v>54</v>
      </c>
      <c r="AV34" s="82" t="s">
        <v>2905</v>
      </c>
      <c r="AW34" s="78" t="b">
        <v>0</v>
      </c>
      <c r="AX34" s="78" t="s">
        <v>2995</v>
      </c>
      <c r="AY34" s="82" t="s">
        <v>3027</v>
      </c>
      <c r="AZ34" s="78" t="s">
        <v>65</v>
      </c>
      <c r="BA34" s="78" t="str">
        <f>REPLACE(INDEX(GroupVertices[Group],MATCH(Vertices[[#This Row],[Vertex]],GroupVertices[Vertex],0)),1,1,"")</f>
        <v>38</v>
      </c>
      <c r="BB34" s="48"/>
      <c r="BC34" s="48"/>
      <c r="BD34" s="48"/>
      <c r="BE34" s="48"/>
      <c r="BF34" s="48"/>
      <c r="BG34" s="48"/>
      <c r="BH34" s="48"/>
      <c r="BI34" s="48"/>
      <c r="BJ34" s="48"/>
      <c r="BK34" s="48"/>
      <c r="BL34" s="48"/>
      <c r="BM34" s="49"/>
      <c r="BN34" s="48"/>
      <c r="BO34" s="49"/>
      <c r="BP34" s="48"/>
      <c r="BQ34" s="49"/>
      <c r="BR34" s="48"/>
      <c r="BS34" s="49"/>
      <c r="BT34" s="48"/>
      <c r="BU34" s="2"/>
      <c r="BV34" s="3"/>
      <c r="BW34" s="3"/>
      <c r="BX34" s="3"/>
      <c r="BY34" s="3"/>
    </row>
    <row r="35" spans="1:77" ht="41.45" customHeight="1">
      <c r="A35" s="64" t="s">
        <v>241</v>
      </c>
      <c r="C35" s="65"/>
      <c r="D35" s="65" t="s">
        <v>64</v>
      </c>
      <c r="E35" s="66">
        <v>163.12234855085276</v>
      </c>
      <c r="F35" s="68">
        <v>99.99828409023567</v>
      </c>
      <c r="G35" s="101" t="s">
        <v>1145</v>
      </c>
      <c r="H35" s="65"/>
      <c r="I35" s="69" t="s">
        <v>241</v>
      </c>
      <c r="J35" s="70"/>
      <c r="K35" s="70"/>
      <c r="L35" s="69" t="s">
        <v>3247</v>
      </c>
      <c r="M35" s="73">
        <v>1.5718555274592005</v>
      </c>
      <c r="N35" s="74">
        <v>3660.6962890625</v>
      </c>
      <c r="O35" s="74">
        <v>2464.994384765625</v>
      </c>
      <c r="P35" s="75"/>
      <c r="Q35" s="76"/>
      <c r="R35" s="76"/>
      <c r="S35" s="86"/>
      <c r="T35" s="48">
        <v>1</v>
      </c>
      <c r="U35" s="48">
        <v>1</v>
      </c>
      <c r="V35" s="49">
        <v>0</v>
      </c>
      <c r="W35" s="49">
        <v>0</v>
      </c>
      <c r="X35" s="49">
        <v>0</v>
      </c>
      <c r="Y35" s="49">
        <v>0.999998</v>
      </c>
      <c r="Z35" s="49">
        <v>0</v>
      </c>
      <c r="AA35" s="49" t="s">
        <v>4957</v>
      </c>
      <c r="AB35" s="71">
        <v>35</v>
      </c>
      <c r="AC35" s="71"/>
      <c r="AD35" s="72"/>
      <c r="AE35" s="78" t="s">
        <v>2005</v>
      </c>
      <c r="AF35" s="78">
        <v>72</v>
      </c>
      <c r="AG35" s="78">
        <v>1058</v>
      </c>
      <c r="AH35" s="78">
        <v>275375</v>
      </c>
      <c r="AI35" s="78">
        <v>2</v>
      </c>
      <c r="AJ35" s="78"/>
      <c r="AK35" s="78" t="s">
        <v>2220</v>
      </c>
      <c r="AL35" s="78" t="s">
        <v>2417</v>
      </c>
      <c r="AM35" s="82" t="s">
        <v>2553</v>
      </c>
      <c r="AN35" s="78"/>
      <c r="AO35" s="80">
        <v>40015.44975694444</v>
      </c>
      <c r="AP35" s="82" t="s">
        <v>2734</v>
      </c>
      <c r="AQ35" s="78" t="b">
        <v>0</v>
      </c>
      <c r="AR35" s="78" t="b">
        <v>0</v>
      </c>
      <c r="AS35" s="78" t="b">
        <v>1</v>
      </c>
      <c r="AT35" s="78" t="s">
        <v>1903</v>
      </c>
      <c r="AU35" s="78">
        <v>64</v>
      </c>
      <c r="AV35" s="82" t="s">
        <v>2905</v>
      </c>
      <c r="AW35" s="78" t="b">
        <v>0</v>
      </c>
      <c r="AX35" s="78" t="s">
        <v>2995</v>
      </c>
      <c r="AY35" s="82" t="s">
        <v>3028</v>
      </c>
      <c r="AZ35" s="78" t="s">
        <v>66</v>
      </c>
      <c r="BA35" s="78" t="str">
        <f>REPLACE(INDEX(GroupVertices[Group],MATCH(Vertices[[#This Row],[Vertex]],GroupVertices[Vertex],0)),1,1,"")</f>
        <v>1</v>
      </c>
      <c r="BB35" s="48" t="s">
        <v>718</v>
      </c>
      <c r="BC35" s="48" t="s">
        <v>718</v>
      </c>
      <c r="BD35" s="48" t="s">
        <v>882</v>
      </c>
      <c r="BE35" s="48" t="s">
        <v>882</v>
      </c>
      <c r="BF35" s="48" t="s">
        <v>948</v>
      </c>
      <c r="BG35" s="48" t="s">
        <v>948</v>
      </c>
      <c r="BH35" s="121" t="s">
        <v>4017</v>
      </c>
      <c r="BI35" s="121" t="s">
        <v>4017</v>
      </c>
      <c r="BJ35" s="121" t="s">
        <v>4195</v>
      </c>
      <c r="BK35" s="121" t="s">
        <v>4195</v>
      </c>
      <c r="BL35" s="121">
        <v>1</v>
      </c>
      <c r="BM35" s="124">
        <v>2.2222222222222223</v>
      </c>
      <c r="BN35" s="121">
        <v>0</v>
      </c>
      <c r="BO35" s="124">
        <v>0</v>
      </c>
      <c r="BP35" s="121">
        <v>0</v>
      </c>
      <c r="BQ35" s="124">
        <v>0</v>
      </c>
      <c r="BR35" s="121">
        <v>44</v>
      </c>
      <c r="BS35" s="124">
        <v>97.77777777777777</v>
      </c>
      <c r="BT35" s="121">
        <v>45</v>
      </c>
      <c r="BU35" s="2"/>
      <c r="BV35" s="3"/>
      <c r="BW35" s="3"/>
      <c r="BX35" s="3"/>
      <c r="BY35" s="3"/>
    </row>
    <row r="36" spans="1:77" ht="41.45" customHeight="1">
      <c r="A36" s="64" t="s">
        <v>242</v>
      </c>
      <c r="C36" s="65"/>
      <c r="D36" s="65" t="s">
        <v>64</v>
      </c>
      <c r="E36" s="66">
        <v>324.9792920819973</v>
      </c>
      <c r="F36" s="68">
        <v>99.75082806633047</v>
      </c>
      <c r="G36" s="101" t="s">
        <v>1146</v>
      </c>
      <c r="H36" s="65"/>
      <c r="I36" s="69" t="s">
        <v>242</v>
      </c>
      <c r="J36" s="70"/>
      <c r="K36" s="70"/>
      <c r="L36" s="69" t="s">
        <v>3248</v>
      </c>
      <c r="M36" s="73">
        <v>84.04069976092961</v>
      </c>
      <c r="N36" s="74">
        <v>4384.90625</v>
      </c>
      <c r="O36" s="74">
        <v>2858.53759765625</v>
      </c>
      <c r="P36" s="75"/>
      <c r="Q36" s="76"/>
      <c r="R36" s="76"/>
      <c r="S36" s="86"/>
      <c r="T36" s="48">
        <v>0</v>
      </c>
      <c r="U36" s="48">
        <v>1</v>
      </c>
      <c r="V36" s="49">
        <v>0</v>
      </c>
      <c r="W36" s="49">
        <v>0.076923</v>
      </c>
      <c r="X36" s="49">
        <v>0.000314</v>
      </c>
      <c r="Y36" s="49">
        <v>0.573476</v>
      </c>
      <c r="Z36" s="49">
        <v>0</v>
      </c>
      <c r="AA36" s="49">
        <v>0</v>
      </c>
      <c r="AB36" s="71">
        <v>36</v>
      </c>
      <c r="AC36" s="71"/>
      <c r="AD36" s="72"/>
      <c r="AE36" s="78" t="s">
        <v>2006</v>
      </c>
      <c r="AF36" s="78">
        <v>5026</v>
      </c>
      <c r="AG36" s="78">
        <v>152914</v>
      </c>
      <c r="AH36" s="78">
        <v>97016</v>
      </c>
      <c r="AI36" s="78">
        <v>1003</v>
      </c>
      <c r="AJ36" s="78"/>
      <c r="AK36" s="78" t="s">
        <v>2221</v>
      </c>
      <c r="AL36" s="78" t="s">
        <v>2418</v>
      </c>
      <c r="AM36" s="82" t="s">
        <v>2572</v>
      </c>
      <c r="AN36" s="78"/>
      <c r="AO36" s="80">
        <v>39497.20570601852</v>
      </c>
      <c r="AP36" s="82" t="s">
        <v>2735</v>
      </c>
      <c r="AQ36" s="78" t="b">
        <v>0</v>
      </c>
      <c r="AR36" s="78" t="b">
        <v>0</v>
      </c>
      <c r="AS36" s="78" t="b">
        <v>1</v>
      </c>
      <c r="AT36" s="78" t="s">
        <v>1903</v>
      </c>
      <c r="AU36" s="78">
        <v>2333</v>
      </c>
      <c r="AV36" s="82" t="s">
        <v>2905</v>
      </c>
      <c r="AW36" s="78" t="b">
        <v>1</v>
      </c>
      <c r="AX36" s="78" t="s">
        <v>2995</v>
      </c>
      <c r="AY36" s="82" t="s">
        <v>3029</v>
      </c>
      <c r="AZ36" s="78" t="s">
        <v>66</v>
      </c>
      <c r="BA36" s="78" t="str">
        <f>REPLACE(INDEX(GroupVertices[Group],MATCH(Vertices[[#This Row],[Vertex]],GroupVertices[Vertex],0)),1,1,"")</f>
        <v>3</v>
      </c>
      <c r="BB36" s="48"/>
      <c r="BC36" s="48"/>
      <c r="BD36" s="48"/>
      <c r="BE36" s="48"/>
      <c r="BF36" s="48"/>
      <c r="BG36" s="48"/>
      <c r="BH36" s="121" t="s">
        <v>4018</v>
      </c>
      <c r="BI36" s="121" t="s">
        <v>4018</v>
      </c>
      <c r="BJ36" s="121" t="s">
        <v>4196</v>
      </c>
      <c r="BK36" s="121" t="s">
        <v>4196</v>
      </c>
      <c r="BL36" s="121">
        <v>0</v>
      </c>
      <c r="BM36" s="124">
        <v>0</v>
      </c>
      <c r="BN36" s="121">
        <v>0</v>
      </c>
      <c r="BO36" s="124">
        <v>0</v>
      </c>
      <c r="BP36" s="121">
        <v>0</v>
      </c>
      <c r="BQ36" s="124">
        <v>0</v>
      </c>
      <c r="BR36" s="121">
        <v>24</v>
      </c>
      <c r="BS36" s="124">
        <v>100</v>
      </c>
      <c r="BT36" s="121">
        <v>24</v>
      </c>
      <c r="BU36" s="2"/>
      <c r="BV36" s="3"/>
      <c r="BW36" s="3"/>
      <c r="BX36" s="3"/>
      <c r="BY36" s="3"/>
    </row>
    <row r="37" spans="1:77" ht="41.45" customHeight="1">
      <c r="A37" s="64" t="s">
        <v>248</v>
      </c>
      <c r="C37" s="65"/>
      <c r="D37" s="65" t="s">
        <v>64</v>
      </c>
      <c r="E37" s="66">
        <v>168.6434933689128</v>
      </c>
      <c r="F37" s="68">
        <v>99.98984305264855</v>
      </c>
      <c r="G37" s="101" t="s">
        <v>1152</v>
      </c>
      <c r="H37" s="65"/>
      <c r="I37" s="69" t="s">
        <v>248</v>
      </c>
      <c r="J37" s="70"/>
      <c r="K37" s="70"/>
      <c r="L37" s="69" t="s">
        <v>3249</v>
      </c>
      <c r="M37" s="73">
        <v>4.384971987324972</v>
      </c>
      <c r="N37" s="74">
        <v>4591.6943359375</v>
      </c>
      <c r="O37" s="74">
        <v>4058.84716796875</v>
      </c>
      <c r="P37" s="75"/>
      <c r="Q37" s="76"/>
      <c r="R37" s="76"/>
      <c r="S37" s="86"/>
      <c r="T37" s="48">
        <v>8</v>
      </c>
      <c r="U37" s="48">
        <v>1</v>
      </c>
      <c r="V37" s="49">
        <v>42</v>
      </c>
      <c r="W37" s="49">
        <v>0.142857</v>
      </c>
      <c r="X37" s="49">
        <v>0.001002</v>
      </c>
      <c r="Y37" s="49">
        <v>3.985653</v>
      </c>
      <c r="Z37" s="49">
        <v>0</v>
      </c>
      <c r="AA37" s="49">
        <v>0</v>
      </c>
      <c r="AB37" s="71">
        <v>37</v>
      </c>
      <c r="AC37" s="71"/>
      <c r="AD37" s="72"/>
      <c r="AE37" s="78" t="s">
        <v>2007</v>
      </c>
      <c r="AF37" s="78">
        <v>897</v>
      </c>
      <c r="AG37" s="78">
        <v>6238</v>
      </c>
      <c r="AH37" s="78">
        <v>20449</v>
      </c>
      <c r="AI37" s="78">
        <v>4551</v>
      </c>
      <c r="AJ37" s="78"/>
      <c r="AK37" s="78" t="s">
        <v>2222</v>
      </c>
      <c r="AL37" s="78" t="s">
        <v>2419</v>
      </c>
      <c r="AM37" s="82" t="s">
        <v>2573</v>
      </c>
      <c r="AN37" s="78"/>
      <c r="AO37" s="80">
        <v>41512.84064814815</v>
      </c>
      <c r="AP37" s="82" t="s">
        <v>2736</v>
      </c>
      <c r="AQ37" s="78" t="b">
        <v>0</v>
      </c>
      <c r="AR37" s="78" t="b">
        <v>0</v>
      </c>
      <c r="AS37" s="78" t="b">
        <v>1</v>
      </c>
      <c r="AT37" s="78" t="s">
        <v>1903</v>
      </c>
      <c r="AU37" s="78">
        <v>91</v>
      </c>
      <c r="AV37" s="82" t="s">
        <v>2908</v>
      </c>
      <c r="AW37" s="78" t="b">
        <v>1</v>
      </c>
      <c r="AX37" s="78" t="s">
        <v>2995</v>
      </c>
      <c r="AY37" s="82" t="s">
        <v>3030</v>
      </c>
      <c r="AZ37" s="78" t="s">
        <v>66</v>
      </c>
      <c r="BA37" s="78" t="str">
        <f>REPLACE(INDEX(GroupVertices[Group],MATCH(Vertices[[#This Row],[Vertex]],GroupVertices[Vertex],0)),1,1,"")</f>
        <v>3</v>
      </c>
      <c r="BB37" s="48"/>
      <c r="BC37" s="48"/>
      <c r="BD37" s="48"/>
      <c r="BE37" s="48"/>
      <c r="BF37" s="48"/>
      <c r="BG37" s="48"/>
      <c r="BH37" s="121" t="s">
        <v>4019</v>
      </c>
      <c r="BI37" s="121" t="s">
        <v>4019</v>
      </c>
      <c r="BJ37" s="121" t="s">
        <v>4197</v>
      </c>
      <c r="BK37" s="121" t="s">
        <v>4197</v>
      </c>
      <c r="BL37" s="121">
        <v>1</v>
      </c>
      <c r="BM37" s="124">
        <v>2.5641025641025643</v>
      </c>
      <c r="BN37" s="121">
        <v>0</v>
      </c>
      <c r="BO37" s="124">
        <v>0</v>
      </c>
      <c r="BP37" s="121">
        <v>0</v>
      </c>
      <c r="BQ37" s="124">
        <v>0</v>
      </c>
      <c r="BR37" s="121">
        <v>38</v>
      </c>
      <c r="BS37" s="124">
        <v>97.43589743589743</v>
      </c>
      <c r="BT37" s="121">
        <v>39</v>
      </c>
      <c r="BU37" s="2"/>
      <c r="BV37" s="3"/>
      <c r="BW37" s="3"/>
      <c r="BX37" s="3"/>
      <c r="BY37" s="3"/>
    </row>
    <row r="38" spans="1:77" ht="41.45" customHeight="1">
      <c r="A38" s="64" t="s">
        <v>243</v>
      </c>
      <c r="C38" s="65"/>
      <c r="D38" s="65" t="s">
        <v>64</v>
      </c>
      <c r="E38" s="66">
        <v>173.00072117127374</v>
      </c>
      <c r="F38" s="68">
        <v>99.98318147703927</v>
      </c>
      <c r="G38" s="101" t="s">
        <v>1147</v>
      </c>
      <c r="H38" s="65"/>
      <c r="I38" s="69" t="s">
        <v>243</v>
      </c>
      <c r="J38" s="70"/>
      <c r="K38" s="70"/>
      <c r="L38" s="69" t="s">
        <v>3250</v>
      </c>
      <c r="M38" s="73">
        <v>6.605053085381204</v>
      </c>
      <c r="N38" s="74">
        <v>4838.86376953125</v>
      </c>
      <c r="O38" s="74">
        <v>2907.05859375</v>
      </c>
      <c r="P38" s="75"/>
      <c r="Q38" s="76"/>
      <c r="R38" s="76"/>
      <c r="S38" s="86"/>
      <c r="T38" s="48">
        <v>0</v>
      </c>
      <c r="U38" s="48">
        <v>1</v>
      </c>
      <c r="V38" s="49">
        <v>0</v>
      </c>
      <c r="W38" s="49">
        <v>0.076923</v>
      </c>
      <c r="X38" s="49">
        <v>0.000314</v>
      </c>
      <c r="Y38" s="49">
        <v>0.573476</v>
      </c>
      <c r="Z38" s="49">
        <v>0</v>
      </c>
      <c r="AA38" s="49">
        <v>0</v>
      </c>
      <c r="AB38" s="71">
        <v>38</v>
      </c>
      <c r="AC38" s="71"/>
      <c r="AD38" s="72"/>
      <c r="AE38" s="78" t="s">
        <v>2008</v>
      </c>
      <c r="AF38" s="78">
        <v>116</v>
      </c>
      <c r="AG38" s="78">
        <v>10326</v>
      </c>
      <c r="AH38" s="78">
        <v>18501</v>
      </c>
      <c r="AI38" s="78">
        <v>24</v>
      </c>
      <c r="AJ38" s="78"/>
      <c r="AK38" s="78" t="s">
        <v>2223</v>
      </c>
      <c r="AL38" s="78" t="s">
        <v>2420</v>
      </c>
      <c r="AM38" s="82" t="s">
        <v>2574</v>
      </c>
      <c r="AN38" s="78"/>
      <c r="AO38" s="80">
        <v>40115.70744212963</v>
      </c>
      <c r="AP38" s="82" t="s">
        <v>2737</v>
      </c>
      <c r="AQ38" s="78" t="b">
        <v>0</v>
      </c>
      <c r="AR38" s="78" t="b">
        <v>0</v>
      </c>
      <c r="AS38" s="78" t="b">
        <v>0</v>
      </c>
      <c r="AT38" s="78" t="s">
        <v>1903</v>
      </c>
      <c r="AU38" s="78">
        <v>161</v>
      </c>
      <c r="AV38" s="82" t="s">
        <v>2905</v>
      </c>
      <c r="AW38" s="78" t="b">
        <v>1</v>
      </c>
      <c r="AX38" s="78" t="s">
        <v>2995</v>
      </c>
      <c r="AY38" s="82" t="s">
        <v>3031</v>
      </c>
      <c r="AZ38" s="78" t="s">
        <v>66</v>
      </c>
      <c r="BA38" s="78" t="str">
        <f>REPLACE(INDEX(GroupVertices[Group],MATCH(Vertices[[#This Row],[Vertex]],GroupVertices[Vertex],0)),1,1,"")</f>
        <v>3</v>
      </c>
      <c r="BB38" s="48"/>
      <c r="BC38" s="48"/>
      <c r="BD38" s="48"/>
      <c r="BE38" s="48"/>
      <c r="BF38" s="48"/>
      <c r="BG38" s="48"/>
      <c r="BH38" s="121" t="s">
        <v>4018</v>
      </c>
      <c r="BI38" s="121" t="s">
        <v>4018</v>
      </c>
      <c r="BJ38" s="121" t="s">
        <v>4196</v>
      </c>
      <c r="BK38" s="121" t="s">
        <v>4196</v>
      </c>
      <c r="BL38" s="121">
        <v>0</v>
      </c>
      <c r="BM38" s="124">
        <v>0</v>
      </c>
      <c r="BN38" s="121">
        <v>0</v>
      </c>
      <c r="BO38" s="124">
        <v>0</v>
      </c>
      <c r="BP38" s="121">
        <v>0</v>
      </c>
      <c r="BQ38" s="124">
        <v>0</v>
      </c>
      <c r="BR38" s="121">
        <v>24</v>
      </c>
      <c r="BS38" s="124">
        <v>100</v>
      </c>
      <c r="BT38" s="121">
        <v>24</v>
      </c>
      <c r="BU38" s="2"/>
      <c r="BV38" s="3"/>
      <c r="BW38" s="3"/>
      <c r="BX38" s="3"/>
      <c r="BY38" s="3"/>
    </row>
    <row r="39" spans="1:77" ht="41.45" customHeight="1">
      <c r="A39" s="64" t="s">
        <v>244</v>
      </c>
      <c r="C39" s="65"/>
      <c r="D39" s="65" t="s">
        <v>64</v>
      </c>
      <c r="E39" s="66">
        <v>179.49392855189572</v>
      </c>
      <c r="F39" s="68">
        <v>99.97325429538276</v>
      </c>
      <c r="G39" s="101" t="s">
        <v>1148</v>
      </c>
      <c r="H39" s="65"/>
      <c r="I39" s="69" t="s">
        <v>244</v>
      </c>
      <c r="J39" s="70"/>
      <c r="K39" s="70"/>
      <c r="L39" s="69" t="s">
        <v>3251</v>
      </c>
      <c r="M39" s="73">
        <v>9.91345182543956</v>
      </c>
      <c r="N39" s="74">
        <v>4168.720703125</v>
      </c>
      <c r="O39" s="74">
        <v>4828.98486328125</v>
      </c>
      <c r="P39" s="75"/>
      <c r="Q39" s="76"/>
      <c r="R39" s="76"/>
      <c r="S39" s="86"/>
      <c r="T39" s="48">
        <v>0</v>
      </c>
      <c r="U39" s="48">
        <v>1</v>
      </c>
      <c r="V39" s="49">
        <v>0</v>
      </c>
      <c r="W39" s="49">
        <v>0.076923</v>
      </c>
      <c r="X39" s="49">
        <v>0.000314</v>
      </c>
      <c r="Y39" s="49">
        <v>0.573476</v>
      </c>
      <c r="Z39" s="49">
        <v>0</v>
      </c>
      <c r="AA39" s="49">
        <v>0</v>
      </c>
      <c r="AB39" s="71">
        <v>39</v>
      </c>
      <c r="AC39" s="71"/>
      <c r="AD39" s="72"/>
      <c r="AE39" s="78" t="s">
        <v>2009</v>
      </c>
      <c r="AF39" s="78">
        <v>1244</v>
      </c>
      <c r="AG39" s="78">
        <v>16418</v>
      </c>
      <c r="AH39" s="78">
        <v>51868</v>
      </c>
      <c r="AI39" s="78">
        <v>82</v>
      </c>
      <c r="AJ39" s="78"/>
      <c r="AK39" s="78" t="s">
        <v>2224</v>
      </c>
      <c r="AL39" s="78" t="s">
        <v>2421</v>
      </c>
      <c r="AM39" s="82" t="s">
        <v>2575</v>
      </c>
      <c r="AN39" s="78"/>
      <c r="AO39" s="80">
        <v>39403.11207175926</v>
      </c>
      <c r="AP39" s="82" t="s">
        <v>2738</v>
      </c>
      <c r="AQ39" s="78" t="b">
        <v>0</v>
      </c>
      <c r="AR39" s="78" t="b">
        <v>0</v>
      </c>
      <c r="AS39" s="78" t="b">
        <v>0</v>
      </c>
      <c r="AT39" s="78" t="s">
        <v>1903</v>
      </c>
      <c r="AU39" s="78">
        <v>277</v>
      </c>
      <c r="AV39" s="82" t="s">
        <v>2905</v>
      </c>
      <c r="AW39" s="78" t="b">
        <v>1</v>
      </c>
      <c r="AX39" s="78" t="s">
        <v>2995</v>
      </c>
      <c r="AY39" s="82" t="s">
        <v>3032</v>
      </c>
      <c r="AZ39" s="78" t="s">
        <v>66</v>
      </c>
      <c r="BA39" s="78" t="str">
        <f>REPLACE(INDEX(GroupVertices[Group],MATCH(Vertices[[#This Row],[Vertex]],GroupVertices[Vertex],0)),1,1,"")</f>
        <v>3</v>
      </c>
      <c r="BB39" s="48"/>
      <c r="BC39" s="48"/>
      <c r="BD39" s="48"/>
      <c r="BE39" s="48"/>
      <c r="BF39" s="48"/>
      <c r="BG39" s="48"/>
      <c r="BH39" s="121" t="s">
        <v>4018</v>
      </c>
      <c r="BI39" s="121" t="s">
        <v>4018</v>
      </c>
      <c r="BJ39" s="121" t="s">
        <v>4196</v>
      </c>
      <c r="BK39" s="121" t="s">
        <v>4196</v>
      </c>
      <c r="BL39" s="121">
        <v>0</v>
      </c>
      <c r="BM39" s="124">
        <v>0</v>
      </c>
      <c r="BN39" s="121">
        <v>0</v>
      </c>
      <c r="BO39" s="124">
        <v>0</v>
      </c>
      <c r="BP39" s="121">
        <v>0</v>
      </c>
      <c r="BQ39" s="124">
        <v>0</v>
      </c>
      <c r="BR39" s="121">
        <v>24</v>
      </c>
      <c r="BS39" s="124">
        <v>100</v>
      </c>
      <c r="BT39" s="121">
        <v>24</v>
      </c>
      <c r="BU39" s="2"/>
      <c r="BV39" s="3"/>
      <c r="BW39" s="3"/>
      <c r="BX39" s="3"/>
      <c r="BY39" s="3"/>
    </row>
    <row r="40" spans="1:77" ht="41.45" customHeight="1">
      <c r="A40" s="64" t="s">
        <v>245</v>
      </c>
      <c r="C40" s="65"/>
      <c r="D40" s="65" t="s">
        <v>64</v>
      </c>
      <c r="E40" s="66">
        <v>178.75422304924442</v>
      </c>
      <c r="F40" s="68">
        <v>99.97438519887416</v>
      </c>
      <c r="G40" s="101" t="s">
        <v>1149</v>
      </c>
      <c r="H40" s="65"/>
      <c r="I40" s="69" t="s">
        <v>245</v>
      </c>
      <c r="J40" s="70"/>
      <c r="K40" s="70"/>
      <c r="L40" s="69" t="s">
        <v>3252</v>
      </c>
      <c r="M40" s="73">
        <v>9.536559388538624</v>
      </c>
      <c r="N40" s="74">
        <v>5106.70166015625</v>
      </c>
      <c r="O40" s="74">
        <v>3822.89990234375</v>
      </c>
      <c r="P40" s="75"/>
      <c r="Q40" s="76"/>
      <c r="R40" s="76"/>
      <c r="S40" s="86"/>
      <c r="T40" s="48">
        <v>0</v>
      </c>
      <c r="U40" s="48">
        <v>1</v>
      </c>
      <c r="V40" s="49">
        <v>0</v>
      </c>
      <c r="W40" s="49">
        <v>0.076923</v>
      </c>
      <c r="X40" s="49">
        <v>0.000314</v>
      </c>
      <c r="Y40" s="49">
        <v>0.573476</v>
      </c>
      <c r="Z40" s="49">
        <v>0</v>
      </c>
      <c r="AA40" s="49">
        <v>0</v>
      </c>
      <c r="AB40" s="71">
        <v>40</v>
      </c>
      <c r="AC40" s="71"/>
      <c r="AD40" s="72"/>
      <c r="AE40" s="78" t="s">
        <v>2010</v>
      </c>
      <c r="AF40" s="78">
        <v>154</v>
      </c>
      <c r="AG40" s="78">
        <v>15724</v>
      </c>
      <c r="AH40" s="78">
        <v>23909</v>
      </c>
      <c r="AI40" s="78">
        <v>31</v>
      </c>
      <c r="AJ40" s="78"/>
      <c r="AK40" s="78" t="s">
        <v>2225</v>
      </c>
      <c r="AL40" s="78" t="s">
        <v>2422</v>
      </c>
      <c r="AM40" s="82" t="s">
        <v>2576</v>
      </c>
      <c r="AN40" s="78"/>
      <c r="AO40" s="80">
        <v>40112.702199074076</v>
      </c>
      <c r="AP40" s="82" t="s">
        <v>2739</v>
      </c>
      <c r="AQ40" s="78" t="b">
        <v>0</v>
      </c>
      <c r="AR40" s="78" t="b">
        <v>0</v>
      </c>
      <c r="AS40" s="78" t="b">
        <v>1</v>
      </c>
      <c r="AT40" s="78" t="s">
        <v>1903</v>
      </c>
      <c r="AU40" s="78">
        <v>279</v>
      </c>
      <c r="AV40" s="82" t="s">
        <v>2905</v>
      </c>
      <c r="AW40" s="78" t="b">
        <v>1</v>
      </c>
      <c r="AX40" s="78" t="s">
        <v>2995</v>
      </c>
      <c r="AY40" s="82" t="s">
        <v>3033</v>
      </c>
      <c r="AZ40" s="78" t="s">
        <v>66</v>
      </c>
      <c r="BA40" s="78" t="str">
        <f>REPLACE(INDEX(GroupVertices[Group],MATCH(Vertices[[#This Row],[Vertex]],GroupVertices[Vertex],0)),1,1,"")</f>
        <v>3</v>
      </c>
      <c r="BB40" s="48"/>
      <c r="BC40" s="48"/>
      <c r="BD40" s="48"/>
      <c r="BE40" s="48"/>
      <c r="BF40" s="48"/>
      <c r="BG40" s="48"/>
      <c r="BH40" s="121" t="s">
        <v>4018</v>
      </c>
      <c r="BI40" s="121" t="s">
        <v>4018</v>
      </c>
      <c r="BJ40" s="121" t="s">
        <v>4196</v>
      </c>
      <c r="BK40" s="121" t="s">
        <v>4196</v>
      </c>
      <c r="BL40" s="121">
        <v>0</v>
      </c>
      <c r="BM40" s="124">
        <v>0</v>
      </c>
      <c r="BN40" s="121">
        <v>0</v>
      </c>
      <c r="BO40" s="124">
        <v>0</v>
      </c>
      <c r="BP40" s="121">
        <v>0</v>
      </c>
      <c r="BQ40" s="124">
        <v>0</v>
      </c>
      <c r="BR40" s="121">
        <v>24</v>
      </c>
      <c r="BS40" s="124">
        <v>100</v>
      </c>
      <c r="BT40" s="121">
        <v>24</v>
      </c>
      <c r="BU40" s="2"/>
      <c r="BV40" s="3"/>
      <c r="BW40" s="3"/>
      <c r="BX40" s="3"/>
      <c r="BY40" s="3"/>
    </row>
    <row r="41" spans="1:77" ht="41.45" customHeight="1">
      <c r="A41" s="64" t="s">
        <v>246</v>
      </c>
      <c r="C41" s="65"/>
      <c r="D41" s="65" t="s">
        <v>64</v>
      </c>
      <c r="E41" s="66">
        <v>187.6306890810599</v>
      </c>
      <c r="F41" s="68">
        <v>99.96081435697735</v>
      </c>
      <c r="G41" s="101" t="s">
        <v>1150</v>
      </c>
      <c r="H41" s="65"/>
      <c r="I41" s="69" t="s">
        <v>246</v>
      </c>
      <c r="J41" s="70"/>
      <c r="K41" s="70"/>
      <c r="L41" s="69" t="s">
        <v>3253</v>
      </c>
      <c r="M41" s="73">
        <v>14.05926863134985</v>
      </c>
      <c r="N41" s="74">
        <v>4086.660888671875</v>
      </c>
      <c r="O41" s="74">
        <v>3713.875</v>
      </c>
      <c r="P41" s="75"/>
      <c r="Q41" s="76"/>
      <c r="R41" s="76"/>
      <c r="S41" s="86"/>
      <c r="T41" s="48">
        <v>0</v>
      </c>
      <c r="U41" s="48">
        <v>1</v>
      </c>
      <c r="V41" s="49">
        <v>0</v>
      </c>
      <c r="W41" s="49">
        <v>0.076923</v>
      </c>
      <c r="X41" s="49">
        <v>0.000314</v>
      </c>
      <c r="Y41" s="49">
        <v>0.573476</v>
      </c>
      <c r="Z41" s="49">
        <v>0</v>
      </c>
      <c r="AA41" s="49">
        <v>0</v>
      </c>
      <c r="AB41" s="71">
        <v>41</v>
      </c>
      <c r="AC41" s="71"/>
      <c r="AD41" s="72"/>
      <c r="AE41" s="78" t="s">
        <v>2011</v>
      </c>
      <c r="AF41" s="78">
        <v>1191</v>
      </c>
      <c r="AG41" s="78">
        <v>24052</v>
      </c>
      <c r="AH41" s="78">
        <v>41536</v>
      </c>
      <c r="AI41" s="78">
        <v>303</v>
      </c>
      <c r="AJ41" s="78"/>
      <c r="AK41" s="78" t="s">
        <v>2226</v>
      </c>
      <c r="AL41" s="78" t="s">
        <v>2422</v>
      </c>
      <c r="AM41" s="82" t="s">
        <v>2577</v>
      </c>
      <c r="AN41" s="78"/>
      <c r="AO41" s="80">
        <v>39869.654652777775</v>
      </c>
      <c r="AP41" s="82" t="s">
        <v>2740</v>
      </c>
      <c r="AQ41" s="78" t="b">
        <v>0</v>
      </c>
      <c r="AR41" s="78" t="b">
        <v>0</v>
      </c>
      <c r="AS41" s="78" t="b">
        <v>0</v>
      </c>
      <c r="AT41" s="78" t="s">
        <v>1903</v>
      </c>
      <c r="AU41" s="78">
        <v>608</v>
      </c>
      <c r="AV41" s="82" t="s">
        <v>2905</v>
      </c>
      <c r="AW41" s="78" t="b">
        <v>1</v>
      </c>
      <c r="AX41" s="78" t="s">
        <v>2995</v>
      </c>
      <c r="AY41" s="82" t="s">
        <v>3034</v>
      </c>
      <c r="AZ41" s="78" t="s">
        <v>66</v>
      </c>
      <c r="BA41" s="78" t="str">
        <f>REPLACE(INDEX(GroupVertices[Group],MATCH(Vertices[[#This Row],[Vertex]],GroupVertices[Vertex],0)),1,1,"")</f>
        <v>3</v>
      </c>
      <c r="BB41" s="48"/>
      <c r="BC41" s="48"/>
      <c r="BD41" s="48"/>
      <c r="BE41" s="48"/>
      <c r="BF41" s="48"/>
      <c r="BG41" s="48"/>
      <c r="BH41" s="121" t="s">
        <v>4018</v>
      </c>
      <c r="BI41" s="121" t="s">
        <v>4018</v>
      </c>
      <c r="BJ41" s="121" t="s">
        <v>4196</v>
      </c>
      <c r="BK41" s="121" t="s">
        <v>4196</v>
      </c>
      <c r="BL41" s="121">
        <v>0</v>
      </c>
      <c r="BM41" s="124">
        <v>0</v>
      </c>
      <c r="BN41" s="121">
        <v>0</v>
      </c>
      <c r="BO41" s="124">
        <v>0</v>
      </c>
      <c r="BP41" s="121">
        <v>0</v>
      </c>
      <c r="BQ41" s="124">
        <v>0</v>
      </c>
      <c r="BR41" s="121">
        <v>24</v>
      </c>
      <c r="BS41" s="124">
        <v>100</v>
      </c>
      <c r="BT41" s="121">
        <v>24</v>
      </c>
      <c r="BU41" s="2"/>
      <c r="BV41" s="3"/>
      <c r="BW41" s="3"/>
      <c r="BX41" s="3"/>
      <c r="BY41" s="3"/>
    </row>
    <row r="42" spans="1:77" ht="41.45" customHeight="1">
      <c r="A42" s="64" t="s">
        <v>247</v>
      </c>
      <c r="C42" s="65"/>
      <c r="D42" s="65" t="s">
        <v>64</v>
      </c>
      <c r="E42" s="66">
        <v>165.37770423328809</v>
      </c>
      <c r="F42" s="68">
        <v>99.99483597526765</v>
      </c>
      <c r="G42" s="101" t="s">
        <v>1151</v>
      </c>
      <c r="H42" s="65"/>
      <c r="I42" s="69" t="s">
        <v>247</v>
      </c>
      <c r="J42" s="70"/>
      <c r="K42" s="70"/>
      <c r="L42" s="69" t="s">
        <v>3254</v>
      </c>
      <c r="M42" s="73">
        <v>2.720997309134099</v>
      </c>
      <c r="N42" s="74">
        <v>4986.7236328125</v>
      </c>
      <c r="O42" s="74">
        <v>4916.40625</v>
      </c>
      <c r="P42" s="75"/>
      <c r="Q42" s="76"/>
      <c r="R42" s="76"/>
      <c r="S42" s="86"/>
      <c r="T42" s="48">
        <v>0</v>
      </c>
      <c r="U42" s="48">
        <v>1</v>
      </c>
      <c r="V42" s="49">
        <v>0</v>
      </c>
      <c r="W42" s="49">
        <v>0.076923</v>
      </c>
      <c r="X42" s="49">
        <v>0.000314</v>
      </c>
      <c r="Y42" s="49">
        <v>0.573476</v>
      </c>
      <c r="Z42" s="49">
        <v>0</v>
      </c>
      <c r="AA42" s="49">
        <v>0</v>
      </c>
      <c r="AB42" s="71">
        <v>42</v>
      </c>
      <c r="AC42" s="71"/>
      <c r="AD42" s="72"/>
      <c r="AE42" s="78" t="s">
        <v>2012</v>
      </c>
      <c r="AF42" s="78">
        <v>676</v>
      </c>
      <c r="AG42" s="78">
        <v>3174</v>
      </c>
      <c r="AH42" s="78">
        <v>6282</v>
      </c>
      <c r="AI42" s="78">
        <v>10</v>
      </c>
      <c r="AJ42" s="78"/>
      <c r="AK42" s="78" t="s">
        <v>2227</v>
      </c>
      <c r="AL42" s="78" t="s">
        <v>2419</v>
      </c>
      <c r="AM42" s="82" t="s">
        <v>2578</v>
      </c>
      <c r="AN42" s="78"/>
      <c r="AO42" s="80">
        <v>42675.70929398148</v>
      </c>
      <c r="AP42" s="82" t="s">
        <v>2741</v>
      </c>
      <c r="AQ42" s="78" t="b">
        <v>0</v>
      </c>
      <c r="AR42" s="78" t="b">
        <v>0</v>
      </c>
      <c r="AS42" s="78" t="b">
        <v>0</v>
      </c>
      <c r="AT42" s="78" t="s">
        <v>1903</v>
      </c>
      <c r="AU42" s="78">
        <v>26</v>
      </c>
      <c r="AV42" s="82" t="s">
        <v>2905</v>
      </c>
      <c r="AW42" s="78" t="b">
        <v>0</v>
      </c>
      <c r="AX42" s="78" t="s">
        <v>2995</v>
      </c>
      <c r="AY42" s="82" t="s">
        <v>3035</v>
      </c>
      <c r="AZ42" s="78" t="s">
        <v>66</v>
      </c>
      <c r="BA42" s="78" t="str">
        <f>REPLACE(INDEX(GroupVertices[Group],MATCH(Vertices[[#This Row],[Vertex]],GroupVertices[Vertex],0)),1,1,"")</f>
        <v>3</v>
      </c>
      <c r="BB42" s="48"/>
      <c r="BC42" s="48"/>
      <c r="BD42" s="48"/>
      <c r="BE42" s="48"/>
      <c r="BF42" s="48"/>
      <c r="BG42" s="48"/>
      <c r="BH42" s="121" t="s">
        <v>4018</v>
      </c>
      <c r="BI42" s="121" t="s">
        <v>4018</v>
      </c>
      <c r="BJ42" s="121" t="s">
        <v>4196</v>
      </c>
      <c r="BK42" s="121" t="s">
        <v>4196</v>
      </c>
      <c r="BL42" s="121">
        <v>0</v>
      </c>
      <c r="BM42" s="124">
        <v>0</v>
      </c>
      <c r="BN42" s="121">
        <v>0</v>
      </c>
      <c r="BO42" s="124">
        <v>0</v>
      </c>
      <c r="BP42" s="121">
        <v>0</v>
      </c>
      <c r="BQ42" s="124">
        <v>0</v>
      </c>
      <c r="BR42" s="121">
        <v>24</v>
      </c>
      <c r="BS42" s="124">
        <v>100</v>
      </c>
      <c r="BT42" s="121">
        <v>24</v>
      </c>
      <c r="BU42" s="2"/>
      <c r="BV42" s="3"/>
      <c r="BW42" s="3"/>
      <c r="BX42" s="3"/>
      <c r="BY42" s="3"/>
    </row>
    <row r="43" spans="1:77" ht="41.45" customHeight="1">
      <c r="A43" s="64" t="s">
        <v>249</v>
      </c>
      <c r="C43" s="65"/>
      <c r="D43" s="65" t="s">
        <v>64</v>
      </c>
      <c r="E43" s="66">
        <v>163.8087611498548</v>
      </c>
      <c r="F43" s="68">
        <v>99.99723466394106</v>
      </c>
      <c r="G43" s="101" t="s">
        <v>1153</v>
      </c>
      <c r="H43" s="65"/>
      <c r="I43" s="69" t="s">
        <v>249</v>
      </c>
      <c r="J43" s="70"/>
      <c r="K43" s="70"/>
      <c r="L43" s="69" t="s">
        <v>3255</v>
      </c>
      <c r="M43" s="73">
        <v>1.9215943305776477</v>
      </c>
      <c r="N43" s="74">
        <v>4569.2890625</v>
      </c>
      <c r="O43" s="74">
        <v>5364.16943359375</v>
      </c>
      <c r="P43" s="75"/>
      <c r="Q43" s="76"/>
      <c r="R43" s="76"/>
      <c r="S43" s="86"/>
      <c r="T43" s="48">
        <v>0</v>
      </c>
      <c r="U43" s="48">
        <v>1</v>
      </c>
      <c r="V43" s="49">
        <v>0</v>
      </c>
      <c r="W43" s="49">
        <v>0.076923</v>
      </c>
      <c r="X43" s="49">
        <v>0.000314</v>
      </c>
      <c r="Y43" s="49">
        <v>0.573476</v>
      </c>
      <c r="Z43" s="49">
        <v>0</v>
      </c>
      <c r="AA43" s="49">
        <v>0</v>
      </c>
      <c r="AB43" s="71">
        <v>43</v>
      </c>
      <c r="AC43" s="71"/>
      <c r="AD43" s="72"/>
      <c r="AE43" s="78" t="s">
        <v>2013</v>
      </c>
      <c r="AF43" s="78">
        <v>83</v>
      </c>
      <c r="AG43" s="78">
        <v>1702</v>
      </c>
      <c r="AH43" s="78">
        <v>10035</v>
      </c>
      <c r="AI43" s="78">
        <v>19</v>
      </c>
      <c r="AJ43" s="78"/>
      <c r="AK43" s="78"/>
      <c r="AL43" s="78" t="s">
        <v>2422</v>
      </c>
      <c r="AM43" s="82" t="s">
        <v>2579</v>
      </c>
      <c r="AN43" s="78"/>
      <c r="AO43" s="80">
        <v>41663.89875</v>
      </c>
      <c r="AP43" s="78"/>
      <c r="AQ43" s="78" t="b">
        <v>1</v>
      </c>
      <c r="AR43" s="78" t="b">
        <v>0</v>
      </c>
      <c r="AS43" s="78" t="b">
        <v>0</v>
      </c>
      <c r="AT43" s="78" t="s">
        <v>1903</v>
      </c>
      <c r="AU43" s="78">
        <v>32</v>
      </c>
      <c r="AV43" s="82" t="s">
        <v>2905</v>
      </c>
      <c r="AW43" s="78" t="b">
        <v>0</v>
      </c>
      <c r="AX43" s="78" t="s">
        <v>2995</v>
      </c>
      <c r="AY43" s="82" t="s">
        <v>3036</v>
      </c>
      <c r="AZ43" s="78" t="s">
        <v>66</v>
      </c>
      <c r="BA43" s="78" t="str">
        <f>REPLACE(INDEX(GroupVertices[Group],MATCH(Vertices[[#This Row],[Vertex]],GroupVertices[Vertex],0)),1,1,"")</f>
        <v>3</v>
      </c>
      <c r="BB43" s="48"/>
      <c r="BC43" s="48"/>
      <c r="BD43" s="48"/>
      <c r="BE43" s="48"/>
      <c r="BF43" s="48"/>
      <c r="BG43" s="48"/>
      <c r="BH43" s="121" t="s">
        <v>4018</v>
      </c>
      <c r="BI43" s="121" t="s">
        <v>4018</v>
      </c>
      <c r="BJ43" s="121" t="s">
        <v>4196</v>
      </c>
      <c r="BK43" s="121" t="s">
        <v>4196</v>
      </c>
      <c r="BL43" s="121">
        <v>0</v>
      </c>
      <c r="BM43" s="124">
        <v>0</v>
      </c>
      <c r="BN43" s="121">
        <v>0</v>
      </c>
      <c r="BO43" s="124">
        <v>0</v>
      </c>
      <c r="BP43" s="121">
        <v>0</v>
      </c>
      <c r="BQ43" s="124">
        <v>0</v>
      </c>
      <c r="BR43" s="121">
        <v>24</v>
      </c>
      <c r="BS43" s="124">
        <v>100</v>
      </c>
      <c r="BT43" s="121">
        <v>24</v>
      </c>
      <c r="BU43" s="2"/>
      <c r="BV43" s="3"/>
      <c r="BW43" s="3"/>
      <c r="BX43" s="3"/>
      <c r="BY43" s="3"/>
    </row>
    <row r="44" spans="1:77" ht="41.45" customHeight="1">
      <c r="A44" s="64" t="s">
        <v>250</v>
      </c>
      <c r="C44" s="65"/>
      <c r="D44" s="65" t="s">
        <v>64</v>
      </c>
      <c r="E44" s="66">
        <v>162.8217765742711</v>
      </c>
      <c r="F44" s="68">
        <v>99.99874362162555</v>
      </c>
      <c r="G44" s="101" t="s">
        <v>2931</v>
      </c>
      <c r="H44" s="65"/>
      <c r="I44" s="69" t="s">
        <v>250</v>
      </c>
      <c r="J44" s="70"/>
      <c r="K44" s="70"/>
      <c r="L44" s="69" t="s">
        <v>3256</v>
      </c>
      <c r="M44" s="73">
        <v>1.4187090329259673</v>
      </c>
      <c r="N44" s="74">
        <v>4754.03857421875</v>
      </c>
      <c r="O44" s="74">
        <v>352.9058837890625</v>
      </c>
      <c r="P44" s="75"/>
      <c r="Q44" s="76"/>
      <c r="R44" s="76"/>
      <c r="S44" s="86"/>
      <c r="T44" s="48">
        <v>0</v>
      </c>
      <c r="U44" s="48">
        <v>1</v>
      </c>
      <c r="V44" s="49">
        <v>0</v>
      </c>
      <c r="W44" s="49">
        <v>0.090909</v>
      </c>
      <c r="X44" s="49">
        <v>0</v>
      </c>
      <c r="Y44" s="49">
        <v>0.617116</v>
      </c>
      <c r="Z44" s="49">
        <v>0</v>
      </c>
      <c r="AA44" s="49">
        <v>0</v>
      </c>
      <c r="AB44" s="71">
        <v>44</v>
      </c>
      <c r="AC44" s="71"/>
      <c r="AD44" s="72"/>
      <c r="AE44" s="78" t="s">
        <v>2014</v>
      </c>
      <c r="AF44" s="78">
        <v>71</v>
      </c>
      <c r="AG44" s="78">
        <v>776</v>
      </c>
      <c r="AH44" s="78">
        <v>319</v>
      </c>
      <c r="AI44" s="78">
        <v>35</v>
      </c>
      <c r="AJ44" s="78"/>
      <c r="AK44" s="78" t="s">
        <v>2228</v>
      </c>
      <c r="AL44" s="78" t="s">
        <v>2423</v>
      </c>
      <c r="AM44" s="78"/>
      <c r="AN44" s="78"/>
      <c r="AO44" s="80">
        <v>41363.52922453704</v>
      </c>
      <c r="AP44" s="82" t="s">
        <v>2742</v>
      </c>
      <c r="AQ44" s="78" t="b">
        <v>0</v>
      </c>
      <c r="AR44" s="78" t="b">
        <v>0</v>
      </c>
      <c r="AS44" s="78" t="b">
        <v>1</v>
      </c>
      <c r="AT44" s="78" t="s">
        <v>1903</v>
      </c>
      <c r="AU44" s="78">
        <v>3</v>
      </c>
      <c r="AV44" s="82" t="s">
        <v>2905</v>
      </c>
      <c r="AW44" s="78" t="b">
        <v>0</v>
      </c>
      <c r="AX44" s="78" t="s">
        <v>2995</v>
      </c>
      <c r="AY44" s="82" t="s">
        <v>3037</v>
      </c>
      <c r="AZ44" s="78" t="s">
        <v>66</v>
      </c>
      <c r="BA44" s="78" t="str">
        <f>REPLACE(INDEX(GroupVertices[Group],MATCH(Vertices[[#This Row],[Vertex]],GroupVertices[Vertex],0)),1,1,"")</f>
        <v>4</v>
      </c>
      <c r="BB44" s="48" t="s">
        <v>701</v>
      </c>
      <c r="BC44" s="48" t="s">
        <v>701</v>
      </c>
      <c r="BD44" s="48" t="s">
        <v>883</v>
      </c>
      <c r="BE44" s="48" t="s">
        <v>883</v>
      </c>
      <c r="BF44" s="48" t="s">
        <v>935</v>
      </c>
      <c r="BG44" s="48" t="s">
        <v>935</v>
      </c>
      <c r="BH44" s="121" t="s">
        <v>3995</v>
      </c>
      <c r="BI44" s="121" t="s">
        <v>3995</v>
      </c>
      <c r="BJ44" s="121" t="s">
        <v>3835</v>
      </c>
      <c r="BK44" s="121" t="s">
        <v>3835</v>
      </c>
      <c r="BL44" s="121">
        <v>2</v>
      </c>
      <c r="BM44" s="124">
        <v>7.142857142857143</v>
      </c>
      <c r="BN44" s="121">
        <v>0</v>
      </c>
      <c r="BO44" s="124">
        <v>0</v>
      </c>
      <c r="BP44" s="121">
        <v>0</v>
      </c>
      <c r="BQ44" s="124">
        <v>0</v>
      </c>
      <c r="BR44" s="121">
        <v>26</v>
      </c>
      <c r="BS44" s="124">
        <v>92.85714285714286</v>
      </c>
      <c r="BT44" s="121">
        <v>28</v>
      </c>
      <c r="BU44" s="2"/>
      <c r="BV44" s="3"/>
      <c r="BW44" s="3"/>
      <c r="BX44" s="3"/>
      <c r="BY44" s="3"/>
    </row>
    <row r="45" spans="1:77" ht="41.45" customHeight="1">
      <c r="A45" s="64" t="s">
        <v>251</v>
      </c>
      <c r="C45" s="65"/>
      <c r="D45" s="65" t="s">
        <v>64</v>
      </c>
      <c r="E45" s="66">
        <v>163.37708863029607</v>
      </c>
      <c r="F45" s="68">
        <v>99.99789462923503</v>
      </c>
      <c r="G45" s="101" t="s">
        <v>1154</v>
      </c>
      <c r="H45" s="65"/>
      <c r="I45" s="69" t="s">
        <v>251</v>
      </c>
      <c r="J45" s="70"/>
      <c r="K45" s="70"/>
      <c r="L45" s="69" t="s">
        <v>3257</v>
      </c>
      <c r="M45" s="73">
        <v>1.7016498969394938</v>
      </c>
      <c r="N45" s="74">
        <v>6132.57421875</v>
      </c>
      <c r="O45" s="74">
        <v>7975.6728515625</v>
      </c>
      <c r="P45" s="75"/>
      <c r="Q45" s="76"/>
      <c r="R45" s="76"/>
      <c r="S45" s="86"/>
      <c r="T45" s="48">
        <v>0</v>
      </c>
      <c r="U45" s="48">
        <v>2</v>
      </c>
      <c r="V45" s="49">
        <v>0</v>
      </c>
      <c r="W45" s="49">
        <v>0.125</v>
      </c>
      <c r="X45" s="49">
        <v>0.096231</v>
      </c>
      <c r="Y45" s="49">
        <v>0.696427</v>
      </c>
      <c r="Z45" s="49">
        <v>0.5</v>
      </c>
      <c r="AA45" s="49">
        <v>0</v>
      </c>
      <c r="AB45" s="71">
        <v>45</v>
      </c>
      <c r="AC45" s="71"/>
      <c r="AD45" s="72"/>
      <c r="AE45" s="78" t="s">
        <v>2015</v>
      </c>
      <c r="AF45" s="78">
        <v>738</v>
      </c>
      <c r="AG45" s="78">
        <v>1297</v>
      </c>
      <c r="AH45" s="78">
        <v>2051</v>
      </c>
      <c r="AI45" s="78">
        <v>1258</v>
      </c>
      <c r="AJ45" s="78"/>
      <c r="AK45" s="78" t="s">
        <v>2229</v>
      </c>
      <c r="AL45" s="78"/>
      <c r="AM45" s="78"/>
      <c r="AN45" s="78"/>
      <c r="AO45" s="80">
        <v>40336.526412037034</v>
      </c>
      <c r="AP45" s="82" t="s">
        <v>2743</v>
      </c>
      <c r="AQ45" s="78" t="b">
        <v>1</v>
      </c>
      <c r="AR45" s="78" t="b">
        <v>0</v>
      </c>
      <c r="AS45" s="78" t="b">
        <v>1</v>
      </c>
      <c r="AT45" s="78" t="s">
        <v>1903</v>
      </c>
      <c r="AU45" s="78">
        <v>21</v>
      </c>
      <c r="AV45" s="82" t="s">
        <v>2905</v>
      </c>
      <c r="AW45" s="78" t="b">
        <v>0</v>
      </c>
      <c r="AX45" s="78" t="s">
        <v>2995</v>
      </c>
      <c r="AY45" s="82" t="s">
        <v>3038</v>
      </c>
      <c r="AZ45" s="78" t="s">
        <v>66</v>
      </c>
      <c r="BA45" s="78" t="str">
        <f>REPLACE(INDEX(GroupVertices[Group],MATCH(Vertices[[#This Row],[Vertex]],GroupVertices[Vertex],0)),1,1,"")</f>
        <v>6</v>
      </c>
      <c r="BB45" s="48"/>
      <c r="BC45" s="48"/>
      <c r="BD45" s="48"/>
      <c r="BE45" s="48"/>
      <c r="BF45" s="48"/>
      <c r="BG45" s="48"/>
      <c r="BH45" s="121" t="s">
        <v>4020</v>
      </c>
      <c r="BI45" s="121" t="s">
        <v>4020</v>
      </c>
      <c r="BJ45" s="121" t="s">
        <v>4198</v>
      </c>
      <c r="BK45" s="121" t="s">
        <v>4198</v>
      </c>
      <c r="BL45" s="121">
        <v>0</v>
      </c>
      <c r="BM45" s="124">
        <v>0</v>
      </c>
      <c r="BN45" s="121">
        <v>0</v>
      </c>
      <c r="BO45" s="124">
        <v>0</v>
      </c>
      <c r="BP45" s="121">
        <v>0</v>
      </c>
      <c r="BQ45" s="124">
        <v>0</v>
      </c>
      <c r="BR45" s="121">
        <v>20</v>
      </c>
      <c r="BS45" s="124">
        <v>100</v>
      </c>
      <c r="BT45" s="121">
        <v>20</v>
      </c>
      <c r="BU45" s="2"/>
      <c r="BV45" s="3"/>
      <c r="BW45" s="3"/>
      <c r="BX45" s="3"/>
      <c r="BY45" s="3"/>
    </row>
    <row r="46" spans="1:77" ht="41.45" customHeight="1">
      <c r="A46" s="64" t="s">
        <v>406</v>
      </c>
      <c r="C46" s="65"/>
      <c r="D46" s="65" t="s">
        <v>64</v>
      </c>
      <c r="E46" s="66">
        <v>268.3577136708381</v>
      </c>
      <c r="F46" s="68">
        <v>99.83739432882861</v>
      </c>
      <c r="G46" s="101" t="s">
        <v>2932</v>
      </c>
      <c r="H46" s="65"/>
      <c r="I46" s="69" t="s">
        <v>406</v>
      </c>
      <c r="J46" s="70"/>
      <c r="K46" s="70"/>
      <c r="L46" s="69" t="s">
        <v>3258</v>
      </c>
      <c r="M46" s="73">
        <v>55.19105001238725</v>
      </c>
      <c r="N46" s="74">
        <v>5984.05908203125</v>
      </c>
      <c r="O46" s="74">
        <v>8751.6494140625</v>
      </c>
      <c r="P46" s="75"/>
      <c r="Q46" s="76"/>
      <c r="R46" s="76"/>
      <c r="S46" s="86"/>
      <c r="T46" s="48">
        <v>5</v>
      </c>
      <c r="U46" s="48">
        <v>0</v>
      </c>
      <c r="V46" s="49">
        <v>6</v>
      </c>
      <c r="W46" s="49">
        <v>0.2</v>
      </c>
      <c r="X46" s="49">
        <v>0.162259</v>
      </c>
      <c r="Y46" s="49">
        <v>1.607139</v>
      </c>
      <c r="Z46" s="49">
        <v>0.2</v>
      </c>
      <c r="AA46" s="49">
        <v>0</v>
      </c>
      <c r="AB46" s="71">
        <v>46</v>
      </c>
      <c r="AC46" s="71"/>
      <c r="AD46" s="72"/>
      <c r="AE46" s="78" t="s">
        <v>2016</v>
      </c>
      <c r="AF46" s="78">
        <v>489</v>
      </c>
      <c r="AG46" s="78">
        <v>99791</v>
      </c>
      <c r="AH46" s="78">
        <v>37802</v>
      </c>
      <c r="AI46" s="78">
        <v>1787</v>
      </c>
      <c r="AJ46" s="78"/>
      <c r="AK46" s="78" t="s">
        <v>2230</v>
      </c>
      <c r="AL46" s="78" t="s">
        <v>2424</v>
      </c>
      <c r="AM46" s="82" t="s">
        <v>2580</v>
      </c>
      <c r="AN46" s="78"/>
      <c r="AO46" s="80">
        <v>40021.8169212963</v>
      </c>
      <c r="AP46" s="82" t="s">
        <v>2744</v>
      </c>
      <c r="AQ46" s="78" t="b">
        <v>0</v>
      </c>
      <c r="AR46" s="78" t="b">
        <v>0</v>
      </c>
      <c r="AS46" s="78" t="b">
        <v>1</v>
      </c>
      <c r="AT46" s="78" t="s">
        <v>1903</v>
      </c>
      <c r="AU46" s="78">
        <v>752</v>
      </c>
      <c r="AV46" s="82" t="s">
        <v>2905</v>
      </c>
      <c r="AW46" s="78" t="b">
        <v>1</v>
      </c>
      <c r="AX46" s="78" t="s">
        <v>2995</v>
      </c>
      <c r="AY46" s="82" t="s">
        <v>3039</v>
      </c>
      <c r="AZ46" s="78" t="s">
        <v>65</v>
      </c>
      <c r="BA46" s="78" t="str">
        <f>REPLACE(INDEX(GroupVertices[Group],MATCH(Vertices[[#This Row],[Vertex]],GroupVertices[Vertex],0)),1,1,"")</f>
        <v>6</v>
      </c>
      <c r="BB46" s="48"/>
      <c r="BC46" s="48"/>
      <c r="BD46" s="48"/>
      <c r="BE46" s="48"/>
      <c r="BF46" s="48"/>
      <c r="BG46" s="48"/>
      <c r="BH46" s="48"/>
      <c r="BI46" s="48"/>
      <c r="BJ46" s="48"/>
      <c r="BK46" s="48"/>
      <c r="BL46" s="48"/>
      <c r="BM46" s="49"/>
      <c r="BN46" s="48"/>
      <c r="BO46" s="49"/>
      <c r="BP46" s="48"/>
      <c r="BQ46" s="49"/>
      <c r="BR46" s="48"/>
      <c r="BS46" s="49"/>
      <c r="BT46" s="48"/>
      <c r="BU46" s="2"/>
      <c r="BV46" s="3"/>
      <c r="BW46" s="3"/>
      <c r="BX46" s="3"/>
      <c r="BY46" s="3"/>
    </row>
    <row r="47" spans="1:77" ht="41.45" customHeight="1">
      <c r="A47" s="64" t="s">
        <v>292</v>
      </c>
      <c r="C47" s="65"/>
      <c r="D47" s="65" t="s">
        <v>64</v>
      </c>
      <c r="E47" s="66">
        <v>163.43144739201827</v>
      </c>
      <c r="F47" s="68">
        <v>99.9978115224943</v>
      </c>
      <c r="G47" s="101" t="s">
        <v>2933</v>
      </c>
      <c r="H47" s="65"/>
      <c r="I47" s="69" t="s">
        <v>292</v>
      </c>
      <c r="J47" s="70"/>
      <c r="K47" s="70"/>
      <c r="L47" s="69" t="s">
        <v>3259</v>
      </c>
      <c r="M47" s="73">
        <v>1.7293466033976317</v>
      </c>
      <c r="N47" s="74">
        <v>5704.13525390625</v>
      </c>
      <c r="O47" s="74">
        <v>8869.9013671875</v>
      </c>
      <c r="P47" s="75"/>
      <c r="Q47" s="76"/>
      <c r="R47" s="76"/>
      <c r="S47" s="86"/>
      <c r="T47" s="48">
        <v>4</v>
      </c>
      <c r="U47" s="48">
        <v>1</v>
      </c>
      <c r="V47" s="49">
        <v>6</v>
      </c>
      <c r="W47" s="49">
        <v>0.2</v>
      </c>
      <c r="X47" s="49">
        <v>0.162259</v>
      </c>
      <c r="Y47" s="49">
        <v>1.607139</v>
      </c>
      <c r="Z47" s="49">
        <v>0.2</v>
      </c>
      <c r="AA47" s="49">
        <v>0</v>
      </c>
      <c r="AB47" s="71">
        <v>47</v>
      </c>
      <c r="AC47" s="71"/>
      <c r="AD47" s="72"/>
      <c r="AE47" s="78" t="s">
        <v>2017</v>
      </c>
      <c r="AF47" s="78">
        <v>1072</v>
      </c>
      <c r="AG47" s="78">
        <v>1348</v>
      </c>
      <c r="AH47" s="78">
        <v>629</v>
      </c>
      <c r="AI47" s="78">
        <v>729</v>
      </c>
      <c r="AJ47" s="78"/>
      <c r="AK47" s="78" t="s">
        <v>2231</v>
      </c>
      <c r="AL47" s="78" t="s">
        <v>2425</v>
      </c>
      <c r="AM47" s="82" t="s">
        <v>2581</v>
      </c>
      <c r="AN47" s="78"/>
      <c r="AO47" s="80">
        <v>42285.36665509259</v>
      </c>
      <c r="AP47" s="82" t="s">
        <v>2745</v>
      </c>
      <c r="AQ47" s="78" t="b">
        <v>0</v>
      </c>
      <c r="AR47" s="78" t="b">
        <v>0</v>
      </c>
      <c r="AS47" s="78" t="b">
        <v>1</v>
      </c>
      <c r="AT47" s="78" t="s">
        <v>1903</v>
      </c>
      <c r="AU47" s="78">
        <v>11</v>
      </c>
      <c r="AV47" s="82" t="s">
        <v>2905</v>
      </c>
      <c r="AW47" s="78" t="b">
        <v>0</v>
      </c>
      <c r="AX47" s="78" t="s">
        <v>2995</v>
      </c>
      <c r="AY47" s="82" t="s">
        <v>3040</v>
      </c>
      <c r="AZ47" s="78" t="s">
        <v>66</v>
      </c>
      <c r="BA47" s="78" t="str">
        <f>REPLACE(INDEX(GroupVertices[Group],MATCH(Vertices[[#This Row],[Vertex]],GroupVertices[Vertex],0)),1,1,"")</f>
        <v>6</v>
      </c>
      <c r="BB47" s="48" t="s">
        <v>742</v>
      </c>
      <c r="BC47" s="48" t="s">
        <v>742</v>
      </c>
      <c r="BD47" s="48" t="s">
        <v>900</v>
      </c>
      <c r="BE47" s="48" t="s">
        <v>900</v>
      </c>
      <c r="BF47" s="48" t="s">
        <v>964</v>
      </c>
      <c r="BG47" s="48" t="s">
        <v>964</v>
      </c>
      <c r="BH47" s="121" t="s">
        <v>4021</v>
      </c>
      <c r="BI47" s="121" t="s">
        <v>4021</v>
      </c>
      <c r="BJ47" s="121" t="s">
        <v>4199</v>
      </c>
      <c r="BK47" s="121" t="s">
        <v>4199</v>
      </c>
      <c r="BL47" s="121">
        <v>2</v>
      </c>
      <c r="BM47" s="124">
        <v>5.882352941176471</v>
      </c>
      <c r="BN47" s="121">
        <v>0</v>
      </c>
      <c r="BO47" s="124">
        <v>0</v>
      </c>
      <c r="BP47" s="121">
        <v>0</v>
      </c>
      <c r="BQ47" s="124">
        <v>0</v>
      </c>
      <c r="BR47" s="121">
        <v>32</v>
      </c>
      <c r="BS47" s="124">
        <v>94.11764705882354</v>
      </c>
      <c r="BT47" s="121">
        <v>34</v>
      </c>
      <c r="BU47" s="2"/>
      <c r="BV47" s="3"/>
      <c r="BW47" s="3"/>
      <c r="BX47" s="3"/>
      <c r="BY47" s="3"/>
    </row>
    <row r="48" spans="1:77" ht="41.45" customHeight="1">
      <c r="A48" s="64" t="s">
        <v>252</v>
      </c>
      <c r="C48" s="65"/>
      <c r="D48" s="65" t="s">
        <v>64</v>
      </c>
      <c r="E48" s="66">
        <v>162.1588128528747</v>
      </c>
      <c r="F48" s="68">
        <v>99.99975719795357</v>
      </c>
      <c r="G48" s="101" t="s">
        <v>1155</v>
      </c>
      <c r="H48" s="65"/>
      <c r="I48" s="69" t="s">
        <v>252</v>
      </c>
      <c r="J48" s="70"/>
      <c r="K48" s="70"/>
      <c r="L48" s="69" t="s">
        <v>3260</v>
      </c>
      <c r="M48" s="73">
        <v>1.0809178286718146</v>
      </c>
      <c r="N48" s="74">
        <v>888.0690307617188</v>
      </c>
      <c r="O48" s="74">
        <v>6689.17041015625</v>
      </c>
      <c r="P48" s="75"/>
      <c r="Q48" s="76"/>
      <c r="R48" s="76"/>
      <c r="S48" s="86"/>
      <c r="T48" s="48">
        <v>1</v>
      </c>
      <c r="U48" s="48">
        <v>1</v>
      </c>
      <c r="V48" s="49">
        <v>0</v>
      </c>
      <c r="W48" s="49">
        <v>0</v>
      </c>
      <c r="X48" s="49">
        <v>0</v>
      </c>
      <c r="Y48" s="49">
        <v>0.999998</v>
      </c>
      <c r="Z48" s="49">
        <v>0</v>
      </c>
      <c r="AA48" s="49" t="s">
        <v>4957</v>
      </c>
      <c r="AB48" s="71">
        <v>48</v>
      </c>
      <c r="AC48" s="71"/>
      <c r="AD48" s="72"/>
      <c r="AE48" s="78" t="s">
        <v>2018</v>
      </c>
      <c r="AF48" s="78">
        <v>10</v>
      </c>
      <c r="AG48" s="78">
        <v>154</v>
      </c>
      <c r="AH48" s="78">
        <v>11050</v>
      </c>
      <c r="AI48" s="78">
        <v>0</v>
      </c>
      <c r="AJ48" s="78"/>
      <c r="AK48" s="78"/>
      <c r="AL48" s="78"/>
      <c r="AM48" s="82" t="s">
        <v>2582</v>
      </c>
      <c r="AN48" s="78"/>
      <c r="AO48" s="80">
        <v>39874.524930555555</v>
      </c>
      <c r="AP48" s="82" t="s">
        <v>2746</v>
      </c>
      <c r="AQ48" s="78" t="b">
        <v>0</v>
      </c>
      <c r="AR48" s="78" t="b">
        <v>0</v>
      </c>
      <c r="AS48" s="78" t="b">
        <v>0</v>
      </c>
      <c r="AT48" s="78" t="s">
        <v>1903</v>
      </c>
      <c r="AU48" s="78">
        <v>2</v>
      </c>
      <c r="AV48" s="82" t="s">
        <v>2905</v>
      </c>
      <c r="AW48" s="78" t="b">
        <v>0</v>
      </c>
      <c r="AX48" s="78" t="s">
        <v>2995</v>
      </c>
      <c r="AY48" s="82" t="s">
        <v>3041</v>
      </c>
      <c r="AZ48" s="78" t="s">
        <v>66</v>
      </c>
      <c r="BA48" s="78" t="str">
        <f>REPLACE(INDEX(GroupVertices[Group],MATCH(Vertices[[#This Row],[Vertex]],GroupVertices[Vertex],0)),1,1,"")</f>
        <v>1</v>
      </c>
      <c r="BB48" s="48" t="s">
        <v>719</v>
      </c>
      <c r="BC48" s="48" t="s">
        <v>719</v>
      </c>
      <c r="BD48" s="48" t="s">
        <v>888</v>
      </c>
      <c r="BE48" s="48" t="s">
        <v>888</v>
      </c>
      <c r="BF48" s="48" t="s">
        <v>949</v>
      </c>
      <c r="BG48" s="48" t="s">
        <v>949</v>
      </c>
      <c r="BH48" s="121" t="s">
        <v>4022</v>
      </c>
      <c r="BI48" s="121" t="s">
        <v>4022</v>
      </c>
      <c r="BJ48" s="121" t="s">
        <v>4200</v>
      </c>
      <c r="BK48" s="121" t="s">
        <v>4200</v>
      </c>
      <c r="BL48" s="121">
        <v>2</v>
      </c>
      <c r="BM48" s="124">
        <v>4.761904761904762</v>
      </c>
      <c r="BN48" s="121">
        <v>0</v>
      </c>
      <c r="BO48" s="124">
        <v>0</v>
      </c>
      <c r="BP48" s="121">
        <v>0</v>
      </c>
      <c r="BQ48" s="124">
        <v>0</v>
      </c>
      <c r="BR48" s="121">
        <v>40</v>
      </c>
      <c r="BS48" s="124">
        <v>95.23809523809524</v>
      </c>
      <c r="BT48" s="121">
        <v>42</v>
      </c>
      <c r="BU48" s="2"/>
      <c r="BV48" s="3"/>
      <c r="BW48" s="3"/>
      <c r="BX48" s="3"/>
      <c r="BY48" s="3"/>
    </row>
    <row r="49" spans="1:77" ht="41.45" customHeight="1">
      <c r="A49" s="64" t="s">
        <v>253</v>
      </c>
      <c r="C49" s="65"/>
      <c r="D49" s="65" t="s">
        <v>64</v>
      </c>
      <c r="E49" s="66">
        <v>163.59665539333088</v>
      </c>
      <c r="F49" s="68">
        <v>99.99755894318427</v>
      </c>
      <c r="G49" s="101" t="s">
        <v>2934</v>
      </c>
      <c r="H49" s="65"/>
      <c r="I49" s="69" t="s">
        <v>253</v>
      </c>
      <c r="J49" s="70"/>
      <c r="K49" s="70"/>
      <c r="L49" s="69" t="s">
        <v>3261</v>
      </c>
      <c r="M49" s="73">
        <v>1.813522868123345</v>
      </c>
      <c r="N49" s="74">
        <v>6370.38330078125</v>
      </c>
      <c r="O49" s="74">
        <v>5746.48388671875</v>
      </c>
      <c r="P49" s="75"/>
      <c r="Q49" s="76"/>
      <c r="R49" s="76"/>
      <c r="S49" s="86"/>
      <c r="T49" s="48">
        <v>2</v>
      </c>
      <c r="U49" s="48">
        <v>1</v>
      </c>
      <c r="V49" s="49">
        <v>2</v>
      </c>
      <c r="W49" s="49">
        <v>0.5</v>
      </c>
      <c r="X49" s="49">
        <v>0</v>
      </c>
      <c r="Y49" s="49">
        <v>1.459456</v>
      </c>
      <c r="Z49" s="49">
        <v>0</v>
      </c>
      <c r="AA49" s="49">
        <v>0.5</v>
      </c>
      <c r="AB49" s="71">
        <v>49</v>
      </c>
      <c r="AC49" s="71"/>
      <c r="AD49" s="72"/>
      <c r="AE49" s="78" t="s">
        <v>2019</v>
      </c>
      <c r="AF49" s="78">
        <v>741</v>
      </c>
      <c r="AG49" s="78">
        <v>1503</v>
      </c>
      <c r="AH49" s="78">
        <v>14835</v>
      </c>
      <c r="AI49" s="78">
        <v>2372</v>
      </c>
      <c r="AJ49" s="78"/>
      <c r="AK49" s="78" t="s">
        <v>2232</v>
      </c>
      <c r="AL49" s="78" t="s">
        <v>2426</v>
      </c>
      <c r="AM49" s="82" t="s">
        <v>2583</v>
      </c>
      <c r="AN49" s="78"/>
      <c r="AO49" s="80">
        <v>41341.75310185185</v>
      </c>
      <c r="AP49" s="82" t="s">
        <v>2747</v>
      </c>
      <c r="AQ49" s="78" t="b">
        <v>0</v>
      </c>
      <c r="AR49" s="78" t="b">
        <v>0</v>
      </c>
      <c r="AS49" s="78" t="b">
        <v>0</v>
      </c>
      <c r="AT49" s="78" t="s">
        <v>1903</v>
      </c>
      <c r="AU49" s="78">
        <v>20</v>
      </c>
      <c r="AV49" s="82" t="s">
        <v>2905</v>
      </c>
      <c r="AW49" s="78" t="b">
        <v>1</v>
      </c>
      <c r="AX49" s="78" t="s">
        <v>2995</v>
      </c>
      <c r="AY49" s="82" t="s">
        <v>3042</v>
      </c>
      <c r="AZ49" s="78" t="s">
        <v>66</v>
      </c>
      <c r="BA49" s="78" t="str">
        <f>REPLACE(INDEX(GroupVertices[Group],MATCH(Vertices[[#This Row],[Vertex]],GroupVertices[Vertex],0)),1,1,"")</f>
        <v>21</v>
      </c>
      <c r="BB49" s="48" t="s">
        <v>720</v>
      </c>
      <c r="BC49" s="48" t="s">
        <v>720</v>
      </c>
      <c r="BD49" s="48" t="s">
        <v>892</v>
      </c>
      <c r="BE49" s="48" t="s">
        <v>892</v>
      </c>
      <c r="BF49" s="48" t="s">
        <v>950</v>
      </c>
      <c r="BG49" s="48" t="s">
        <v>950</v>
      </c>
      <c r="BH49" s="121" t="s">
        <v>4023</v>
      </c>
      <c r="BI49" s="121" t="s">
        <v>4023</v>
      </c>
      <c r="BJ49" s="121" t="s">
        <v>4201</v>
      </c>
      <c r="BK49" s="121" t="s">
        <v>4201</v>
      </c>
      <c r="BL49" s="121">
        <v>1</v>
      </c>
      <c r="BM49" s="124">
        <v>2.6315789473684212</v>
      </c>
      <c r="BN49" s="121">
        <v>0</v>
      </c>
      <c r="BO49" s="124">
        <v>0</v>
      </c>
      <c r="BP49" s="121">
        <v>0</v>
      </c>
      <c r="BQ49" s="124">
        <v>0</v>
      </c>
      <c r="BR49" s="121">
        <v>37</v>
      </c>
      <c r="BS49" s="124">
        <v>97.36842105263158</v>
      </c>
      <c r="BT49" s="121">
        <v>38</v>
      </c>
      <c r="BU49" s="2"/>
      <c r="BV49" s="3"/>
      <c r="BW49" s="3"/>
      <c r="BX49" s="3"/>
      <c r="BY49" s="3"/>
    </row>
    <row r="50" spans="1:77" ht="41.45" customHeight="1">
      <c r="A50" s="64" t="s">
        <v>254</v>
      </c>
      <c r="C50" s="65"/>
      <c r="D50" s="65" t="s">
        <v>64</v>
      </c>
      <c r="E50" s="66">
        <v>170.22309503307594</v>
      </c>
      <c r="F50" s="68">
        <v>99.98742806853579</v>
      </c>
      <c r="G50" s="101" t="s">
        <v>1156</v>
      </c>
      <c r="H50" s="65"/>
      <c r="I50" s="69" t="s">
        <v>254</v>
      </c>
      <c r="J50" s="70"/>
      <c r="K50" s="70"/>
      <c r="L50" s="69" t="s">
        <v>3262</v>
      </c>
      <c r="M50" s="73">
        <v>5.189805692637922</v>
      </c>
      <c r="N50" s="74">
        <v>6370.38330078125</v>
      </c>
      <c r="O50" s="74">
        <v>5170.0712890625</v>
      </c>
      <c r="P50" s="75"/>
      <c r="Q50" s="76"/>
      <c r="R50" s="76"/>
      <c r="S50" s="86"/>
      <c r="T50" s="48">
        <v>1</v>
      </c>
      <c r="U50" s="48">
        <v>1</v>
      </c>
      <c r="V50" s="49">
        <v>0</v>
      </c>
      <c r="W50" s="49">
        <v>0.333333</v>
      </c>
      <c r="X50" s="49">
        <v>0</v>
      </c>
      <c r="Y50" s="49">
        <v>0.770269</v>
      </c>
      <c r="Z50" s="49">
        <v>0</v>
      </c>
      <c r="AA50" s="49">
        <v>1</v>
      </c>
      <c r="AB50" s="71">
        <v>50</v>
      </c>
      <c r="AC50" s="71"/>
      <c r="AD50" s="72"/>
      <c r="AE50" s="78" t="s">
        <v>2020</v>
      </c>
      <c r="AF50" s="78">
        <v>955</v>
      </c>
      <c r="AG50" s="78">
        <v>7720</v>
      </c>
      <c r="AH50" s="78">
        <v>2304</v>
      </c>
      <c r="AI50" s="78">
        <v>668</v>
      </c>
      <c r="AJ50" s="78"/>
      <c r="AK50" s="78" t="s">
        <v>2233</v>
      </c>
      <c r="AL50" s="78" t="s">
        <v>2397</v>
      </c>
      <c r="AM50" s="82" t="s">
        <v>2584</v>
      </c>
      <c r="AN50" s="78"/>
      <c r="AO50" s="80">
        <v>39839.67423611111</v>
      </c>
      <c r="AP50" s="82" t="s">
        <v>2748</v>
      </c>
      <c r="AQ50" s="78" t="b">
        <v>0</v>
      </c>
      <c r="AR50" s="78" t="b">
        <v>0</v>
      </c>
      <c r="AS50" s="78" t="b">
        <v>1</v>
      </c>
      <c r="AT50" s="78" t="s">
        <v>1903</v>
      </c>
      <c r="AU50" s="78">
        <v>81</v>
      </c>
      <c r="AV50" s="82" t="s">
        <v>2909</v>
      </c>
      <c r="AW50" s="78" t="b">
        <v>0</v>
      </c>
      <c r="AX50" s="78" t="s">
        <v>2995</v>
      </c>
      <c r="AY50" s="82" t="s">
        <v>3043</v>
      </c>
      <c r="AZ50" s="78" t="s">
        <v>66</v>
      </c>
      <c r="BA50" s="78" t="str">
        <f>REPLACE(INDEX(GroupVertices[Group],MATCH(Vertices[[#This Row],[Vertex]],GroupVertices[Vertex],0)),1,1,"")</f>
        <v>21</v>
      </c>
      <c r="BB50" s="48"/>
      <c r="BC50" s="48"/>
      <c r="BD50" s="48"/>
      <c r="BE50" s="48"/>
      <c r="BF50" s="48"/>
      <c r="BG50" s="48"/>
      <c r="BH50" s="121" t="s">
        <v>4024</v>
      </c>
      <c r="BI50" s="121" t="s">
        <v>4024</v>
      </c>
      <c r="BJ50" s="121" t="s">
        <v>4202</v>
      </c>
      <c r="BK50" s="121" t="s">
        <v>4202</v>
      </c>
      <c r="BL50" s="121">
        <v>1</v>
      </c>
      <c r="BM50" s="124">
        <v>5</v>
      </c>
      <c r="BN50" s="121">
        <v>0</v>
      </c>
      <c r="BO50" s="124">
        <v>0</v>
      </c>
      <c r="BP50" s="121">
        <v>0</v>
      </c>
      <c r="BQ50" s="124">
        <v>0</v>
      </c>
      <c r="BR50" s="121">
        <v>19</v>
      </c>
      <c r="BS50" s="124">
        <v>95</v>
      </c>
      <c r="BT50" s="121">
        <v>20</v>
      </c>
      <c r="BU50" s="2"/>
      <c r="BV50" s="3"/>
      <c r="BW50" s="3"/>
      <c r="BX50" s="3"/>
      <c r="BY50" s="3"/>
    </row>
    <row r="51" spans="1:77" ht="41.45" customHeight="1">
      <c r="A51" s="64" t="s">
        <v>255</v>
      </c>
      <c r="C51" s="65"/>
      <c r="D51" s="65" t="s">
        <v>64</v>
      </c>
      <c r="E51" s="66">
        <v>165.03449793378707</v>
      </c>
      <c r="F51" s="68">
        <v>99.99536068841496</v>
      </c>
      <c r="G51" s="101" t="s">
        <v>1157</v>
      </c>
      <c r="H51" s="65"/>
      <c r="I51" s="69" t="s">
        <v>255</v>
      </c>
      <c r="J51" s="70"/>
      <c r="K51" s="70"/>
      <c r="L51" s="69" t="s">
        <v>3263</v>
      </c>
      <c r="M51" s="73">
        <v>2.546127907574875</v>
      </c>
      <c r="N51" s="74">
        <v>6701.7333984375</v>
      </c>
      <c r="O51" s="74">
        <v>5746.48388671875</v>
      </c>
      <c r="P51" s="75"/>
      <c r="Q51" s="76"/>
      <c r="R51" s="76"/>
      <c r="S51" s="86"/>
      <c r="T51" s="48">
        <v>0</v>
      </c>
      <c r="U51" s="48">
        <v>1</v>
      </c>
      <c r="V51" s="49">
        <v>0</v>
      </c>
      <c r="W51" s="49">
        <v>0.333333</v>
      </c>
      <c r="X51" s="49">
        <v>0</v>
      </c>
      <c r="Y51" s="49">
        <v>0.770269</v>
      </c>
      <c r="Z51" s="49">
        <v>0</v>
      </c>
      <c r="AA51" s="49">
        <v>0</v>
      </c>
      <c r="AB51" s="71">
        <v>51</v>
      </c>
      <c r="AC51" s="71"/>
      <c r="AD51" s="72"/>
      <c r="AE51" s="78" t="s">
        <v>2021</v>
      </c>
      <c r="AF51" s="78">
        <v>538</v>
      </c>
      <c r="AG51" s="78">
        <v>2852</v>
      </c>
      <c r="AH51" s="78">
        <v>2410</v>
      </c>
      <c r="AI51" s="78">
        <v>598</v>
      </c>
      <c r="AJ51" s="78"/>
      <c r="AK51" s="78" t="s">
        <v>2234</v>
      </c>
      <c r="AL51" s="78"/>
      <c r="AM51" s="82" t="s">
        <v>2585</v>
      </c>
      <c r="AN51" s="78"/>
      <c r="AO51" s="80">
        <v>40764.65987268519</v>
      </c>
      <c r="AP51" s="82" t="s">
        <v>2749</v>
      </c>
      <c r="AQ51" s="78" t="b">
        <v>1</v>
      </c>
      <c r="AR51" s="78" t="b">
        <v>0</v>
      </c>
      <c r="AS51" s="78" t="b">
        <v>0</v>
      </c>
      <c r="AT51" s="78" t="s">
        <v>1903</v>
      </c>
      <c r="AU51" s="78">
        <v>35</v>
      </c>
      <c r="AV51" s="82" t="s">
        <v>2905</v>
      </c>
      <c r="AW51" s="78" t="b">
        <v>0</v>
      </c>
      <c r="AX51" s="78" t="s">
        <v>2995</v>
      </c>
      <c r="AY51" s="82" t="s">
        <v>3044</v>
      </c>
      <c r="AZ51" s="78" t="s">
        <v>66</v>
      </c>
      <c r="BA51" s="78" t="str">
        <f>REPLACE(INDEX(GroupVertices[Group],MATCH(Vertices[[#This Row],[Vertex]],GroupVertices[Vertex],0)),1,1,"")</f>
        <v>21</v>
      </c>
      <c r="BB51" s="48"/>
      <c r="BC51" s="48"/>
      <c r="BD51" s="48"/>
      <c r="BE51" s="48"/>
      <c r="BF51" s="48"/>
      <c r="BG51" s="48"/>
      <c r="BH51" s="121" t="s">
        <v>4024</v>
      </c>
      <c r="BI51" s="121" t="s">
        <v>4024</v>
      </c>
      <c r="BJ51" s="121" t="s">
        <v>4202</v>
      </c>
      <c r="BK51" s="121" t="s">
        <v>4202</v>
      </c>
      <c r="BL51" s="121">
        <v>1</v>
      </c>
      <c r="BM51" s="124">
        <v>5</v>
      </c>
      <c r="BN51" s="121">
        <v>0</v>
      </c>
      <c r="BO51" s="124">
        <v>0</v>
      </c>
      <c r="BP51" s="121">
        <v>0</v>
      </c>
      <c r="BQ51" s="124">
        <v>0</v>
      </c>
      <c r="BR51" s="121">
        <v>19</v>
      </c>
      <c r="BS51" s="124">
        <v>95</v>
      </c>
      <c r="BT51" s="121">
        <v>20</v>
      </c>
      <c r="BU51" s="2"/>
      <c r="BV51" s="3"/>
      <c r="BW51" s="3"/>
      <c r="BX51" s="3"/>
      <c r="BY51" s="3"/>
    </row>
    <row r="52" spans="1:77" ht="41.45" customHeight="1">
      <c r="A52" s="64" t="s">
        <v>256</v>
      </c>
      <c r="C52" s="65"/>
      <c r="D52" s="65" t="s">
        <v>64</v>
      </c>
      <c r="E52" s="66">
        <v>166.6833803726942</v>
      </c>
      <c r="F52" s="68">
        <v>99.99283978394638</v>
      </c>
      <c r="G52" s="101" t="s">
        <v>1158</v>
      </c>
      <c r="H52" s="65"/>
      <c r="I52" s="69" t="s">
        <v>256</v>
      </c>
      <c r="J52" s="70"/>
      <c r="K52" s="70"/>
      <c r="L52" s="69" t="s">
        <v>3264</v>
      </c>
      <c r="M52" s="73">
        <v>3.3862613368050587</v>
      </c>
      <c r="N52" s="74">
        <v>8066.11962890625</v>
      </c>
      <c r="O52" s="74">
        <v>4499.5498046875</v>
      </c>
      <c r="P52" s="75"/>
      <c r="Q52" s="76"/>
      <c r="R52" s="76"/>
      <c r="S52" s="86"/>
      <c r="T52" s="48">
        <v>0</v>
      </c>
      <c r="U52" s="48">
        <v>1</v>
      </c>
      <c r="V52" s="49">
        <v>0</v>
      </c>
      <c r="W52" s="49">
        <v>1</v>
      </c>
      <c r="X52" s="49">
        <v>0</v>
      </c>
      <c r="Y52" s="49">
        <v>0.701753</v>
      </c>
      <c r="Z52" s="49">
        <v>0</v>
      </c>
      <c r="AA52" s="49">
        <v>0</v>
      </c>
      <c r="AB52" s="71">
        <v>52</v>
      </c>
      <c r="AC52" s="71"/>
      <c r="AD52" s="72"/>
      <c r="AE52" s="78" t="s">
        <v>2022</v>
      </c>
      <c r="AF52" s="78">
        <v>1609</v>
      </c>
      <c r="AG52" s="78">
        <v>4399</v>
      </c>
      <c r="AH52" s="78">
        <v>11023</v>
      </c>
      <c r="AI52" s="78">
        <v>8121</v>
      </c>
      <c r="AJ52" s="78"/>
      <c r="AK52" s="78" t="s">
        <v>2235</v>
      </c>
      <c r="AL52" s="78" t="s">
        <v>2427</v>
      </c>
      <c r="AM52" s="82" t="s">
        <v>2586</v>
      </c>
      <c r="AN52" s="78"/>
      <c r="AO52" s="80">
        <v>40127.58597222222</v>
      </c>
      <c r="AP52" s="82" t="s">
        <v>2750</v>
      </c>
      <c r="AQ52" s="78" t="b">
        <v>0</v>
      </c>
      <c r="AR52" s="78" t="b">
        <v>0</v>
      </c>
      <c r="AS52" s="78" t="b">
        <v>1</v>
      </c>
      <c r="AT52" s="78" t="s">
        <v>1903</v>
      </c>
      <c r="AU52" s="78">
        <v>88</v>
      </c>
      <c r="AV52" s="82" t="s">
        <v>2908</v>
      </c>
      <c r="AW52" s="78" t="b">
        <v>0</v>
      </c>
      <c r="AX52" s="78" t="s">
        <v>2995</v>
      </c>
      <c r="AY52" s="82" t="s">
        <v>3045</v>
      </c>
      <c r="AZ52" s="78" t="s">
        <v>66</v>
      </c>
      <c r="BA52" s="78" t="str">
        <f>REPLACE(INDEX(GroupVertices[Group],MATCH(Vertices[[#This Row],[Vertex]],GroupVertices[Vertex],0)),1,1,"")</f>
        <v>37</v>
      </c>
      <c r="BB52" s="48"/>
      <c r="BC52" s="48"/>
      <c r="BD52" s="48"/>
      <c r="BE52" s="48"/>
      <c r="BF52" s="48"/>
      <c r="BG52" s="48"/>
      <c r="BH52" s="121" t="s">
        <v>4025</v>
      </c>
      <c r="BI52" s="121" t="s">
        <v>4025</v>
      </c>
      <c r="BJ52" s="121" t="s">
        <v>4203</v>
      </c>
      <c r="BK52" s="121" t="s">
        <v>4203</v>
      </c>
      <c r="BL52" s="121">
        <v>1</v>
      </c>
      <c r="BM52" s="124">
        <v>4.761904761904762</v>
      </c>
      <c r="BN52" s="121">
        <v>0</v>
      </c>
      <c r="BO52" s="124">
        <v>0</v>
      </c>
      <c r="BP52" s="121">
        <v>0</v>
      </c>
      <c r="BQ52" s="124">
        <v>0</v>
      </c>
      <c r="BR52" s="121">
        <v>20</v>
      </c>
      <c r="BS52" s="124">
        <v>95.23809523809524</v>
      </c>
      <c r="BT52" s="121">
        <v>21</v>
      </c>
      <c r="BU52" s="2"/>
      <c r="BV52" s="3"/>
      <c r="BW52" s="3"/>
      <c r="BX52" s="3"/>
      <c r="BY52" s="3"/>
    </row>
    <row r="53" spans="1:77" ht="41.45" customHeight="1">
      <c r="A53" s="64" t="s">
        <v>392</v>
      </c>
      <c r="C53" s="65"/>
      <c r="D53" s="65" t="s">
        <v>64</v>
      </c>
      <c r="E53" s="66">
        <v>179.22746403364957</v>
      </c>
      <c r="F53" s="68">
        <v>99.97366168136669</v>
      </c>
      <c r="G53" s="101" t="s">
        <v>2935</v>
      </c>
      <c r="H53" s="65"/>
      <c r="I53" s="69" t="s">
        <v>392</v>
      </c>
      <c r="J53" s="70"/>
      <c r="K53" s="70"/>
      <c r="L53" s="69" t="s">
        <v>3265</v>
      </c>
      <c r="M53" s="73">
        <v>9.777683656527119</v>
      </c>
      <c r="N53" s="74">
        <v>8066.11962890625</v>
      </c>
      <c r="O53" s="74">
        <v>4087.826416015625</v>
      </c>
      <c r="P53" s="75"/>
      <c r="Q53" s="76"/>
      <c r="R53" s="76"/>
      <c r="S53" s="86"/>
      <c r="T53" s="48">
        <v>2</v>
      </c>
      <c r="U53" s="48">
        <v>1</v>
      </c>
      <c r="V53" s="49">
        <v>0</v>
      </c>
      <c r="W53" s="49">
        <v>1</v>
      </c>
      <c r="X53" s="49">
        <v>0</v>
      </c>
      <c r="Y53" s="49">
        <v>1.298243</v>
      </c>
      <c r="Z53" s="49">
        <v>0</v>
      </c>
      <c r="AA53" s="49">
        <v>0</v>
      </c>
      <c r="AB53" s="71">
        <v>53</v>
      </c>
      <c r="AC53" s="71"/>
      <c r="AD53" s="72"/>
      <c r="AE53" s="78" t="s">
        <v>2023</v>
      </c>
      <c r="AF53" s="78">
        <v>3586</v>
      </c>
      <c r="AG53" s="78">
        <v>16168</v>
      </c>
      <c r="AH53" s="78">
        <v>86348</v>
      </c>
      <c r="AI53" s="78">
        <v>2267</v>
      </c>
      <c r="AJ53" s="78"/>
      <c r="AK53" s="78" t="s">
        <v>2236</v>
      </c>
      <c r="AL53" s="78" t="s">
        <v>2428</v>
      </c>
      <c r="AM53" s="82" t="s">
        <v>2587</v>
      </c>
      <c r="AN53" s="78"/>
      <c r="AO53" s="80">
        <v>40801.48328703704</v>
      </c>
      <c r="AP53" s="82" t="s">
        <v>2751</v>
      </c>
      <c r="AQ53" s="78" t="b">
        <v>0</v>
      </c>
      <c r="AR53" s="78" t="b">
        <v>0</v>
      </c>
      <c r="AS53" s="78" t="b">
        <v>0</v>
      </c>
      <c r="AT53" s="78" t="s">
        <v>1903</v>
      </c>
      <c r="AU53" s="78">
        <v>120</v>
      </c>
      <c r="AV53" s="82" t="s">
        <v>2905</v>
      </c>
      <c r="AW53" s="78" t="b">
        <v>0</v>
      </c>
      <c r="AX53" s="78" t="s">
        <v>2995</v>
      </c>
      <c r="AY53" s="82" t="s">
        <v>3046</v>
      </c>
      <c r="AZ53" s="78" t="s">
        <v>66</v>
      </c>
      <c r="BA53" s="78" t="str">
        <f>REPLACE(INDEX(GroupVertices[Group],MATCH(Vertices[[#This Row],[Vertex]],GroupVertices[Vertex],0)),1,1,"")</f>
        <v>37</v>
      </c>
      <c r="BB53" s="48" t="s">
        <v>873</v>
      </c>
      <c r="BC53" s="48" t="s">
        <v>873</v>
      </c>
      <c r="BD53" s="48" t="s">
        <v>897</v>
      </c>
      <c r="BE53" s="48" t="s">
        <v>897</v>
      </c>
      <c r="BF53" s="48"/>
      <c r="BG53" s="48"/>
      <c r="BH53" s="121" t="s">
        <v>4026</v>
      </c>
      <c r="BI53" s="121" t="s">
        <v>4149</v>
      </c>
      <c r="BJ53" s="121" t="s">
        <v>3861</v>
      </c>
      <c r="BK53" s="121" t="s">
        <v>4314</v>
      </c>
      <c r="BL53" s="121">
        <v>2</v>
      </c>
      <c r="BM53" s="124">
        <v>3.6363636363636362</v>
      </c>
      <c r="BN53" s="121">
        <v>0</v>
      </c>
      <c r="BO53" s="124">
        <v>0</v>
      </c>
      <c r="BP53" s="121">
        <v>0</v>
      </c>
      <c r="BQ53" s="124">
        <v>0</v>
      </c>
      <c r="BR53" s="121">
        <v>53</v>
      </c>
      <c r="BS53" s="124">
        <v>96.36363636363636</v>
      </c>
      <c r="BT53" s="121">
        <v>55</v>
      </c>
      <c r="BU53" s="2"/>
      <c r="BV53" s="3"/>
      <c r="BW53" s="3"/>
      <c r="BX53" s="3"/>
      <c r="BY53" s="3"/>
    </row>
    <row r="54" spans="1:77" ht="41.45" customHeight="1">
      <c r="A54" s="64" t="s">
        <v>257</v>
      </c>
      <c r="C54" s="65"/>
      <c r="D54" s="65" t="s">
        <v>64</v>
      </c>
      <c r="E54" s="66">
        <v>162.06395148437906</v>
      </c>
      <c r="F54" s="68">
        <v>99.99990222736386</v>
      </c>
      <c r="G54" s="101" t="s">
        <v>1159</v>
      </c>
      <c r="H54" s="65"/>
      <c r="I54" s="69" t="s">
        <v>257</v>
      </c>
      <c r="J54" s="70"/>
      <c r="K54" s="70"/>
      <c r="L54" s="69" t="s">
        <v>3266</v>
      </c>
      <c r="M54" s="73">
        <v>1.0325843605389857</v>
      </c>
      <c r="N54" s="74">
        <v>8300.0146484375</v>
      </c>
      <c r="O54" s="74">
        <v>8810.8837890625</v>
      </c>
      <c r="P54" s="75"/>
      <c r="Q54" s="76"/>
      <c r="R54" s="76"/>
      <c r="S54" s="86"/>
      <c r="T54" s="48">
        <v>0</v>
      </c>
      <c r="U54" s="48">
        <v>4</v>
      </c>
      <c r="V54" s="49">
        <v>12</v>
      </c>
      <c r="W54" s="49">
        <v>0.25</v>
      </c>
      <c r="X54" s="49">
        <v>0</v>
      </c>
      <c r="Y54" s="49">
        <v>2.378373</v>
      </c>
      <c r="Z54" s="49">
        <v>0</v>
      </c>
      <c r="AA54" s="49">
        <v>0</v>
      </c>
      <c r="AB54" s="71">
        <v>54</v>
      </c>
      <c r="AC54" s="71"/>
      <c r="AD54" s="72"/>
      <c r="AE54" s="78" t="s">
        <v>2024</v>
      </c>
      <c r="AF54" s="78">
        <v>165</v>
      </c>
      <c r="AG54" s="78">
        <v>65</v>
      </c>
      <c r="AH54" s="78">
        <v>665</v>
      </c>
      <c r="AI54" s="78">
        <v>225</v>
      </c>
      <c r="AJ54" s="78"/>
      <c r="AK54" s="78" t="s">
        <v>2237</v>
      </c>
      <c r="AL54" s="78" t="s">
        <v>2429</v>
      </c>
      <c r="AM54" s="78"/>
      <c r="AN54" s="78"/>
      <c r="AO54" s="80">
        <v>42431.30627314815</v>
      </c>
      <c r="AP54" s="82" t="s">
        <v>2752</v>
      </c>
      <c r="AQ54" s="78" t="b">
        <v>1</v>
      </c>
      <c r="AR54" s="78" t="b">
        <v>0</v>
      </c>
      <c r="AS54" s="78" t="b">
        <v>1</v>
      </c>
      <c r="AT54" s="78" t="s">
        <v>1903</v>
      </c>
      <c r="AU54" s="78">
        <v>0</v>
      </c>
      <c r="AV54" s="78"/>
      <c r="AW54" s="78" t="b">
        <v>0</v>
      </c>
      <c r="AX54" s="78" t="s">
        <v>2995</v>
      </c>
      <c r="AY54" s="82" t="s">
        <v>3047</v>
      </c>
      <c r="AZ54" s="78" t="s">
        <v>66</v>
      </c>
      <c r="BA54" s="78" t="str">
        <f>REPLACE(INDEX(GroupVertices[Group],MATCH(Vertices[[#This Row],[Vertex]],GroupVertices[Vertex],0)),1,1,"")</f>
        <v>8</v>
      </c>
      <c r="BB54" s="48"/>
      <c r="BC54" s="48"/>
      <c r="BD54" s="48"/>
      <c r="BE54" s="48"/>
      <c r="BF54" s="48"/>
      <c r="BG54" s="48"/>
      <c r="BH54" s="121" t="s">
        <v>4027</v>
      </c>
      <c r="BI54" s="121" t="s">
        <v>4027</v>
      </c>
      <c r="BJ54" s="121" t="s">
        <v>4204</v>
      </c>
      <c r="BK54" s="121" t="s">
        <v>4204</v>
      </c>
      <c r="BL54" s="121">
        <v>0</v>
      </c>
      <c r="BM54" s="124">
        <v>0</v>
      </c>
      <c r="BN54" s="121">
        <v>0</v>
      </c>
      <c r="BO54" s="124">
        <v>0</v>
      </c>
      <c r="BP54" s="121">
        <v>0</v>
      </c>
      <c r="BQ54" s="124">
        <v>0</v>
      </c>
      <c r="BR54" s="121">
        <v>28</v>
      </c>
      <c r="BS54" s="124">
        <v>100</v>
      </c>
      <c r="BT54" s="121">
        <v>28</v>
      </c>
      <c r="BU54" s="2"/>
      <c r="BV54" s="3"/>
      <c r="BW54" s="3"/>
      <c r="BX54" s="3"/>
      <c r="BY54" s="3"/>
    </row>
    <row r="55" spans="1:77" ht="41.45" customHeight="1">
      <c r="A55" s="64" t="s">
        <v>407</v>
      </c>
      <c r="C55" s="65"/>
      <c r="D55" s="65" t="s">
        <v>64</v>
      </c>
      <c r="E55" s="66">
        <v>193.51315978586175</v>
      </c>
      <c r="F55" s="68">
        <v>99.95182090399602</v>
      </c>
      <c r="G55" s="101" t="s">
        <v>2936</v>
      </c>
      <c r="H55" s="65"/>
      <c r="I55" s="69" t="s">
        <v>407</v>
      </c>
      <c r="J55" s="70"/>
      <c r="K55" s="70"/>
      <c r="L55" s="69" t="s">
        <v>3267</v>
      </c>
      <c r="M55" s="73">
        <v>17.056486728260893</v>
      </c>
      <c r="N55" s="74">
        <v>8738.5673828125</v>
      </c>
      <c r="O55" s="74">
        <v>8322.5625</v>
      </c>
      <c r="P55" s="75"/>
      <c r="Q55" s="76"/>
      <c r="R55" s="76"/>
      <c r="S55" s="86"/>
      <c r="T55" s="48">
        <v>1</v>
      </c>
      <c r="U55" s="48">
        <v>0</v>
      </c>
      <c r="V55" s="49">
        <v>0</v>
      </c>
      <c r="W55" s="49">
        <v>0.142857</v>
      </c>
      <c r="X55" s="49">
        <v>0</v>
      </c>
      <c r="Y55" s="49">
        <v>0.655404</v>
      </c>
      <c r="Z55" s="49">
        <v>0</v>
      </c>
      <c r="AA55" s="49">
        <v>0</v>
      </c>
      <c r="AB55" s="71">
        <v>55</v>
      </c>
      <c r="AC55" s="71"/>
      <c r="AD55" s="72"/>
      <c r="AE55" s="78" t="s">
        <v>2025</v>
      </c>
      <c r="AF55" s="78">
        <v>1015</v>
      </c>
      <c r="AG55" s="78">
        <v>29571</v>
      </c>
      <c r="AH55" s="78">
        <v>242135</v>
      </c>
      <c r="AI55" s="78">
        <v>73</v>
      </c>
      <c r="AJ55" s="78"/>
      <c r="AK55" s="78" t="s">
        <v>2238</v>
      </c>
      <c r="AL55" s="78" t="s">
        <v>2430</v>
      </c>
      <c r="AM55" s="82" t="s">
        <v>2588</v>
      </c>
      <c r="AN55" s="78"/>
      <c r="AO55" s="80">
        <v>42677.44038194444</v>
      </c>
      <c r="AP55" s="82" t="s">
        <v>2753</v>
      </c>
      <c r="AQ55" s="78" t="b">
        <v>1</v>
      </c>
      <c r="AR55" s="78" t="b">
        <v>0</v>
      </c>
      <c r="AS55" s="78" t="b">
        <v>1</v>
      </c>
      <c r="AT55" s="78" t="s">
        <v>1903</v>
      </c>
      <c r="AU55" s="78">
        <v>27</v>
      </c>
      <c r="AV55" s="78"/>
      <c r="AW55" s="78" t="b">
        <v>1</v>
      </c>
      <c r="AX55" s="78" t="s">
        <v>2995</v>
      </c>
      <c r="AY55" s="82" t="s">
        <v>3048</v>
      </c>
      <c r="AZ55" s="78" t="s">
        <v>65</v>
      </c>
      <c r="BA55" s="78" t="str">
        <f>REPLACE(INDEX(GroupVertices[Group],MATCH(Vertices[[#This Row],[Vertex]],GroupVertices[Vertex],0)),1,1,"")</f>
        <v>8</v>
      </c>
      <c r="BB55" s="48"/>
      <c r="BC55" s="48"/>
      <c r="BD55" s="48"/>
      <c r="BE55" s="48"/>
      <c r="BF55" s="48"/>
      <c r="BG55" s="48"/>
      <c r="BH55" s="48"/>
      <c r="BI55" s="48"/>
      <c r="BJ55" s="48"/>
      <c r="BK55" s="48"/>
      <c r="BL55" s="48"/>
      <c r="BM55" s="49"/>
      <c r="BN55" s="48"/>
      <c r="BO55" s="49"/>
      <c r="BP55" s="48"/>
      <c r="BQ55" s="49"/>
      <c r="BR55" s="48"/>
      <c r="BS55" s="49"/>
      <c r="BT55" s="48"/>
      <c r="BU55" s="2"/>
      <c r="BV55" s="3"/>
      <c r="BW55" s="3"/>
      <c r="BX55" s="3"/>
      <c r="BY55" s="3"/>
    </row>
    <row r="56" spans="1:77" ht="41.45" customHeight="1">
      <c r="A56" s="64" t="s">
        <v>408</v>
      </c>
      <c r="C56" s="65"/>
      <c r="D56" s="65" t="s">
        <v>64</v>
      </c>
      <c r="E56" s="66">
        <v>471.6179140470682</v>
      </c>
      <c r="F56" s="68">
        <v>99.52663867073973</v>
      </c>
      <c r="G56" s="101" t="s">
        <v>2937</v>
      </c>
      <c r="H56" s="65"/>
      <c r="I56" s="69" t="s">
        <v>408</v>
      </c>
      <c r="J56" s="70"/>
      <c r="K56" s="70"/>
      <c r="L56" s="69" t="s">
        <v>3268</v>
      </c>
      <c r="M56" s="73">
        <v>158.7555523314727</v>
      </c>
      <c r="N56" s="74">
        <v>8043.6064453125</v>
      </c>
      <c r="O56" s="74">
        <v>7975.6728515625</v>
      </c>
      <c r="P56" s="75"/>
      <c r="Q56" s="76"/>
      <c r="R56" s="76"/>
      <c r="S56" s="86"/>
      <c r="T56" s="48">
        <v>1</v>
      </c>
      <c r="U56" s="48">
        <v>0</v>
      </c>
      <c r="V56" s="49">
        <v>0</v>
      </c>
      <c r="W56" s="49">
        <v>0.142857</v>
      </c>
      <c r="X56" s="49">
        <v>0</v>
      </c>
      <c r="Y56" s="49">
        <v>0.655404</v>
      </c>
      <c r="Z56" s="49">
        <v>0</v>
      </c>
      <c r="AA56" s="49">
        <v>0</v>
      </c>
      <c r="AB56" s="71">
        <v>56</v>
      </c>
      <c r="AC56" s="71"/>
      <c r="AD56" s="72"/>
      <c r="AE56" s="78" t="s">
        <v>2026</v>
      </c>
      <c r="AF56" s="78">
        <v>605</v>
      </c>
      <c r="AG56" s="78">
        <v>290492</v>
      </c>
      <c r="AH56" s="78">
        <v>86640</v>
      </c>
      <c r="AI56" s="78">
        <v>1198</v>
      </c>
      <c r="AJ56" s="78"/>
      <c r="AK56" s="78" t="s">
        <v>2239</v>
      </c>
      <c r="AL56" s="78" t="s">
        <v>2430</v>
      </c>
      <c r="AM56" s="82" t="s">
        <v>2589</v>
      </c>
      <c r="AN56" s="78"/>
      <c r="AO56" s="80">
        <v>41565.758564814816</v>
      </c>
      <c r="AP56" s="82" t="s">
        <v>2754</v>
      </c>
      <c r="AQ56" s="78" t="b">
        <v>0</v>
      </c>
      <c r="AR56" s="78" t="b">
        <v>0</v>
      </c>
      <c r="AS56" s="78" t="b">
        <v>1</v>
      </c>
      <c r="AT56" s="78" t="s">
        <v>1903</v>
      </c>
      <c r="AU56" s="78">
        <v>152</v>
      </c>
      <c r="AV56" s="82" t="s">
        <v>2905</v>
      </c>
      <c r="AW56" s="78" t="b">
        <v>1</v>
      </c>
      <c r="AX56" s="78" t="s">
        <v>2995</v>
      </c>
      <c r="AY56" s="82" t="s">
        <v>3049</v>
      </c>
      <c r="AZ56" s="78" t="s">
        <v>65</v>
      </c>
      <c r="BA56" s="78" t="str">
        <f>REPLACE(INDEX(GroupVertices[Group],MATCH(Vertices[[#This Row],[Vertex]],GroupVertices[Vertex],0)),1,1,"")</f>
        <v>8</v>
      </c>
      <c r="BB56" s="48"/>
      <c r="BC56" s="48"/>
      <c r="BD56" s="48"/>
      <c r="BE56" s="48"/>
      <c r="BF56" s="48"/>
      <c r="BG56" s="48"/>
      <c r="BH56" s="48"/>
      <c r="BI56" s="48"/>
      <c r="BJ56" s="48"/>
      <c r="BK56" s="48"/>
      <c r="BL56" s="48"/>
      <c r="BM56" s="49"/>
      <c r="BN56" s="48"/>
      <c r="BO56" s="49"/>
      <c r="BP56" s="48"/>
      <c r="BQ56" s="49"/>
      <c r="BR56" s="48"/>
      <c r="BS56" s="49"/>
      <c r="BT56" s="48"/>
      <c r="BU56" s="2"/>
      <c r="BV56" s="3"/>
      <c r="BW56" s="3"/>
      <c r="BX56" s="3"/>
      <c r="BY56" s="3"/>
    </row>
    <row r="57" spans="1:77" ht="41.45" customHeight="1">
      <c r="A57" s="64" t="s">
        <v>409</v>
      </c>
      <c r="C57" s="65"/>
      <c r="D57" s="65" t="s">
        <v>64</v>
      </c>
      <c r="E57" s="66">
        <v>555.5798178883546</v>
      </c>
      <c r="F57" s="68">
        <v>99.39827297674603</v>
      </c>
      <c r="G57" s="101" t="s">
        <v>2938</v>
      </c>
      <c r="H57" s="65"/>
      <c r="I57" s="69" t="s">
        <v>409</v>
      </c>
      <c r="J57" s="70"/>
      <c r="K57" s="70"/>
      <c r="L57" s="69" t="s">
        <v>3269</v>
      </c>
      <c r="M57" s="73">
        <v>201.53555928310712</v>
      </c>
      <c r="N57" s="74">
        <v>7861.4619140625</v>
      </c>
      <c r="O57" s="74">
        <v>9299.205078125</v>
      </c>
      <c r="P57" s="75"/>
      <c r="Q57" s="76"/>
      <c r="R57" s="76"/>
      <c r="S57" s="86"/>
      <c r="T57" s="48">
        <v>1</v>
      </c>
      <c r="U57" s="48">
        <v>0</v>
      </c>
      <c r="V57" s="49">
        <v>0</v>
      </c>
      <c r="W57" s="49">
        <v>0.142857</v>
      </c>
      <c r="X57" s="49">
        <v>0</v>
      </c>
      <c r="Y57" s="49">
        <v>0.655404</v>
      </c>
      <c r="Z57" s="49">
        <v>0</v>
      </c>
      <c r="AA57" s="49">
        <v>0</v>
      </c>
      <c r="AB57" s="71">
        <v>57</v>
      </c>
      <c r="AC57" s="71"/>
      <c r="AD57" s="72"/>
      <c r="AE57" s="78" t="s">
        <v>2027</v>
      </c>
      <c r="AF57" s="78">
        <v>3742</v>
      </c>
      <c r="AG57" s="78">
        <v>369266</v>
      </c>
      <c r="AH57" s="78">
        <v>1138419</v>
      </c>
      <c r="AI57" s="78">
        <v>2635</v>
      </c>
      <c r="AJ57" s="78"/>
      <c r="AK57" s="78" t="s">
        <v>2240</v>
      </c>
      <c r="AL57" s="78" t="s">
        <v>2431</v>
      </c>
      <c r="AM57" s="82" t="s">
        <v>2590</v>
      </c>
      <c r="AN57" s="78"/>
      <c r="AO57" s="80">
        <v>41899.91680555556</v>
      </c>
      <c r="AP57" s="82" t="s">
        <v>2755</v>
      </c>
      <c r="AQ57" s="78" t="b">
        <v>0</v>
      </c>
      <c r="AR57" s="78" t="b">
        <v>0</v>
      </c>
      <c r="AS57" s="78" t="b">
        <v>0</v>
      </c>
      <c r="AT57" s="78" t="s">
        <v>1903</v>
      </c>
      <c r="AU57" s="78">
        <v>468</v>
      </c>
      <c r="AV57" s="82" t="s">
        <v>2905</v>
      </c>
      <c r="AW57" s="78" t="b">
        <v>1</v>
      </c>
      <c r="AX57" s="78" t="s">
        <v>2995</v>
      </c>
      <c r="AY57" s="82" t="s">
        <v>3050</v>
      </c>
      <c r="AZ57" s="78" t="s">
        <v>65</v>
      </c>
      <c r="BA57" s="78" t="str">
        <f>REPLACE(INDEX(GroupVertices[Group],MATCH(Vertices[[#This Row],[Vertex]],GroupVertices[Vertex],0)),1,1,"")</f>
        <v>8</v>
      </c>
      <c r="BB57" s="48"/>
      <c r="BC57" s="48"/>
      <c r="BD57" s="48"/>
      <c r="BE57" s="48"/>
      <c r="BF57" s="48"/>
      <c r="BG57" s="48"/>
      <c r="BH57" s="48"/>
      <c r="BI57" s="48"/>
      <c r="BJ57" s="48"/>
      <c r="BK57" s="48"/>
      <c r="BL57" s="48"/>
      <c r="BM57" s="49"/>
      <c r="BN57" s="48"/>
      <c r="BO57" s="49"/>
      <c r="BP57" s="48"/>
      <c r="BQ57" s="49"/>
      <c r="BR57" s="48"/>
      <c r="BS57" s="49"/>
      <c r="BT57" s="48"/>
      <c r="BU57" s="2"/>
      <c r="BV57" s="3"/>
      <c r="BW57" s="3"/>
      <c r="BX57" s="3"/>
      <c r="BY57" s="3"/>
    </row>
    <row r="58" spans="1:77" ht="41.45" customHeight="1">
      <c r="A58" s="64" t="s">
        <v>410</v>
      </c>
      <c r="C58" s="65"/>
      <c r="D58" s="65" t="s">
        <v>64</v>
      </c>
      <c r="E58" s="66">
        <v>185.81659864084017</v>
      </c>
      <c r="F58" s="68">
        <v>99.96358784075596</v>
      </c>
      <c r="G58" s="101" t="s">
        <v>2939</v>
      </c>
      <c r="H58" s="65"/>
      <c r="I58" s="69" t="s">
        <v>410</v>
      </c>
      <c r="J58" s="70"/>
      <c r="K58" s="70"/>
      <c r="L58" s="69" t="s">
        <v>3270</v>
      </c>
      <c r="M58" s="73">
        <v>13.134958937393954</v>
      </c>
      <c r="N58" s="74">
        <v>8556.4228515625</v>
      </c>
      <c r="O58" s="74">
        <v>9646.09375</v>
      </c>
      <c r="P58" s="75"/>
      <c r="Q58" s="76"/>
      <c r="R58" s="76"/>
      <c r="S58" s="86"/>
      <c r="T58" s="48">
        <v>1</v>
      </c>
      <c r="U58" s="48">
        <v>0</v>
      </c>
      <c r="V58" s="49">
        <v>0</v>
      </c>
      <c r="W58" s="49">
        <v>0.142857</v>
      </c>
      <c r="X58" s="49">
        <v>0</v>
      </c>
      <c r="Y58" s="49">
        <v>0.655404</v>
      </c>
      <c r="Z58" s="49">
        <v>0</v>
      </c>
      <c r="AA58" s="49">
        <v>0</v>
      </c>
      <c r="AB58" s="71">
        <v>58</v>
      </c>
      <c r="AC58" s="71"/>
      <c r="AD58" s="72"/>
      <c r="AE58" s="78" t="s">
        <v>2028</v>
      </c>
      <c r="AF58" s="78">
        <v>305</v>
      </c>
      <c r="AG58" s="78">
        <v>22350</v>
      </c>
      <c r="AH58" s="78">
        <v>92213</v>
      </c>
      <c r="AI58" s="78">
        <v>25456</v>
      </c>
      <c r="AJ58" s="78"/>
      <c r="AK58" s="78" t="s">
        <v>2241</v>
      </c>
      <c r="AL58" s="78" t="s">
        <v>2432</v>
      </c>
      <c r="AM58" s="82" t="s">
        <v>2591</v>
      </c>
      <c r="AN58" s="78"/>
      <c r="AO58" s="80">
        <v>41741.23149305556</v>
      </c>
      <c r="AP58" s="82" t="s">
        <v>2756</v>
      </c>
      <c r="AQ58" s="78" t="b">
        <v>1</v>
      </c>
      <c r="AR58" s="78" t="b">
        <v>0</v>
      </c>
      <c r="AS58" s="78" t="b">
        <v>1</v>
      </c>
      <c r="AT58" s="78" t="s">
        <v>1903</v>
      </c>
      <c r="AU58" s="78">
        <v>127</v>
      </c>
      <c r="AV58" s="82" t="s">
        <v>2905</v>
      </c>
      <c r="AW58" s="78" t="b">
        <v>0</v>
      </c>
      <c r="AX58" s="78" t="s">
        <v>2995</v>
      </c>
      <c r="AY58" s="82" t="s">
        <v>3051</v>
      </c>
      <c r="AZ58" s="78" t="s">
        <v>65</v>
      </c>
      <c r="BA58" s="78" t="str">
        <f>REPLACE(INDEX(GroupVertices[Group],MATCH(Vertices[[#This Row],[Vertex]],GroupVertices[Vertex],0)),1,1,"")</f>
        <v>8</v>
      </c>
      <c r="BB58" s="48"/>
      <c r="BC58" s="48"/>
      <c r="BD58" s="48"/>
      <c r="BE58" s="48"/>
      <c r="BF58" s="48"/>
      <c r="BG58" s="48"/>
      <c r="BH58" s="48"/>
      <c r="BI58" s="48"/>
      <c r="BJ58" s="48"/>
      <c r="BK58" s="48"/>
      <c r="BL58" s="48"/>
      <c r="BM58" s="49"/>
      <c r="BN58" s="48"/>
      <c r="BO58" s="49"/>
      <c r="BP58" s="48"/>
      <c r="BQ58" s="49"/>
      <c r="BR58" s="48"/>
      <c r="BS58" s="49"/>
      <c r="BT58" s="48"/>
      <c r="BU58" s="2"/>
      <c r="BV58" s="3"/>
      <c r="BW58" s="3"/>
      <c r="BX58" s="3"/>
      <c r="BY58" s="3"/>
    </row>
    <row r="59" spans="1:77" ht="41.45" customHeight="1">
      <c r="A59" s="64" t="s">
        <v>258</v>
      </c>
      <c r="C59" s="65"/>
      <c r="D59" s="65" t="s">
        <v>64</v>
      </c>
      <c r="E59" s="66">
        <v>164.39498308999632</v>
      </c>
      <c r="F59" s="68">
        <v>99.9963384147764</v>
      </c>
      <c r="G59" s="101" t="s">
        <v>1160</v>
      </c>
      <c r="H59" s="65"/>
      <c r="I59" s="69" t="s">
        <v>258</v>
      </c>
      <c r="J59" s="70"/>
      <c r="K59" s="70"/>
      <c r="L59" s="69" t="s">
        <v>3271</v>
      </c>
      <c r="M59" s="73">
        <v>2.2202843021850174</v>
      </c>
      <c r="N59" s="74">
        <v>1812.278076171875</v>
      </c>
      <c r="O59" s="74">
        <v>775.3238525390625</v>
      </c>
      <c r="P59" s="75"/>
      <c r="Q59" s="76"/>
      <c r="R59" s="76"/>
      <c r="S59" s="86"/>
      <c r="T59" s="48">
        <v>1</v>
      </c>
      <c r="U59" s="48">
        <v>1</v>
      </c>
      <c r="V59" s="49">
        <v>0</v>
      </c>
      <c r="W59" s="49">
        <v>0</v>
      </c>
      <c r="X59" s="49">
        <v>0</v>
      </c>
      <c r="Y59" s="49">
        <v>0.999998</v>
      </c>
      <c r="Z59" s="49">
        <v>0</v>
      </c>
      <c r="AA59" s="49" t="s">
        <v>4957</v>
      </c>
      <c r="AB59" s="71">
        <v>59</v>
      </c>
      <c r="AC59" s="71"/>
      <c r="AD59" s="72"/>
      <c r="AE59" s="78" t="s">
        <v>2029</v>
      </c>
      <c r="AF59" s="78">
        <v>699</v>
      </c>
      <c r="AG59" s="78">
        <v>2252</v>
      </c>
      <c r="AH59" s="78">
        <v>7825</v>
      </c>
      <c r="AI59" s="78">
        <v>816</v>
      </c>
      <c r="AJ59" s="78"/>
      <c r="AK59" s="78" t="s">
        <v>2242</v>
      </c>
      <c r="AL59" s="78" t="s">
        <v>2433</v>
      </c>
      <c r="AM59" s="82" t="s">
        <v>2592</v>
      </c>
      <c r="AN59" s="78"/>
      <c r="AO59" s="80">
        <v>40206.920949074076</v>
      </c>
      <c r="AP59" s="82" t="s">
        <v>2757</v>
      </c>
      <c r="AQ59" s="78" t="b">
        <v>0</v>
      </c>
      <c r="AR59" s="78" t="b">
        <v>0</v>
      </c>
      <c r="AS59" s="78" t="b">
        <v>1</v>
      </c>
      <c r="AT59" s="78" t="s">
        <v>1903</v>
      </c>
      <c r="AU59" s="78">
        <v>33</v>
      </c>
      <c r="AV59" s="82" t="s">
        <v>2906</v>
      </c>
      <c r="AW59" s="78" t="b">
        <v>0</v>
      </c>
      <c r="AX59" s="78" t="s">
        <v>2995</v>
      </c>
      <c r="AY59" s="82" t="s">
        <v>3052</v>
      </c>
      <c r="AZ59" s="78" t="s">
        <v>66</v>
      </c>
      <c r="BA59" s="78" t="str">
        <f>REPLACE(INDEX(GroupVertices[Group],MATCH(Vertices[[#This Row],[Vertex]],GroupVertices[Vertex],0)),1,1,"")</f>
        <v>1</v>
      </c>
      <c r="BB59" s="48" t="s">
        <v>3955</v>
      </c>
      <c r="BC59" s="48" t="s">
        <v>3955</v>
      </c>
      <c r="BD59" s="48" t="s">
        <v>882</v>
      </c>
      <c r="BE59" s="48" t="s">
        <v>882</v>
      </c>
      <c r="BF59" s="48"/>
      <c r="BG59" s="48"/>
      <c r="BH59" s="121" t="s">
        <v>4028</v>
      </c>
      <c r="BI59" s="121" t="s">
        <v>4150</v>
      </c>
      <c r="BJ59" s="121" t="s">
        <v>4205</v>
      </c>
      <c r="BK59" s="121" t="s">
        <v>4315</v>
      </c>
      <c r="BL59" s="121">
        <v>0</v>
      </c>
      <c r="BM59" s="124">
        <v>0</v>
      </c>
      <c r="BN59" s="121">
        <v>0</v>
      </c>
      <c r="BO59" s="124">
        <v>0</v>
      </c>
      <c r="BP59" s="121">
        <v>0</v>
      </c>
      <c r="BQ59" s="124">
        <v>0</v>
      </c>
      <c r="BR59" s="121">
        <v>43</v>
      </c>
      <c r="BS59" s="124">
        <v>100</v>
      </c>
      <c r="BT59" s="121">
        <v>43</v>
      </c>
      <c r="BU59" s="2"/>
      <c r="BV59" s="3"/>
      <c r="BW59" s="3"/>
      <c r="BX59" s="3"/>
      <c r="BY59" s="3"/>
    </row>
    <row r="60" spans="1:77" ht="41.45" customHeight="1">
      <c r="A60" s="64" t="s">
        <v>259</v>
      </c>
      <c r="C60" s="65"/>
      <c r="D60" s="65" t="s">
        <v>64</v>
      </c>
      <c r="E60" s="66">
        <v>163.3344543073767</v>
      </c>
      <c r="F60" s="68">
        <v>99.99795981099246</v>
      </c>
      <c r="G60" s="101" t="s">
        <v>1161</v>
      </c>
      <c r="H60" s="65"/>
      <c r="I60" s="69" t="s">
        <v>259</v>
      </c>
      <c r="J60" s="70"/>
      <c r="K60" s="70"/>
      <c r="L60" s="69" t="s">
        <v>3272</v>
      </c>
      <c r="M60" s="73">
        <v>1.6799269899135032</v>
      </c>
      <c r="N60" s="74">
        <v>5832.75</v>
      </c>
      <c r="O60" s="74">
        <v>4552.48583984375</v>
      </c>
      <c r="P60" s="75"/>
      <c r="Q60" s="76"/>
      <c r="R60" s="76"/>
      <c r="S60" s="86"/>
      <c r="T60" s="48">
        <v>0</v>
      </c>
      <c r="U60" s="48">
        <v>1</v>
      </c>
      <c r="V60" s="49">
        <v>0</v>
      </c>
      <c r="W60" s="49">
        <v>0.2</v>
      </c>
      <c r="X60" s="49">
        <v>0</v>
      </c>
      <c r="Y60" s="49">
        <v>0.610686</v>
      </c>
      <c r="Z60" s="49">
        <v>0</v>
      </c>
      <c r="AA60" s="49">
        <v>0</v>
      </c>
      <c r="AB60" s="71">
        <v>60</v>
      </c>
      <c r="AC60" s="71"/>
      <c r="AD60" s="72"/>
      <c r="AE60" s="78" t="s">
        <v>2030</v>
      </c>
      <c r="AF60" s="78">
        <v>2388</v>
      </c>
      <c r="AG60" s="78">
        <v>1257</v>
      </c>
      <c r="AH60" s="78">
        <v>16163</v>
      </c>
      <c r="AI60" s="78">
        <v>12079</v>
      </c>
      <c r="AJ60" s="78"/>
      <c r="AK60" s="78" t="s">
        <v>2243</v>
      </c>
      <c r="AL60" s="78" t="s">
        <v>2434</v>
      </c>
      <c r="AM60" s="78"/>
      <c r="AN60" s="78"/>
      <c r="AO60" s="80">
        <v>42490.564988425926</v>
      </c>
      <c r="AP60" s="82" t="s">
        <v>2758</v>
      </c>
      <c r="AQ60" s="78" t="b">
        <v>1</v>
      </c>
      <c r="AR60" s="78" t="b">
        <v>0</v>
      </c>
      <c r="AS60" s="78" t="b">
        <v>1</v>
      </c>
      <c r="AT60" s="78" t="s">
        <v>2903</v>
      </c>
      <c r="AU60" s="78">
        <v>2</v>
      </c>
      <c r="AV60" s="78"/>
      <c r="AW60" s="78" t="b">
        <v>0</v>
      </c>
      <c r="AX60" s="78" t="s">
        <v>2995</v>
      </c>
      <c r="AY60" s="82" t="s">
        <v>3053</v>
      </c>
      <c r="AZ60" s="78" t="s">
        <v>66</v>
      </c>
      <c r="BA60" s="78" t="str">
        <f>REPLACE(INDEX(GroupVertices[Group],MATCH(Vertices[[#This Row],[Vertex]],GroupVertices[Vertex],0)),1,1,"")</f>
        <v>13</v>
      </c>
      <c r="BB60" s="48"/>
      <c r="BC60" s="48"/>
      <c r="BD60" s="48"/>
      <c r="BE60" s="48"/>
      <c r="BF60" s="48"/>
      <c r="BG60" s="48"/>
      <c r="BH60" s="121" t="s">
        <v>4029</v>
      </c>
      <c r="BI60" s="121" t="s">
        <v>4029</v>
      </c>
      <c r="BJ60" s="121" t="s">
        <v>4206</v>
      </c>
      <c r="BK60" s="121" t="s">
        <v>4206</v>
      </c>
      <c r="BL60" s="121">
        <v>0</v>
      </c>
      <c r="BM60" s="124">
        <v>0</v>
      </c>
      <c r="BN60" s="121">
        <v>0</v>
      </c>
      <c r="BO60" s="124">
        <v>0</v>
      </c>
      <c r="BP60" s="121">
        <v>0</v>
      </c>
      <c r="BQ60" s="124">
        <v>0</v>
      </c>
      <c r="BR60" s="121">
        <v>24</v>
      </c>
      <c r="BS60" s="124">
        <v>100</v>
      </c>
      <c r="BT60" s="121">
        <v>24</v>
      </c>
      <c r="BU60" s="2"/>
      <c r="BV60" s="3"/>
      <c r="BW60" s="3"/>
      <c r="BX60" s="3"/>
      <c r="BY60" s="3"/>
    </row>
    <row r="61" spans="1:77" ht="41.45" customHeight="1">
      <c r="A61" s="64" t="s">
        <v>267</v>
      </c>
      <c r="C61" s="65"/>
      <c r="D61" s="65" t="s">
        <v>64</v>
      </c>
      <c r="E61" s="66">
        <v>162.6299221211339</v>
      </c>
      <c r="F61" s="68">
        <v>99.99903693953398</v>
      </c>
      <c r="G61" s="101" t="s">
        <v>1166</v>
      </c>
      <c r="H61" s="65"/>
      <c r="I61" s="69" t="s">
        <v>267</v>
      </c>
      <c r="J61" s="70"/>
      <c r="K61" s="70"/>
      <c r="L61" s="69" t="s">
        <v>3273</v>
      </c>
      <c r="M61" s="73">
        <v>1.32095595130901</v>
      </c>
      <c r="N61" s="74">
        <v>5478.65966796875</v>
      </c>
      <c r="O61" s="74">
        <v>4552.48583984375</v>
      </c>
      <c r="P61" s="75"/>
      <c r="Q61" s="76"/>
      <c r="R61" s="76"/>
      <c r="S61" s="86"/>
      <c r="T61" s="48">
        <v>4</v>
      </c>
      <c r="U61" s="48">
        <v>1</v>
      </c>
      <c r="V61" s="49">
        <v>6</v>
      </c>
      <c r="W61" s="49">
        <v>0.333333</v>
      </c>
      <c r="X61" s="49">
        <v>0</v>
      </c>
      <c r="Y61" s="49">
        <v>2.167934</v>
      </c>
      <c r="Z61" s="49">
        <v>0</v>
      </c>
      <c r="AA61" s="49">
        <v>0</v>
      </c>
      <c r="AB61" s="71">
        <v>61</v>
      </c>
      <c r="AC61" s="71"/>
      <c r="AD61" s="72"/>
      <c r="AE61" s="78" t="s">
        <v>2031</v>
      </c>
      <c r="AF61" s="78">
        <v>1800</v>
      </c>
      <c r="AG61" s="78">
        <v>596</v>
      </c>
      <c r="AH61" s="78">
        <v>1282</v>
      </c>
      <c r="AI61" s="78">
        <v>134</v>
      </c>
      <c r="AJ61" s="78"/>
      <c r="AK61" s="78" t="s">
        <v>2244</v>
      </c>
      <c r="AL61" s="78" t="s">
        <v>2435</v>
      </c>
      <c r="AM61" s="82" t="s">
        <v>2593</v>
      </c>
      <c r="AN61" s="78"/>
      <c r="AO61" s="80">
        <v>43132.42990740741</v>
      </c>
      <c r="AP61" s="82" t="s">
        <v>2759</v>
      </c>
      <c r="AQ61" s="78" t="b">
        <v>0</v>
      </c>
      <c r="AR61" s="78" t="b">
        <v>0</v>
      </c>
      <c r="AS61" s="78" t="b">
        <v>0</v>
      </c>
      <c r="AT61" s="78" t="s">
        <v>1903</v>
      </c>
      <c r="AU61" s="78">
        <v>2</v>
      </c>
      <c r="AV61" s="82" t="s">
        <v>2905</v>
      </c>
      <c r="AW61" s="78" t="b">
        <v>0</v>
      </c>
      <c r="AX61" s="78" t="s">
        <v>2995</v>
      </c>
      <c r="AY61" s="82" t="s">
        <v>3054</v>
      </c>
      <c r="AZ61" s="78" t="s">
        <v>66</v>
      </c>
      <c r="BA61" s="78" t="str">
        <f>REPLACE(INDEX(GroupVertices[Group],MATCH(Vertices[[#This Row],[Vertex]],GroupVertices[Vertex],0)),1,1,"")</f>
        <v>13</v>
      </c>
      <c r="BB61" s="48"/>
      <c r="BC61" s="48"/>
      <c r="BD61" s="48"/>
      <c r="BE61" s="48"/>
      <c r="BF61" s="48"/>
      <c r="BG61" s="48"/>
      <c r="BH61" s="121" t="s">
        <v>4030</v>
      </c>
      <c r="BI61" s="121" t="s">
        <v>4030</v>
      </c>
      <c r="BJ61" s="121" t="s">
        <v>3843</v>
      </c>
      <c r="BK61" s="121" t="s">
        <v>3843</v>
      </c>
      <c r="BL61" s="121">
        <v>0</v>
      </c>
      <c r="BM61" s="124">
        <v>0</v>
      </c>
      <c r="BN61" s="121">
        <v>0</v>
      </c>
      <c r="BO61" s="124">
        <v>0</v>
      </c>
      <c r="BP61" s="121">
        <v>0</v>
      </c>
      <c r="BQ61" s="124">
        <v>0</v>
      </c>
      <c r="BR61" s="121">
        <v>28</v>
      </c>
      <c r="BS61" s="124">
        <v>100</v>
      </c>
      <c r="BT61" s="121">
        <v>28</v>
      </c>
      <c r="BU61" s="2"/>
      <c r="BV61" s="3"/>
      <c r="BW61" s="3"/>
      <c r="BX61" s="3"/>
      <c r="BY61" s="3"/>
    </row>
    <row r="62" spans="1:77" ht="41.45" customHeight="1">
      <c r="A62" s="64" t="s">
        <v>260</v>
      </c>
      <c r="C62" s="65"/>
      <c r="D62" s="65" t="s">
        <v>64</v>
      </c>
      <c r="E62" s="66">
        <v>162.62352697269597</v>
      </c>
      <c r="F62" s="68">
        <v>99.9990467167976</v>
      </c>
      <c r="G62" s="101" t="s">
        <v>1162</v>
      </c>
      <c r="H62" s="65"/>
      <c r="I62" s="69" t="s">
        <v>260</v>
      </c>
      <c r="J62" s="70"/>
      <c r="K62" s="70"/>
      <c r="L62" s="69" t="s">
        <v>3274</v>
      </c>
      <c r="M62" s="73">
        <v>1.3176975152551114</v>
      </c>
      <c r="N62" s="74">
        <v>2274.3828125</v>
      </c>
      <c r="O62" s="74">
        <v>3309.829345703125</v>
      </c>
      <c r="P62" s="75"/>
      <c r="Q62" s="76"/>
      <c r="R62" s="76"/>
      <c r="S62" s="86"/>
      <c r="T62" s="48">
        <v>1</v>
      </c>
      <c r="U62" s="48">
        <v>1</v>
      </c>
      <c r="V62" s="49">
        <v>0</v>
      </c>
      <c r="W62" s="49">
        <v>0</v>
      </c>
      <c r="X62" s="49">
        <v>0</v>
      </c>
      <c r="Y62" s="49">
        <v>0.999998</v>
      </c>
      <c r="Z62" s="49">
        <v>0</v>
      </c>
      <c r="AA62" s="49" t="s">
        <v>4957</v>
      </c>
      <c r="AB62" s="71">
        <v>62</v>
      </c>
      <c r="AC62" s="71"/>
      <c r="AD62" s="72"/>
      <c r="AE62" s="78" t="s">
        <v>2032</v>
      </c>
      <c r="AF62" s="78">
        <v>582</v>
      </c>
      <c r="AG62" s="78">
        <v>590</v>
      </c>
      <c r="AH62" s="78">
        <v>26272</v>
      </c>
      <c r="AI62" s="78">
        <v>3</v>
      </c>
      <c r="AJ62" s="78"/>
      <c r="AK62" s="78" t="s">
        <v>2245</v>
      </c>
      <c r="AL62" s="78" t="s">
        <v>2436</v>
      </c>
      <c r="AM62" s="82" t="s">
        <v>2594</v>
      </c>
      <c r="AN62" s="78"/>
      <c r="AO62" s="80">
        <v>41391.32392361111</v>
      </c>
      <c r="AP62" s="82" t="s">
        <v>2760</v>
      </c>
      <c r="AQ62" s="78" t="b">
        <v>1</v>
      </c>
      <c r="AR62" s="78" t="b">
        <v>0</v>
      </c>
      <c r="AS62" s="78" t="b">
        <v>0</v>
      </c>
      <c r="AT62" s="78" t="s">
        <v>1903</v>
      </c>
      <c r="AU62" s="78">
        <v>10</v>
      </c>
      <c r="AV62" s="82" t="s">
        <v>2905</v>
      </c>
      <c r="AW62" s="78" t="b">
        <v>0</v>
      </c>
      <c r="AX62" s="78" t="s">
        <v>2995</v>
      </c>
      <c r="AY62" s="82" t="s">
        <v>3055</v>
      </c>
      <c r="AZ62" s="78" t="s">
        <v>66</v>
      </c>
      <c r="BA62" s="78" t="str">
        <f>REPLACE(INDEX(GroupVertices[Group],MATCH(Vertices[[#This Row],[Vertex]],GroupVertices[Vertex],0)),1,1,"")</f>
        <v>1</v>
      </c>
      <c r="BB62" s="48" t="s">
        <v>723</v>
      </c>
      <c r="BC62" s="48" t="s">
        <v>723</v>
      </c>
      <c r="BD62" s="48" t="s">
        <v>893</v>
      </c>
      <c r="BE62" s="48" t="s">
        <v>893</v>
      </c>
      <c r="BF62" s="48"/>
      <c r="BG62" s="48"/>
      <c r="BH62" s="121" t="s">
        <v>4031</v>
      </c>
      <c r="BI62" s="121" t="s">
        <v>4031</v>
      </c>
      <c r="BJ62" s="121" t="s">
        <v>4207</v>
      </c>
      <c r="BK62" s="121" t="s">
        <v>4207</v>
      </c>
      <c r="BL62" s="121">
        <v>2</v>
      </c>
      <c r="BM62" s="124">
        <v>4.651162790697675</v>
      </c>
      <c r="BN62" s="121">
        <v>0</v>
      </c>
      <c r="BO62" s="124">
        <v>0</v>
      </c>
      <c r="BP62" s="121">
        <v>0</v>
      </c>
      <c r="BQ62" s="124">
        <v>0</v>
      </c>
      <c r="BR62" s="121">
        <v>41</v>
      </c>
      <c r="BS62" s="124">
        <v>95.34883720930233</v>
      </c>
      <c r="BT62" s="121">
        <v>43</v>
      </c>
      <c r="BU62" s="2"/>
      <c r="BV62" s="3"/>
      <c r="BW62" s="3"/>
      <c r="BX62" s="3"/>
      <c r="BY62" s="3"/>
    </row>
    <row r="63" spans="1:77" ht="41.45" customHeight="1">
      <c r="A63" s="64" t="s">
        <v>261</v>
      </c>
      <c r="C63" s="65"/>
      <c r="D63" s="65" t="s">
        <v>64</v>
      </c>
      <c r="E63" s="66">
        <v>163.42718395972634</v>
      </c>
      <c r="F63" s="68">
        <v>99.99781804067005</v>
      </c>
      <c r="G63" s="101" t="s">
        <v>2940</v>
      </c>
      <c r="H63" s="65"/>
      <c r="I63" s="69" t="s">
        <v>261</v>
      </c>
      <c r="J63" s="70"/>
      <c r="K63" s="70"/>
      <c r="L63" s="69" t="s">
        <v>3275</v>
      </c>
      <c r="M63" s="73">
        <v>1.7271743126950327</v>
      </c>
      <c r="N63" s="74">
        <v>1812.278076171875</v>
      </c>
      <c r="O63" s="74">
        <v>1620.1590576171875</v>
      </c>
      <c r="P63" s="75"/>
      <c r="Q63" s="76"/>
      <c r="R63" s="76"/>
      <c r="S63" s="86"/>
      <c r="T63" s="48">
        <v>1</v>
      </c>
      <c r="U63" s="48">
        <v>1</v>
      </c>
      <c r="V63" s="49">
        <v>0</v>
      </c>
      <c r="W63" s="49">
        <v>0</v>
      </c>
      <c r="X63" s="49">
        <v>0</v>
      </c>
      <c r="Y63" s="49">
        <v>0.999998</v>
      </c>
      <c r="Z63" s="49">
        <v>0</v>
      </c>
      <c r="AA63" s="49" t="s">
        <v>4957</v>
      </c>
      <c r="AB63" s="71">
        <v>63</v>
      </c>
      <c r="AC63" s="71"/>
      <c r="AD63" s="72"/>
      <c r="AE63" s="78" t="s">
        <v>2033</v>
      </c>
      <c r="AF63" s="78">
        <v>540</v>
      </c>
      <c r="AG63" s="78">
        <v>1344</v>
      </c>
      <c r="AH63" s="78">
        <v>3966</v>
      </c>
      <c r="AI63" s="78">
        <v>385</v>
      </c>
      <c r="AJ63" s="78"/>
      <c r="AK63" s="78" t="s">
        <v>2246</v>
      </c>
      <c r="AL63" s="78" t="s">
        <v>2437</v>
      </c>
      <c r="AM63" s="82" t="s">
        <v>2595</v>
      </c>
      <c r="AN63" s="78"/>
      <c r="AO63" s="80">
        <v>40856.680625</v>
      </c>
      <c r="AP63" s="78"/>
      <c r="AQ63" s="78" t="b">
        <v>0</v>
      </c>
      <c r="AR63" s="78" t="b">
        <v>0</v>
      </c>
      <c r="AS63" s="78" t="b">
        <v>0</v>
      </c>
      <c r="AT63" s="78" t="s">
        <v>1903</v>
      </c>
      <c r="AU63" s="78">
        <v>57</v>
      </c>
      <c r="AV63" s="82" t="s">
        <v>2905</v>
      </c>
      <c r="AW63" s="78" t="b">
        <v>0</v>
      </c>
      <c r="AX63" s="78" t="s">
        <v>2995</v>
      </c>
      <c r="AY63" s="82" t="s">
        <v>3056</v>
      </c>
      <c r="AZ63" s="78" t="s">
        <v>66</v>
      </c>
      <c r="BA63" s="78" t="str">
        <f>REPLACE(INDEX(GroupVertices[Group],MATCH(Vertices[[#This Row],[Vertex]],GroupVertices[Vertex],0)),1,1,"")</f>
        <v>1</v>
      </c>
      <c r="BB63" s="48" t="s">
        <v>724</v>
      </c>
      <c r="BC63" s="48" t="s">
        <v>724</v>
      </c>
      <c r="BD63" s="48" t="s">
        <v>882</v>
      </c>
      <c r="BE63" s="48" t="s">
        <v>882</v>
      </c>
      <c r="BF63" s="48" t="s">
        <v>951</v>
      </c>
      <c r="BG63" s="48" t="s">
        <v>951</v>
      </c>
      <c r="BH63" s="121" t="s">
        <v>4032</v>
      </c>
      <c r="BI63" s="121" t="s">
        <v>4032</v>
      </c>
      <c r="BJ63" s="121" t="s">
        <v>4208</v>
      </c>
      <c r="BK63" s="121" t="s">
        <v>4208</v>
      </c>
      <c r="BL63" s="121">
        <v>1</v>
      </c>
      <c r="BM63" s="124">
        <v>2.7777777777777777</v>
      </c>
      <c r="BN63" s="121">
        <v>0</v>
      </c>
      <c r="BO63" s="124">
        <v>0</v>
      </c>
      <c r="BP63" s="121">
        <v>0</v>
      </c>
      <c r="BQ63" s="124">
        <v>0</v>
      </c>
      <c r="BR63" s="121">
        <v>35</v>
      </c>
      <c r="BS63" s="124">
        <v>97.22222222222223</v>
      </c>
      <c r="BT63" s="121">
        <v>36</v>
      </c>
      <c r="BU63" s="2"/>
      <c r="BV63" s="3"/>
      <c r="BW63" s="3"/>
      <c r="BX63" s="3"/>
      <c r="BY63" s="3"/>
    </row>
    <row r="64" spans="1:77" ht="41.45" customHeight="1">
      <c r="A64" s="64" t="s">
        <v>262</v>
      </c>
      <c r="C64" s="65"/>
      <c r="D64" s="65" t="s">
        <v>64</v>
      </c>
      <c r="E64" s="66">
        <v>162.1183102461013</v>
      </c>
      <c r="F64" s="68">
        <v>99.99981912062313</v>
      </c>
      <c r="G64" s="101" t="s">
        <v>1163</v>
      </c>
      <c r="H64" s="65"/>
      <c r="I64" s="69" t="s">
        <v>262</v>
      </c>
      <c r="J64" s="70"/>
      <c r="K64" s="70"/>
      <c r="L64" s="69" t="s">
        <v>3276</v>
      </c>
      <c r="M64" s="73">
        <v>1.0602810669971237</v>
      </c>
      <c r="N64" s="74">
        <v>5832.75</v>
      </c>
      <c r="O64" s="74">
        <v>5328.87890625</v>
      </c>
      <c r="P64" s="75"/>
      <c r="Q64" s="76"/>
      <c r="R64" s="76"/>
      <c r="S64" s="86"/>
      <c r="T64" s="48">
        <v>0</v>
      </c>
      <c r="U64" s="48">
        <v>1</v>
      </c>
      <c r="V64" s="49">
        <v>0</v>
      </c>
      <c r="W64" s="49">
        <v>0.2</v>
      </c>
      <c r="X64" s="49">
        <v>0</v>
      </c>
      <c r="Y64" s="49">
        <v>0.610686</v>
      </c>
      <c r="Z64" s="49">
        <v>0</v>
      </c>
      <c r="AA64" s="49">
        <v>0</v>
      </c>
      <c r="AB64" s="71">
        <v>64</v>
      </c>
      <c r="AC64" s="71"/>
      <c r="AD64" s="72"/>
      <c r="AE64" s="78" t="s">
        <v>2034</v>
      </c>
      <c r="AF64" s="78">
        <v>380</v>
      </c>
      <c r="AG64" s="78">
        <v>116</v>
      </c>
      <c r="AH64" s="78">
        <v>1780</v>
      </c>
      <c r="AI64" s="78">
        <v>1001</v>
      </c>
      <c r="AJ64" s="78"/>
      <c r="AK64" s="78" t="s">
        <v>2247</v>
      </c>
      <c r="AL64" s="78" t="s">
        <v>2438</v>
      </c>
      <c r="AM64" s="78"/>
      <c r="AN64" s="78"/>
      <c r="AO64" s="80">
        <v>40871.84704861111</v>
      </c>
      <c r="AP64" s="78"/>
      <c r="AQ64" s="78" t="b">
        <v>1</v>
      </c>
      <c r="AR64" s="78" t="b">
        <v>0</v>
      </c>
      <c r="AS64" s="78" t="b">
        <v>0</v>
      </c>
      <c r="AT64" s="78" t="s">
        <v>1903</v>
      </c>
      <c r="AU64" s="78">
        <v>1</v>
      </c>
      <c r="AV64" s="82" t="s">
        <v>2905</v>
      </c>
      <c r="AW64" s="78" t="b">
        <v>0</v>
      </c>
      <c r="AX64" s="78" t="s">
        <v>2995</v>
      </c>
      <c r="AY64" s="82" t="s">
        <v>3057</v>
      </c>
      <c r="AZ64" s="78" t="s">
        <v>66</v>
      </c>
      <c r="BA64" s="78" t="str">
        <f>REPLACE(INDEX(GroupVertices[Group],MATCH(Vertices[[#This Row],[Vertex]],GroupVertices[Vertex],0)),1,1,"")</f>
        <v>13</v>
      </c>
      <c r="BB64" s="48"/>
      <c r="BC64" s="48"/>
      <c r="BD64" s="48"/>
      <c r="BE64" s="48"/>
      <c r="BF64" s="48"/>
      <c r="BG64" s="48"/>
      <c r="BH64" s="121" t="s">
        <v>4029</v>
      </c>
      <c r="BI64" s="121" t="s">
        <v>4029</v>
      </c>
      <c r="BJ64" s="121" t="s">
        <v>4206</v>
      </c>
      <c r="BK64" s="121" t="s">
        <v>4206</v>
      </c>
      <c r="BL64" s="121">
        <v>0</v>
      </c>
      <c r="BM64" s="124">
        <v>0</v>
      </c>
      <c r="BN64" s="121">
        <v>0</v>
      </c>
      <c r="BO64" s="124">
        <v>0</v>
      </c>
      <c r="BP64" s="121">
        <v>0</v>
      </c>
      <c r="BQ64" s="124">
        <v>0</v>
      </c>
      <c r="BR64" s="121">
        <v>24</v>
      </c>
      <c r="BS64" s="124">
        <v>100</v>
      </c>
      <c r="BT64" s="121">
        <v>24</v>
      </c>
      <c r="BU64" s="2"/>
      <c r="BV64" s="3"/>
      <c r="BW64" s="3"/>
      <c r="BX64" s="3"/>
      <c r="BY64" s="3"/>
    </row>
    <row r="65" spans="1:77" ht="41.45" customHeight="1">
      <c r="A65" s="64" t="s">
        <v>263</v>
      </c>
      <c r="C65" s="65"/>
      <c r="D65" s="65" t="s">
        <v>64</v>
      </c>
      <c r="E65" s="66">
        <v>162.00426343229194</v>
      </c>
      <c r="F65" s="68">
        <v>99.99999348182426</v>
      </c>
      <c r="G65" s="101" t="s">
        <v>2941</v>
      </c>
      <c r="H65" s="65"/>
      <c r="I65" s="69" t="s">
        <v>263</v>
      </c>
      <c r="J65" s="70"/>
      <c r="K65" s="70"/>
      <c r="L65" s="69" t="s">
        <v>3277</v>
      </c>
      <c r="M65" s="73">
        <v>1.002172290702599</v>
      </c>
      <c r="N65" s="74">
        <v>1350.1737060546875</v>
      </c>
      <c r="O65" s="74">
        <v>9223.6767578125</v>
      </c>
      <c r="P65" s="75"/>
      <c r="Q65" s="76"/>
      <c r="R65" s="76"/>
      <c r="S65" s="86"/>
      <c r="T65" s="48">
        <v>1</v>
      </c>
      <c r="U65" s="48">
        <v>1</v>
      </c>
      <c r="V65" s="49">
        <v>0</v>
      </c>
      <c r="W65" s="49">
        <v>0</v>
      </c>
      <c r="X65" s="49">
        <v>0</v>
      </c>
      <c r="Y65" s="49">
        <v>0.999998</v>
      </c>
      <c r="Z65" s="49">
        <v>0</v>
      </c>
      <c r="AA65" s="49" t="s">
        <v>4957</v>
      </c>
      <c r="AB65" s="71">
        <v>65</v>
      </c>
      <c r="AC65" s="71"/>
      <c r="AD65" s="72"/>
      <c r="AE65" s="78" t="s">
        <v>2035</v>
      </c>
      <c r="AF65" s="78">
        <v>2</v>
      </c>
      <c r="AG65" s="78">
        <v>9</v>
      </c>
      <c r="AH65" s="78">
        <v>49</v>
      </c>
      <c r="AI65" s="78">
        <v>21</v>
      </c>
      <c r="AJ65" s="78"/>
      <c r="AK65" s="78" t="s">
        <v>2248</v>
      </c>
      <c r="AL65" s="78" t="s">
        <v>2439</v>
      </c>
      <c r="AM65" s="82" t="s">
        <v>2596</v>
      </c>
      <c r="AN65" s="78"/>
      <c r="AO65" s="80">
        <v>43242.51521990741</v>
      </c>
      <c r="AP65" s="82" t="s">
        <v>2761</v>
      </c>
      <c r="AQ65" s="78" t="b">
        <v>1</v>
      </c>
      <c r="AR65" s="78" t="b">
        <v>0</v>
      </c>
      <c r="AS65" s="78" t="b">
        <v>0</v>
      </c>
      <c r="AT65" s="78" t="s">
        <v>1903</v>
      </c>
      <c r="AU65" s="78">
        <v>0</v>
      </c>
      <c r="AV65" s="78"/>
      <c r="AW65" s="78" t="b">
        <v>0</v>
      </c>
      <c r="AX65" s="78" t="s">
        <v>2995</v>
      </c>
      <c r="AY65" s="82" t="s">
        <v>3058</v>
      </c>
      <c r="AZ65" s="78" t="s">
        <v>66</v>
      </c>
      <c r="BA65" s="78" t="str">
        <f>REPLACE(INDEX(GroupVertices[Group],MATCH(Vertices[[#This Row],[Vertex]],GroupVertices[Vertex],0)),1,1,"")</f>
        <v>1</v>
      </c>
      <c r="BB65" s="48"/>
      <c r="BC65" s="48"/>
      <c r="BD65" s="48"/>
      <c r="BE65" s="48"/>
      <c r="BF65" s="48" t="s">
        <v>952</v>
      </c>
      <c r="BG65" s="48" t="s">
        <v>952</v>
      </c>
      <c r="BH65" s="121" t="s">
        <v>4033</v>
      </c>
      <c r="BI65" s="121" t="s">
        <v>4033</v>
      </c>
      <c r="BJ65" s="121" t="s">
        <v>4209</v>
      </c>
      <c r="BK65" s="121" t="s">
        <v>4209</v>
      </c>
      <c r="BL65" s="121">
        <v>1</v>
      </c>
      <c r="BM65" s="124">
        <v>3.0303030303030303</v>
      </c>
      <c r="BN65" s="121">
        <v>0</v>
      </c>
      <c r="BO65" s="124">
        <v>0</v>
      </c>
      <c r="BP65" s="121">
        <v>0</v>
      </c>
      <c r="BQ65" s="124">
        <v>0</v>
      </c>
      <c r="BR65" s="121">
        <v>32</v>
      </c>
      <c r="BS65" s="124">
        <v>96.96969696969697</v>
      </c>
      <c r="BT65" s="121">
        <v>33</v>
      </c>
      <c r="BU65" s="2"/>
      <c r="BV65" s="3"/>
      <c r="BW65" s="3"/>
      <c r="BX65" s="3"/>
      <c r="BY65" s="3"/>
    </row>
    <row r="66" spans="1:77" ht="41.45" customHeight="1">
      <c r="A66" s="64" t="s">
        <v>264</v>
      </c>
      <c r="C66" s="65"/>
      <c r="D66" s="65" t="s">
        <v>64</v>
      </c>
      <c r="E66" s="66">
        <v>162.2685962343921</v>
      </c>
      <c r="F66" s="68">
        <v>99.99958935492819</v>
      </c>
      <c r="G66" s="101" t="s">
        <v>2942</v>
      </c>
      <c r="H66" s="65"/>
      <c r="I66" s="69" t="s">
        <v>264</v>
      </c>
      <c r="J66" s="70"/>
      <c r="K66" s="70"/>
      <c r="L66" s="69" t="s">
        <v>3278</v>
      </c>
      <c r="M66" s="73">
        <v>1.1368543142637404</v>
      </c>
      <c r="N66" s="74">
        <v>425.96453857421875</v>
      </c>
      <c r="O66" s="74">
        <v>4999.5</v>
      </c>
      <c r="P66" s="75"/>
      <c r="Q66" s="76"/>
      <c r="R66" s="76"/>
      <c r="S66" s="86"/>
      <c r="T66" s="48">
        <v>1</v>
      </c>
      <c r="U66" s="48">
        <v>1</v>
      </c>
      <c r="V66" s="49">
        <v>0</v>
      </c>
      <c r="W66" s="49">
        <v>0</v>
      </c>
      <c r="X66" s="49">
        <v>0</v>
      </c>
      <c r="Y66" s="49">
        <v>0.999998</v>
      </c>
      <c r="Z66" s="49">
        <v>0</v>
      </c>
      <c r="AA66" s="49" t="s">
        <v>4957</v>
      </c>
      <c r="AB66" s="71">
        <v>66</v>
      </c>
      <c r="AC66" s="71"/>
      <c r="AD66" s="72"/>
      <c r="AE66" s="78" t="s">
        <v>2036</v>
      </c>
      <c r="AF66" s="78">
        <v>190</v>
      </c>
      <c r="AG66" s="78">
        <v>257</v>
      </c>
      <c r="AH66" s="78">
        <v>1203</v>
      </c>
      <c r="AI66" s="78">
        <v>44</v>
      </c>
      <c r="AJ66" s="78"/>
      <c r="AK66" s="78" t="s">
        <v>2249</v>
      </c>
      <c r="AL66" s="78" t="s">
        <v>2440</v>
      </c>
      <c r="AM66" s="82" t="s">
        <v>2597</v>
      </c>
      <c r="AN66" s="78"/>
      <c r="AO66" s="80">
        <v>41220.707824074074</v>
      </c>
      <c r="AP66" s="82" t="s">
        <v>2762</v>
      </c>
      <c r="AQ66" s="78" t="b">
        <v>0</v>
      </c>
      <c r="AR66" s="78" t="b">
        <v>0</v>
      </c>
      <c r="AS66" s="78" t="b">
        <v>1</v>
      </c>
      <c r="AT66" s="78" t="s">
        <v>1903</v>
      </c>
      <c r="AU66" s="78">
        <v>11</v>
      </c>
      <c r="AV66" s="82" t="s">
        <v>2905</v>
      </c>
      <c r="AW66" s="78" t="b">
        <v>0</v>
      </c>
      <c r="AX66" s="78" t="s">
        <v>2995</v>
      </c>
      <c r="AY66" s="82" t="s">
        <v>3059</v>
      </c>
      <c r="AZ66" s="78" t="s">
        <v>66</v>
      </c>
      <c r="BA66" s="78" t="str">
        <f>REPLACE(INDEX(GroupVertices[Group],MATCH(Vertices[[#This Row],[Vertex]],GroupVertices[Vertex],0)),1,1,"")</f>
        <v>1</v>
      </c>
      <c r="BB66" s="48" t="s">
        <v>725</v>
      </c>
      <c r="BC66" s="48" t="s">
        <v>725</v>
      </c>
      <c r="BD66" s="48" t="s">
        <v>894</v>
      </c>
      <c r="BE66" s="48" t="s">
        <v>894</v>
      </c>
      <c r="BF66" s="48" t="s">
        <v>953</v>
      </c>
      <c r="BG66" s="48" t="s">
        <v>953</v>
      </c>
      <c r="BH66" s="121" t="s">
        <v>4034</v>
      </c>
      <c r="BI66" s="121" t="s">
        <v>4034</v>
      </c>
      <c r="BJ66" s="121" t="s">
        <v>4210</v>
      </c>
      <c r="BK66" s="121" t="s">
        <v>4210</v>
      </c>
      <c r="BL66" s="121">
        <v>1</v>
      </c>
      <c r="BM66" s="124">
        <v>2.272727272727273</v>
      </c>
      <c r="BN66" s="121">
        <v>1</v>
      </c>
      <c r="BO66" s="124">
        <v>2.272727272727273</v>
      </c>
      <c r="BP66" s="121">
        <v>0</v>
      </c>
      <c r="BQ66" s="124">
        <v>0</v>
      </c>
      <c r="BR66" s="121">
        <v>42</v>
      </c>
      <c r="BS66" s="124">
        <v>95.45454545454545</v>
      </c>
      <c r="BT66" s="121">
        <v>44</v>
      </c>
      <c r="BU66" s="2"/>
      <c r="BV66" s="3"/>
      <c r="BW66" s="3"/>
      <c r="BX66" s="3"/>
      <c r="BY66" s="3"/>
    </row>
    <row r="67" spans="1:77" ht="41.45" customHeight="1">
      <c r="A67" s="64" t="s">
        <v>265</v>
      </c>
      <c r="C67" s="65"/>
      <c r="D67" s="65" t="s">
        <v>64</v>
      </c>
      <c r="E67" s="66">
        <v>162.14389083985293</v>
      </c>
      <c r="F67" s="68">
        <v>99.99978001156867</v>
      </c>
      <c r="G67" s="101" t="s">
        <v>1164</v>
      </c>
      <c r="H67" s="65"/>
      <c r="I67" s="69" t="s">
        <v>265</v>
      </c>
      <c r="J67" s="70"/>
      <c r="K67" s="70"/>
      <c r="L67" s="69" t="s">
        <v>3279</v>
      </c>
      <c r="M67" s="73">
        <v>1.073314811212718</v>
      </c>
      <c r="N67" s="74">
        <v>3198.591552734375</v>
      </c>
      <c r="O67" s="74">
        <v>7534.005859375</v>
      </c>
      <c r="P67" s="75"/>
      <c r="Q67" s="76"/>
      <c r="R67" s="76"/>
      <c r="S67" s="86"/>
      <c r="T67" s="48">
        <v>1</v>
      </c>
      <c r="U67" s="48">
        <v>1</v>
      </c>
      <c r="V67" s="49">
        <v>0</v>
      </c>
      <c r="W67" s="49">
        <v>0</v>
      </c>
      <c r="X67" s="49">
        <v>0</v>
      </c>
      <c r="Y67" s="49">
        <v>0.999998</v>
      </c>
      <c r="Z67" s="49">
        <v>0</v>
      </c>
      <c r="AA67" s="49" t="s">
        <v>4957</v>
      </c>
      <c r="AB67" s="71">
        <v>67</v>
      </c>
      <c r="AC67" s="71"/>
      <c r="AD67" s="72"/>
      <c r="AE67" s="78" t="s">
        <v>2037</v>
      </c>
      <c r="AF67" s="78">
        <v>519</v>
      </c>
      <c r="AG67" s="78">
        <v>140</v>
      </c>
      <c r="AH67" s="78">
        <v>549</v>
      </c>
      <c r="AI67" s="78">
        <v>43</v>
      </c>
      <c r="AJ67" s="78"/>
      <c r="AK67" s="78" t="s">
        <v>2250</v>
      </c>
      <c r="AL67" s="78" t="s">
        <v>2441</v>
      </c>
      <c r="AM67" s="82" t="s">
        <v>2598</v>
      </c>
      <c r="AN67" s="78"/>
      <c r="AO67" s="80">
        <v>41928.57871527778</v>
      </c>
      <c r="AP67" s="82" t="s">
        <v>2763</v>
      </c>
      <c r="AQ67" s="78" t="b">
        <v>0</v>
      </c>
      <c r="AR67" s="78" t="b">
        <v>0</v>
      </c>
      <c r="AS67" s="78" t="b">
        <v>1</v>
      </c>
      <c r="AT67" s="78" t="s">
        <v>1903</v>
      </c>
      <c r="AU67" s="78">
        <v>0</v>
      </c>
      <c r="AV67" s="82" t="s">
        <v>2905</v>
      </c>
      <c r="AW67" s="78" t="b">
        <v>0</v>
      </c>
      <c r="AX67" s="78" t="s">
        <v>2995</v>
      </c>
      <c r="AY67" s="82" t="s">
        <v>3060</v>
      </c>
      <c r="AZ67" s="78" t="s">
        <v>66</v>
      </c>
      <c r="BA67" s="78" t="str">
        <f>REPLACE(INDEX(GroupVertices[Group],MATCH(Vertices[[#This Row],[Vertex]],GroupVertices[Vertex],0)),1,1,"")</f>
        <v>1</v>
      </c>
      <c r="BB67" s="48" t="s">
        <v>3956</v>
      </c>
      <c r="BC67" s="48" t="s">
        <v>3956</v>
      </c>
      <c r="BD67" s="48" t="s">
        <v>882</v>
      </c>
      <c r="BE67" s="48" t="s">
        <v>882</v>
      </c>
      <c r="BF67" s="48"/>
      <c r="BG67" s="48"/>
      <c r="BH67" s="121" t="s">
        <v>4035</v>
      </c>
      <c r="BI67" s="121" t="s">
        <v>4035</v>
      </c>
      <c r="BJ67" s="121" t="s">
        <v>4211</v>
      </c>
      <c r="BK67" s="121" t="s">
        <v>4211</v>
      </c>
      <c r="BL67" s="121">
        <v>0</v>
      </c>
      <c r="BM67" s="124">
        <v>0</v>
      </c>
      <c r="BN67" s="121">
        <v>2</v>
      </c>
      <c r="BO67" s="124">
        <v>12.5</v>
      </c>
      <c r="BP67" s="121">
        <v>0</v>
      </c>
      <c r="BQ67" s="124">
        <v>0</v>
      </c>
      <c r="BR67" s="121">
        <v>14</v>
      </c>
      <c r="BS67" s="124">
        <v>87.5</v>
      </c>
      <c r="BT67" s="121">
        <v>16</v>
      </c>
      <c r="BU67" s="2"/>
      <c r="BV67" s="3"/>
      <c r="BW67" s="3"/>
      <c r="BX67" s="3"/>
      <c r="BY67" s="3"/>
    </row>
    <row r="68" spans="1:77" ht="41.45" customHeight="1">
      <c r="A68" s="64" t="s">
        <v>266</v>
      </c>
      <c r="C68" s="65"/>
      <c r="D68" s="65" t="s">
        <v>64</v>
      </c>
      <c r="E68" s="66">
        <v>163.20655133861854</v>
      </c>
      <c r="F68" s="68">
        <v>99.99815535626475</v>
      </c>
      <c r="G68" s="101" t="s">
        <v>1165</v>
      </c>
      <c r="H68" s="65"/>
      <c r="I68" s="69" t="s">
        <v>266</v>
      </c>
      <c r="J68" s="70"/>
      <c r="K68" s="70"/>
      <c r="L68" s="69" t="s">
        <v>3280</v>
      </c>
      <c r="M68" s="73">
        <v>1.6147582688355318</v>
      </c>
      <c r="N68" s="74">
        <v>9341.1708984375</v>
      </c>
      <c r="O68" s="74">
        <v>6696.3896484375</v>
      </c>
      <c r="P68" s="75"/>
      <c r="Q68" s="76"/>
      <c r="R68" s="76"/>
      <c r="S68" s="86"/>
      <c r="T68" s="48">
        <v>0</v>
      </c>
      <c r="U68" s="48">
        <v>1</v>
      </c>
      <c r="V68" s="49">
        <v>0</v>
      </c>
      <c r="W68" s="49">
        <v>0.333333</v>
      </c>
      <c r="X68" s="49">
        <v>0</v>
      </c>
      <c r="Y68" s="49">
        <v>0.638297</v>
      </c>
      <c r="Z68" s="49">
        <v>0</v>
      </c>
      <c r="AA68" s="49">
        <v>0</v>
      </c>
      <c r="AB68" s="71">
        <v>68</v>
      </c>
      <c r="AC68" s="71"/>
      <c r="AD68" s="72"/>
      <c r="AE68" s="78" t="s">
        <v>2038</v>
      </c>
      <c r="AF68" s="78">
        <v>1497</v>
      </c>
      <c r="AG68" s="78">
        <v>1137</v>
      </c>
      <c r="AH68" s="78">
        <v>1518</v>
      </c>
      <c r="AI68" s="78">
        <v>1471</v>
      </c>
      <c r="AJ68" s="78"/>
      <c r="AK68" s="78" t="s">
        <v>2251</v>
      </c>
      <c r="AL68" s="78" t="s">
        <v>2442</v>
      </c>
      <c r="AM68" s="82" t="s">
        <v>2599</v>
      </c>
      <c r="AN68" s="78"/>
      <c r="AO68" s="80">
        <v>40256.63208333333</v>
      </c>
      <c r="AP68" s="82" t="s">
        <v>2764</v>
      </c>
      <c r="AQ68" s="78" t="b">
        <v>0</v>
      </c>
      <c r="AR68" s="78" t="b">
        <v>0</v>
      </c>
      <c r="AS68" s="78" t="b">
        <v>1</v>
      </c>
      <c r="AT68" s="78" t="s">
        <v>1903</v>
      </c>
      <c r="AU68" s="78">
        <v>12</v>
      </c>
      <c r="AV68" s="82" t="s">
        <v>2910</v>
      </c>
      <c r="AW68" s="78" t="b">
        <v>0</v>
      </c>
      <c r="AX68" s="78" t="s">
        <v>2995</v>
      </c>
      <c r="AY68" s="82" t="s">
        <v>3061</v>
      </c>
      <c r="AZ68" s="78" t="s">
        <v>66</v>
      </c>
      <c r="BA68" s="78" t="str">
        <f>REPLACE(INDEX(GroupVertices[Group],MATCH(Vertices[[#This Row],[Vertex]],GroupVertices[Vertex],0)),1,1,"")</f>
        <v>20</v>
      </c>
      <c r="BB68" s="48"/>
      <c r="BC68" s="48"/>
      <c r="BD68" s="48"/>
      <c r="BE68" s="48"/>
      <c r="BF68" s="48"/>
      <c r="BG68" s="48"/>
      <c r="BH68" s="121" t="s">
        <v>4036</v>
      </c>
      <c r="BI68" s="121" t="s">
        <v>4036</v>
      </c>
      <c r="BJ68" s="121" t="s">
        <v>4212</v>
      </c>
      <c r="BK68" s="121" t="s">
        <v>4212</v>
      </c>
      <c r="BL68" s="121">
        <v>1</v>
      </c>
      <c r="BM68" s="124">
        <v>4.761904761904762</v>
      </c>
      <c r="BN68" s="121">
        <v>0</v>
      </c>
      <c r="BO68" s="124">
        <v>0</v>
      </c>
      <c r="BP68" s="121">
        <v>0</v>
      </c>
      <c r="BQ68" s="124">
        <v>0</v>
      </c>
      <c r="BR68" s="121">
        <v>20</v>
      </c>
      <c r="BS68" s="124">
        <v>95.23809523809524</v>
      </c>
      <c r="BT68" s="121">
        <v>21</v>
      </c>
      <c r="BU68" s="2"/>
      <c r="BV68" s="3"/>
      <c r="BW68" s="3"/>
      <c r="BX68" s="3"/>
      <c r="BY68" s="3"/>
    </row>
    <row r="69" spans="1:77" ht="41.45" customHeight="1">
      <c r="A69" s="64" t="s">
        <v>274</v>
      </c>
      <c r="C69" s="65"/>
      <c r="D69" s="65" t="s">
        <v>64</v>
      </c>
      <c r="E69" s="66">
        <v>163.07118736334948</v>
      </c>
      <c r="F69" s="68">
        <v>99.99836230834458</v>
      </c>
      <c r="G69" s="101" t="s">
        <v>2943</v>
      </c>
      <c r="H69" s="65"/>
      <c r="I69" s="69" t="s">
        <v>274</v>
      </c>
      <c r="J69" s="70"/>
      <c r="K69" s="70"/>
      <c r="L69" s="69" t="s">
        <v>3281</v>
      </c>
      <c r="M69" s="73">
        <v>1.5457880390280119</v>
      </c>
      <c r="N69" s="74">
        <v>9649.7822265625</v>
      </c>
      <c r="O69" s="74">
        <v>7313.97412109375</v>
      </c>
      <c r="P69" s="75"/>
      <c r="Q69" s="76"/>
      <c r="R69" s="76"/>
      <c r="S69" s="86"/>
      <c r="T69" s="48">
        <v>3</v>
      </c>
      <c r="U69" s="48">
        <v>1</v>
      </c>
      <c r="V69" s="49">
        <v>2</v>
      </c>
      <c r="W69" s="49">
        <v>0.5</v>
      </c>
      <c r="X69" s="49">
        <v>0</v>
      </c>
      <c r="Y69" s="49">
        <v>1.7234</v>
      </c>
      <c r="Z69" s="49">
        <v>0</v>
      </c>
      <c r="AA69" s="49">
        <v>0</v>
      </c>
      <c r="AB69" s="71">
        <v>69</v>
      </c>
      <c r="AC69" s="71"/>
      <c r="AD69" s="72"/>
      <c r="AE69" s="78" t="s">
        <v>2039</v>
      </c>
      <c r="AF69" s="78">
        <v>950</v>
      </c>
      <c r="AG69" s="78">
        <v>1010</v>
      </c>
      <c r="AH69" s="78">
        <v>1635</v>
      </c>
      <c r="AI69" s="78">
        <v>383</v>
      </c>
      <c r="AJ69" s="78"/>
      <c r="AK69" s="78" t="s">
        <v>2252</v>
      </c>
      <c r="AL69" s="78" t="s">
        <v>2443</v>
      </c>
      <c r="AM69" s="82" t="s">
        <v>2600</v>
      </c>
      <c r="AN69" s="78"/>
      <c r="AO69" s="80">
        <v>41543.762337962966</v>
      </c>
      <c r="AP69" s="82" t="s">
        <v>2765</v>
      </c>
      <c r="AQ69" s="78" t="b">
        <v>1</v>
      </c>
      <c r="AR69" s="78" t="b">
        <v>0</v>
      </c>
      <c r="AS69" s="78" t="b">
        <v>1</v>
      </c>
      <c r="AT69" s="78" t="s">
        <v>1903</v>
      </c>
      <c r="AU69" s="78">
        <v>17</v>
      </c>
      <c r="AV69" s="82" t="s">
        <v>2905</v>
      </c>
      <c r="AW69" s="78" t="b">
        <v>0</v>
      </c>
      <c r="AX69" s="78" t="s">
        <v>2995</v>
      </c>
      <c r="AY69" s="82" t="s">
        <v>3062</v>
      </c>
      <c r="AZ69" s="78" t="s">
        <v>66</v>
      </c>
      <c r="BA69" s="78" t="str">
        <f>REPLACE(INDEX(GroupVertices[Group],MATCH(Vertices[[#This Row],[Vertex]],GroupVertices[Vertex],0)),1,1,"")</f>
        <v>20</v>
      </c>
      <c r="BB69" s="48" t="s">
        <v>729</v>
      </c>
      <c r="BC69" s="48" t="s">
        <v>729</v>
      </c>
      <c r="BD69" s="48" t="s">
        <v>882</v>
      </c>
      <c r="BE69" s="48" t="s">
        <v>882</v>
      </c>
      <c r="BF69" s="48"/>
      <c r="BG69" s="48"/>
      <c r="BH69" s="121" t="s">
        <v>4037</v>
      </c>
      <c r="BI69" s="121" t="s">
        <v>4037</v>
      </c>
      <c r="BJ69" s="121" t="s">
        <v>4213</v>
      </c>
      <c r="BK69" s="121" t="s">
        <v>4213</v>
      </c>
      <c r="BL69" s="121">
        <v>1</v>
      </c>
      <c r="BM69" s="124">
        <v>2.4390243902439024</v>
      </c>
      <c r="BN69" s="121">
        <v>0</v>
      </c>
      <c r="BO69" s="124">
        <v>0</v>
      </c>
      <c r="BP69" s="121">
        <v>0</v>
      </c>
      <c r="BQ69" s="124">
        <v>0</v>
      </c>
      <c r="BR69" s="121">
        <v>40</v>
      </c>
      <c r="BS69" s="124">
        <v>97.5609756097561</v>
      </c>
      <c r="BT69" s="121">
        <v>41</v>
      </c>
      <c r="BU69" s="2"/>
      <c r="BV69" s="3"/>
      <c r="BW69" s="3"/>
      <c r="BX69" s="3"/>
      <c r="BY69" s="3"/>
    </row>
    <row r="70" spans="1:77" ht="41.45" customHeight="1">
      <c r="A70" s="64" t="s">
        <v>268</v>
      </c>
      <c r="C70" s="65"/>
      <c r="D70" s="65" t="s">
        <v>64</v>
      </c>
      <c r="E70" s="66">
        <v>162.04476603906537</v>
      </c>
      <c r="F70" s="68">
        <v>99.9999315591547</v>
      </c>
      <c r="G70" s="101" t="s">
        <v>1167</v>
      </c>
      <c r="H70" s="65"/>
      <c r="I70" s="69" t="s">
        <v>268</v>
      </c>
      <c r="J70" s="70"/>
      <c r="K70" s="70"/>
      <c r="L70" s="69" t="s">
        <v>3282</v>
      </c>
      <c r="M70" s="73">
        <v>1.0228090523772901</v>
      </c>
      <c r="N70" s="74">
        <v>5478.65966796875</v>
      </c>
      <c r="O70" s="74">
        <v>5328.87890625</v>
      </c>
      <c r="P70" s="75"/>
      <c r="Q70" s="76"/>
      <c r="R70" s="76"/>
      <c r="S70" s="86"/>
      <c r="T70" s="48">
        <v>0</v>
      </c>
      <c r="U70" s="48">
        <v>1</v>
      </c>
      <c r="V70" s="49">
        <v>0</v>
      </c>
      <c r="W70" s="49">
        <v>0.2</v>
      </c>
      <c r="X70" s="49">
        <v>0</v>
      </c>
      <c r="Y70" s="49">
        <v>0.610686</v>
      </c>
      <c r="Z70" s="49">
        <v>0</v>
      </c>
      <c r="AA70" s="49">
        <v>0</v>
      </c>
      <c r="AB70" s="71">
        <v>70</v>
      </c>
      <c r="AC70" s="71"/>
      <c r="AD70" s="72"/>
      <c r="AE70" s="78" t="s">
        <v>2040</v>
      </c>
      <c r="AF70" s="78">
        <v>143</v>
      </c>
      <c r="AG70" s="78">
        <v>47</v>
      </c>
      <c r="AH70" s="78">
        <v>1302</v>
      </c>
      <c r="AI70" s="78">
        <v>1883</v>
      </c>
      <c r="AJ70" s="78"/>
      <c r="AK70" s="78" t="s">
        <v>2253</v>
      </c>
      <c r="AL70" s="78" t="s">
        <v>2435</v>
      </c>
      <c r="AM70" s="78"/>
      <c r="AN70" s="78"/>
      <c r="AO70" s="80">
        <v>40678.83982638889</v>
      </c>
      <c r="AP70" s="78"/>
      <c r="AQ70" s="78" t="b">
        <v>1</v>
      </c>
      <c r="AR70" s="78" t="b">
        <v>0</v>
      </c>
      <c r="AS70" s="78" t="b">
        <v>1</v>
      </c>
      <c r="AT70" s="78" t="s">
        <v>1903</v>
      </c>
      <c r="AU70" s="78">
        <v>1</v>
      </c>
      <c r="AV70" s="82" t="s">
        <v>2905</v>
      </c>
      <c r="AW70" s="78" t="b">
        <v>0</v>
      </c>
      <c r="AX70" s="78" t="s">
        <v>2995</v>
      </c>
      <c r="AY70" s="82" t="s">
        <v>3063</v>
      </c>
      <c r="AZ70" s="78" t="s">
        <v>66</v>
      </c>
      <c r="BA70" s="78" t="str">
        <f>REPLACE(INDEX(GroupVertices[Group],MATCH(Vertices[[#This Row],[Vertex]],GroupVertices[Vertex],0)),1,1,"")</f>
        <v>13</v>
      </c>
      <c r="BB70" s="48"/>
      <c r="BC70" s="48"/>
      <c r="BD70" s="48"/>
      <c r="BE70" s="48"/>
      <c r="BF70" s="48"/>
      <c r="BG70" s="48"/>
      <c r="BH70" s="121" t="s">
        <v>4029</v>
      </c>
      <c r="BI70" s="121" t="s">
        <v>4029</v>
      </c>
      <c r="BJ70" s="121" t="s">
        <v>4206</v>
      </c>
      <c r="BK70" s="121" t="s">
        <v>4206</v>
      </c>
      <c r="BL70" s="121">
        <v>0</v>
      </c>
      <c r="BM70" s="124">
        <v>0</v>
      </c>
      <c r="BN70" s="121">
        <v>0</v>
      </c>
      <c r="BO70" s="124">
        <v>0</v>
      </c>
      <c r="BP70" s="121">
        <v>0</v>
      </c>
      <c r="BQ70" s="124">
        <v>0</v>
      </c>
      <c r="BR70" s="121">
        <v>24</v>
      </c>
      <c r="BS70" s="124">
        <v>100</v>
      </c>
      <c r="BT70" s="121">
        <v>24</v>
      </c>
      <c r="BU70" s="2"/>
      <c r="BV70" s="3"/>
      <c r="BW70" s="3"/>
      <c r="BX70" s="3"/>
      <c r="BY70" s="3"/>
    </row>
    <row r="71" spans="1:77" ht="41.45" customHeight="1">
      <c r="A71" s="64" t="s">
        <v>269</v>
      </c>
      <c r="C71" s="65"/>
      <c r="D71" s="65" t="s">
        <v>64</v>
      </c>
      <c r="E71" s="66">
        <v>162.00319757421894</v>
      </c>
      <c r="F71" s="68">
        <v>99.9999951113682</v>
      </c>
      <c r="G71" s="101" t="s">
        <v>1168</v>
      </c>
      <c r="H71" s="65"/>
      <c r="I71" s="69" t="s">
        <v>269</v>
      </c>
      <c r="J71" s="70"/>
      <c r="K71" s="70"/>
      <c r="L71" s="69" t="s">
        <v>3283</v>
      </c>
      <c r="M71" s="73">
        <v>1.0016292180269493</v>
      </c>
      <c r="N71" s="74">
        <v>7331.95068359375</v>
      </c>
      <c r="O71" s="74">
        <v>3323.197021484375</v>
      </c>
      <c r="P71" s="75"/>
      <c r="Q71" s="76"/>
      <c r="R71" s="76"/>
      <c r="S71" s="86"/>
      <c r="T71" s="48">
        <v>0</v>
      </c>
      <c r="U71" s="48">
        <v>1</v>
      </c>
      <c r="V71" s="49">
        <v>0</v>
      </c>
      <c r="W71" s="49">
        <v>1</v>
      </c>
      <c r="X71" s="49">
        <v>0</v>
      </c>
      <c r="Y71" s="49">
        <v>0.999998</v>
      </c>
      <c r="Z71" s="49">
        <v>0</v>
      </c>
      <c r="AA71" s="49">
        <v>0</v>
      </c>
      <c r="AB71" s="71">
        <v>71</v>
      </c>
      <c r="AC71" s="71"/>
      <c r="AD71" s="72"/>
      <c r="AE71" s="78" t="s">
        <v>2041</v>
      </c>
      <c r="AF71" s="78">
        <v>52</v>
      </c>
      <c r="AG71" s="78">
        <v>8</v>
      </c>
      <c r="AH71" s="78">
        <v>958</v>
      </c>
      <c r="AI71" s="78">
        <v>961</v>
      </c>
      <c r="AJ71" s="78"/>
      <c r="AK71" s="78"/>
      <c r="AL71" s="78"/>
      <c r="AM71" s="78"/>
      <c r="AN71" s="78"/>
      <c r="AO71" s="80">
        <v>42931.69572916667</v>
      </c>
      <c r="AP71" s="78"/>
      <c r="AQ71" s="78" t="b">
        <v>1</v>
      </c>
      <c r="AR71" s="78" t="b">
        <v>1</v>
      </c>
      <c r="AS71" s="78" t="b">
        <v>0</v>
      </c>
      <c r="AT71" s="78" t="s">
        <v>1903</v>
      </c>
      <c r="AU71" s="78">
        <v>0</v>
      </c>
      <c r="AV71" s="78"/>
      <c r="AW71" s="78" t="b">
        <v>0</v>
      </c>
      <c r="AX71" s="78" t="s">
        <v>2995</v>
      </c>
      <c r="AY71" s="82" t="s">
        <v>3064</v>
      </c>
      <c r="AZ71" s="78" t="s">
        <v>66</v>
      </c>
      <c r="BA71" s="78" t="str">
        <f>REPLACE(INDEX(GroupVertices[Group],MATCH(Vertices[[#This Row],[Vertex]],GroupVertices[Vertex],0)),1,1,"")</f>
        <v>36</v>
      </c>
      <c r="BB71" s="48"/>
      <c r="BC71" s="48"/>
      <c r="BD71" s="48"/>
      <c r="BE71" s="48"/>
      <c r="BF71" s="48"/>
      <c r="BG71" s="48"/>
      <c r="BH71" s="121" t="s">
        <v>4038</v>
      </c>
      <c r="BI71" s="121" t="s">
        <v>4038</v>
      </c>
      <c r="BJ71" s="121" t="s">
        <v>4214</v>
      </c>
      <c r="BK71" s="121" t="s">
        <v>4214</v>
      </c>
      <c r="BL71" s="121">
        <v>5</v>
      </c>
      <c r="BM71" s="124">
        <v>16.129032258064516</v>
      </c>
      <c r="BN71" s="121">
        <v>0</v>
      </c>
      <c r="BO71" s="124">
        <v>0</v>
      </c>
      <c r="BP71" s="121">
        <v>0</v>
      </c>
      <c r="BQ71" s="124">
        <v>0</v>
      </c>
      <c r="BR71" s="121">
        <v>26</v>
      </c>
      <c r="BS71" s="124">
        <v>83.87096774193549</v>
      </c>
      <c r="BT71" s="121">
        <v>31</v>
      </c>
      <c r="BU71" s="2"/>
      <c r="BV71" s="3"/>
      <c r="BW71" s="3"/>
      <c r="BX71" s="3"/>
      <c r="BY71" s="3"/>
    </row>
    <row r="72" spans="1:77" ht="41.45" customHeight="1">
      <c r="A72" s="64" t="s">
        <v>411</v>
      </c>
      <c r="C72" s="65"/>
      <c r="D72" s="65" t="s">
        <v>64</v>
      </c>
      <c r="E72" s="66">
        <v>163.16391701569916</v>
      </c>
      <c r="F72" s="68">
        <v>99.99822053802218</v>
      </c>
      <c r="G72" s="101" t="s">
        <v>2944</v>
      </c>
      <c r="H72" s="65"/>
      <c r="I72" s="69" t="s">
        <v>411</v>
      </c>
      <c r="J72" s="70"/>
      <c r="K72" s="70"/>
      <c r="L72" s="69" t="s">
        <v>3284</v>
      </c>
      <c r="M72" s="73">
        <v>1.5930353618095412</v>
      </c>
      <c r="N72" s="74">
        <v>7331.95068359375</v>
      </c>
      <c r="O72" s="74">
        <v>2911.4736328125</v>
      </c>
      <c r="P72" s="75"/>
      <c r="Q72" s="76"/>
      <c r="R72" s="76"/>
      <c r="S72" s="86"/>
      <c r="T72" s="48">
        <v>1</v>
      </c>
      <c r="U72" s="48">
        <v>0</v>
      </c>
      <c r="V72" s="49">
        <v>0</v>
      </c>
      <c r="W72" s="49">
        <v>1</v>
      </c>
      <c r="X72" s="49">
        <v>0</v>
      </c>
      <c r="Y72" s="49">
        <v>0.999998</v>
      </c>
      <c r="Z72" s="49">
        <v>0</v>
      </c>
      <c r="AA72" s="49">
        <v>0</v>
      </c>
      <c r="AB72" s="71">
        <v>72</v>
      </c>
      <c r="AC72" s="71"/>
      <c r="AD72" s="72"/>
      <c r="AE72" s="78" t="s">
        <v>2042</v>
      </c>
      <c r="AF72" s="78">
        <v>2299</v>
      </c>
      <c r="AG72" s="78">
        <v>1097</v>
      </c>
      <c r="AH72" s="78">
        <v>6367</v>
      </c>
      <c r="AI72" s="78">
        <v>4430</v>
      </c>
      <c r="AJ72" s="78"/>
      <c r="AK72" s="78" t="s">
        <v>2254</v>
      </c>
      <c r="AL72" s="78" t="s">
        <v>2444</v>
      </c>
      <c r="AM72" s="82" t="s">
        <v>2601</v>
      </c>
      <c r="AN72" s="78"/>
      <c r="AO72" s="80">
        <v>39896.35517361111</v>
      </c>
      <c r="AP72" s="82" t="s">
        <v>2766</v>
      </c>
      <c r="AQ72" s="78" t="b">
        <v>0</v>
      </c>
      <c r="AR72" s="78" t="b">
        <v>0</v>
      </c>
      <c r="AS72" s="78" t="b">
        <v>1</v>
      </c>
      <c r="AT72" s="78" t="s">
        <v>1903</v>
      </c>
      <c r="AU72" s="78">
        <v>24</v>
      </c>
      <c r="AV72" s="82" t="s">
        <v>2911</v>
      </c>
      <c r="AW72" s="78" t="b">
        <v>0</v>
      </c>
      <c r="AX72" s="78" t="s">
        <v>2995</v>
      </c>
      <c r="AY72" s="82" t="s">
        <v>3065</v>
      </c>
      <c r="AZ72" s="78" t="s">
        <v>65</v>
      </c>
      <c r="BA72" s="78" t="str">
        <f>REPLACE(INDEX(GroupVertices[Group],MATCH(Vertices[[#This Row],[Vertex]],GroupVertices[Vertex],0)),1,1,"")</f>
        <v>36</v>
      </c>
      <c r="BB72" s="48"/>
      <c r="BC72" s="48"/>
      <c r="BD72" s="48"/>
      <c r="BE72" s="48"/>
      <c r="BF72" s="48"/>
      <c r="BG72" s="48"/>
      <c r="BH72" s="48"/>
      <c r="BI72" s="48"/>
      <c r="BJ72" s="48"/>
      <c r="BK72" s="48"/>
      <c r="BL72" s="48"/>
      <c r="BM72" s="49"/>
      <c r="BN72" s="48"/>
      <c r="BO72" s="49"/>
      <c r="BP72" s="48"/>
      <c r="BQ72" s="49"/>
      <c r="BR72" s="48"/>
      <c r="BS72" s="49"/>
      <c r="BT72" s="48"/>
      <c r="BU72" s="2"/>
      <c r="BV72" s="3"/>
      <c r="BW72" s="3"/>
      <c r="BX72" s="3"/>
      <c r="BY72" s="3"/>
    </row>
    <row r="73" spans="1:77" ht="41.45" customHeight="1">
      <c r="A73" s="64" t="s">
        <v>270</v>
      </c>
      <c r="C73" s="65"/>
      <c r="D73" s="65" t="s">
        <v>64</v>
      </c>
      <c r="E73" s="66">
        <v>162.11298095573636</v>
      </c>
      <c r="F73" s="68">
        <v>99.99982726834281</v>
      </c>
      <c r="G73" s="101" t="s">
        <v>1169</v>
      </c>
      <c r="H73" s="65"/>
      <c r="I73" s="69" t="s">
        <v>270</v>
      </c>
      <c r="J73" s="70"/>
      <c r="K73" s="70"/>
      <c r="L73" s="69" t="s">
        <v>3285</v>
      </c>
      <c r="M73" s="73">
        <v>1.0575657036188748</v>
      </c>
      <c r="N73" s="74">
        <v>5555.7900390625</v>
      </c>
      <c r="O73" s="74">
        <v>9646.09375</v>
      </c>
      <c r="P73" s="75"/>
      <c r="Q73" s="76"/>
      <c r="R73" s="76"/>
      <c r="S73" s="86"/>
      <c r="T73" s="48">
        <v>0</v>
      </c>
      <c r="U73" s="48">
        <v>2</v>
      </c>
      <c r="V73" s="49">
        <v>0</v>
      </c>
      <c r="W73" s="49">
        <v>0.125</v>
      </c>
      <c r="X73" s="49">
        <v>0.096231</v>
      </c>
      <c r="Y73" s="49">
        <v>0.696427</v>
      </c>
      <c r="Z73" s="49">
        <v>0.5</v>
      </c>
      <c r="AA73" s="49">
        <v>0</v>
      </c>
      <c r="AB73" s="71">
        <v>73</v>
      </c>
      <c r="AC73" s="71"/>
      <c r="AD73" s="72"/>
      <c r="AE73" s="78" t="s">
        <v>2043</v>
      </c>
      <c r="AF73" s="78">
        <v>220</v>
      </c>
      <c r="AG73" s="78">
        <v>111</v>
      </c>
      <c r="AH73" s="78">
        <v>1542</v>
      </c>
      <c r="AI73" s="78">
        <v>270</v>
      </c>
      <c r="AJ73" s="78"/>
      <c r="AK73" s="78" t="s">
        <v>2255</v>
      </c>
      <c r="AL73" s="78" t="s">
        <v>2424</v>
      </c>
      <c r="AM73" s="78"/>
      <c r="AN73" s="78"/>
      <c r="AO73" s="80">
        <v>41259.4919212963</v>
      </c>
      <c r="AP73" s="82" t="s">
        <v>2767</v>
      </c>
      <c r="AQ73" s="78" t="b">
        <v>1</v>
      </c>
      <c r="AR73" s="78" t="b">
        <v>0</v>
      </c>
      <c r="AS73" s="78" t="b">
        <v>0</v>
      </c>
      <c r="AT73" s="78" t="s">
        <v>1903</v>
      </c>
      <c r="AU73" s="78">
        <v>0</v>
      </c>
      <c r="AV73" s="82" t="s">
        <v>2905</v>
      </c>
      <c r="AW73" s="78" t="b">
        <v>0</v>
      </c>
      <c r="AX73" s="78" t="s">
        <v>2995</v>
      </c>
      <c r="AY73" s="82" t="s">
        <v>3066</v>
      </c>
      <c r="AZ73" s="78" t="s">
        <v>66</v>
      </c>
      <c r="BA73" s="78" t="str">
        <f>REPLACE(INDEX(GroupVertices[Group],MATCH(Vertices[[#This Row],[Vertex]],GroupVertices[Vertex],0)),1,1,"")</f>
        <v>6</v>
      </c>
      <c r="BB73" s="48"/>
      <c r="BC73" s="48"/>
      <c r="BD73" s="48"/>
      <c r="BE73" s="48"/>
      <c r="BF73" s="48"/>
      <c r="BG73" s="48"/>
      <c r="BH73" s="121" t="s">
        <v>4020</v>
      </c>
      <c r="BI73" s="121" t="s">
        <v>4020</v>
      </c>
      <c r="BJ73" s="121" t="s">
        <v>4198</v>
      </c>
      <c r="BK73" s="121" t="s">
        <v>4198</v>
      </c>
      <c r="BL73" s="121">
        <v>0</v>
      </c>
      <c r="BM73" s="124">
        <v>0</v>
      </c>
      <c r="BN73" s="121">
        <v>0</v>
      </c>
      <c r="BO73" s="124">
        <v>0</v>
      </c>
      <c r="BP73" s="121">
        <v>0</v>
      </c>
      <c r="BQ73" s="124">
        <v>0</v>
      </c>
      <c r="BR73" s="121">
        <v>20</v>
      </c>
      <c r="BS73" s="124">
        <v>100</v>
      </c>
      <c r="BT73" s="121">
        <v>20</v>
      </c>
      <c r="BU73" s="2"/>
      <c r="BV73" s="3"/>
      <c r="BW73" s="3"/>
      <c r="BX73" s="3"/>
      <c r="BY73" s="3"/>
    </row>
    <row r="74" spans="1:77" ht="41.45" customHeight="1">
      <c r="A74" s="64" t="s">
        <v>271</v>
      </c>
      <c r="C74" s="65"/>
      <c r="D74" s="65" t="s">
        <v>64</v>
      </c>
      <c r="E74" s="66">
        <v>162.26220108595422</v>
      </c>
      <c r="F74" s="68">
        <v>99.9995991321918</v>
      </c>
      <c r="G74" s="101" t="s">
        <v>1170</v>
      </c>
      <c r="H74" s="65"/>
      <c r="I74" s="69" t="s">
        <v>271</v>
      </c>
      <c r="J74" s="70"/>
      <c r="K74" s="70"/>
      <c r="L74" s="69" t="s">
        <v>3286</v>
      </c>
      <c r="M74" s="73">
        <v>1.1335958782098416</v>
      </c>
      <c r="N74" s="74">
        <v>3660.6962890625</v>
      </c>
      <c r="O74" s="74">
        <v>5844.33544921875</v>
      </c>
      <c r="P74" s="75"/>
      <c r="Q74" s="76"/>
      <c r="R74" s="76"/>
      <c r="S74" s="86"/>
      <c r="T74" s="48">
        <v>1</v>
      </c>
      <c r="U74" s="48">
        <v>1</v>
      </c>
      <c r="V74" s="49">
        <v>0</v>
      </c>
      <c r="W74" s="49">
        <v>0</v>
      </c>
      <c r="X74" s="49">
        <v>0</v>
      </c>
      <c r="Y74" s="49">
        <v>0.999998</v>
      </c>
      <c r="Z74" s="49">
        <v>0</v>
      </c>
      <c r="AA74" s="49" t="s">
        <v>4957</v>
      </c>
      <c r="AB74" s="71">
        <v>74</v>
      </c>
      <c r="AC74" s="71"/>
      <c r="AD74" s="72"/>
      <c r="AE74" s="78" t="s">
        <v>2044</v>
      </c>
      <c r="AF74" s="78">
        <v>221</v>
      </c>
      <c r="AG74" s="78">
        <v>251</v>
      </c>
      <c r="AH74" s="78">
        <v>118</v>
      </c>
      <c r="AI74" s="78">
        <v>0</v>
      </c>
      <c r="AJ74" s="78"/>
      <c r="AK74" s="78" t="s">
        <v>2256</v>
      </c>
      <c r="AL74" s="78" t="s">
        <v>2445</v>
      </c>
      <c r="AM74" s="82" t="s">
        <v>2602</v>
      </c>
      <c r="AN74" s="78"/>
      <c r="AO74" s="80">
        <v>39917.092569444445</v>
      </c>
      <c r="AP74" s="82" t="s">
        <v>2768</v>
      </c>
      <c r="AQ74" s="78" t="b">
        <v>0</v>
      </c>
      <c r="AR74" s="78" t="b">
        <v>0</v>
      </c>
      <c r="AS74" s="78" t="b">
        <v>1</v>
      </c>
      <c r="AT74" s="78" t="s">
        <v>1903</v>
      </c>
      <c r="AU74" s="78">
        <v>9</v>
      </c>
      <c r="AV74" s="82" t="s">
        <v>2905</v>
      </c>
      <c r="AW74" s="78" t="b">
        <v>0</v>
      </c>
      <c r="AX74" s="78" t="s">
        <v>2995</v>
      </c>
      <c r="AY74" s="82" t="s">
        <v>3067</v>
      </c>
      <c r="AZ74" s="78" t="s">
        <v>66</v>
      </c>
      <c r="BA74" s="78" t="str">
        <f>REPLACE(INDEX(GroupVertices[Group],MATCH(Vertices[[#This Row],[Vertex]],GroupVertices[Vertex],0)),1,1,"")</f>
        <v>1</v>
      </c>
      <c r="BB74" s="48"/>
      <c r="BC74" s="48"/>
      <c r="BD74" s="48"/>
      <c r="BE74" s="48"/>
      <c r="BF74" s="48" t="s">
        <v>954</v>
      </c>
      <c r="BG74" s="48" t="s">
        <v>954</v>
      </c>
      <c r="BH74" s="121" t="s">
        <v>4039</v>
      </c>
      <c r="BI74" s="121" t="s">
        <v>4039</v>
      </c>
      <c r="BJ74" s="121" t="s">
        <v>4215</v>
      </c>
      <c r="BK74" s="121" t="s">
        <v>4215</v>
      </c>
      <c r="BL74" s="121">
        <v>2</v>
      </c>
      <c r="BM74" s="124">
        <v>10</v>
      </c>
      <c r="BN74" s="121">
        <v>0</v>
      </c>
      <c r="BO74" s="124">
        <v>0</v>
      </c>
      <c r="BP74" s="121">
        <v>0</v>
      </c>
      <c r="BQ74" s="124">
        <v>0</v>
      </c>
      <c r="BR74" s="121">
        <v>18</v>
      </c>
      <c r="BS74" s="124">
        <v>90</v>
      </c>
      <c r="BT74" s="121">
        <v>20</v>
      </c>
      <c r="BU74" s="2"/>
      <c r="BV74" s="3"/>
      <c r="BW74" s="3"/>
      <c r="BX74" s="3"/>
      <c r="BY74" s="3"/>
    </row>
    <row r="75" spans="1:77" ht="41.45" customHeight="1">
      <c r="A75" s="64" t="s">
        <v>272</v>
      </c>
      <c r="C75" s="65"/>
      <c r="D75" s="65" t="s">
        <v>64</v>
      </c>
      <c r="E75" s="66">
        <v>162.8846622005772</v>
      </c>
      <c r="F75" s="68">
        <v>99.99864747853334</v>
      </c>
      <c r="G75" s="101" t="s">
        <v>1171</v>
      </c>
      <c r="H75" s="65"/>
      <c r="I75" s="69" t="s">
        <v>272</v>
      </c>
      <c r="J75" s="70"/>
      <c r="K75" s="70"/>
      <c r="L75" s="69" t="s">
        <v>3287</v>
      </c>
      <c r="M75" s="73">
        <v>1.4507503207893033</v>
      </c>
      <c r="N75" s="74">
        <v>8923.7333984375</v>
      </c>
      <c r="O75" s="74">
        <v>5790.59765625</v>
      </c>
      <c r="P75" s="75"/>
      <c r="Q75" s="76"/>
      <c r="R75" s="76"/>
      <c r="S75" s="86"/>
      <c r="T75" s="48">
        <v>0</v>
      </c>
      <c r="U75" s="48">
        <v>1</v>
      </c>
      <c r="V75" s="49">
        <v>0</v>
      </c>
      <c r="W75" s="49">
        <v>1</v>
      </c>
      <c r="X75" s="49">
        <v>0</v>
      </c>
      <c r="Y75" s="49">
        <v>0.999998</v>
      </c>
      <c r="Z75" s="49">
        <v>0</v>
      </c>
      <c r="AA75" s="49">
        <v>0</v>
      </c>
      <c r="AB75" s="71">
        <v>75</v>
      </c>
      <c r="AC75" s="71"/>
      <c r="AD75" s="72"/>
      <c r="AE75" s="78" t="s">
        <v>2045</v>
      </c>
      <c r="AF75" s="78">
        <v>1078</v>
      </c>
      <c r="AG75" s="78">
        <v>835</v>
      </c>
      <c r="AH75" s="78">
        <v>3695</v>
      </c>
      <c r="AI75" s="78">
        <v>13910</v>
      </c>
      <c r="AJ75" s="78"/>
      <c r="AK75" s="78" t="s">
        <v>2257</v>
      </c>
      <c r="AL75" s="78" t="s">
        <v>2446</v>
      </c>
      <c r="AM75" s="78"/>
      <c r="AN75" s="78"/>
      <c r="AO75" s="80">
        <v>41718.602314814816</v>
      </c>
      <c r="AP75" s="82" t="s">
        <v>2769</v>
      </c>
      <c r="AQ75" s="78" t="b">
        <v>0</v>
      </c>
      <c r="AR75" s="78" t="b">
        <v>0</v>
      </c>
      <c r="AS75" s="78" t="b">
        <v>0</v>
      </c>
      <c r="AT75" s="78" t="s">
        <v>1903</v>
      </c>
      <c r="AU75" s="78">
        <v>0</v>
      </c>
      <c r="AV75" s="82" t="s">
        <v>2905</v>
      </c>
      <c r="AW75" s="78" t="b">
        <v>0</v>
      </c>
      <c r="AX75" s="78" t="s">
        <v>2995</v>
      </c>
      <c r="AY75" s="82" t="s">
        <v>3068</v>
      </c>
      <c r="AZ75" s="78" t="s">
        <v>66</v>
      </c>
      <c r="BA75" s="78" t="str">
        <f>REPLACE(INDEX(GroupVertices[Group],MATCH(Vertices[[#This Row],[Vertex]],GroupVertices[Vertex],0)),1,1,"")</f>
        <v>35</v>
      </c>
      <c r="BB75" s="48" t="s">
        <v>728</v>
      </c>
      <c r="BC75" s="48" t="s">
        <v>728</v>
      </c>
      <c r="BD75" s="48" t="s">
        <v>883</v>
      </c>
      <c r="BE75" s="48" t="s">
        <v>883</v>
      </c>
      <c r="BF75" s="48"/>
      <c r="BG75" s="48"/>
      <c r="BH75" s="121" t="s">
        <v>4040</v>
      </c>
      <c r="BI75" s="121" t="s">
        <v>4040</v>
      </c>
      <c r="BJ75" s="121" t="s">
        <v>4216</v>
      </c>
      <c r="BK75" s="121" t="s">
        <v>4216</v>
      </c>
      <c r="BL75" s="121">
        <v>0</v>
      </c>
      <c r="BM75" s="124">
        <v>0</v>
      </c>
      <c r="BN75" s="121">
        <v>0</v>
      </c>
      <c r="BO75" s="124">
        <v>0</v>
      </c>
      <c r="BP75" s="121">
        <v>0</v>
      </c>
      <c r="BQ75" s="124">
        <v>0</v>
      </c>
      <c r="BR75" s="121">
        <v>47</v>
      </c>
      <c r="BS75" s="124">
        <v>100</v>
      </c>
      <c r="BT75" s="121">
        <v>47</v>
      </c>
      <c r="BU75" s="2"/>
      <c r="BV75" s="3"/>
      <c r="BW75" s="3"/>
      <c r="BX75" s="3"/>
      <c r="BY75" s="3"/>
    </row>
    <row r="76" spans="1:77" ht="41.45" customHeight="1">
      <c r="A76" s="64" t="s">
        <v>412</v>
      </c>
      <c r="C76" s="65"/>
      <c r="D76" s="65" t="s">
        <v>64</v>
      </c>
      <c r="E76" s="66">
        <v>1000</v>
      </c>
      <c r="F76" s="68">
        <v>70</v>
      </c>
      <c r="G76" s="101" t="s">
        <v>2945</v>
      </c>
      <c r="H76" s="65"/>
      <c r="I76" s="69" t="s">
        <v>412</v>
      </c>
      <c r="J76" s="70"/>
      <c r="K76" s="70"/>
      <c r="L76" s="69" t="s">
        <v>3288</v>
      </c>
      <c r="M76" s="73">
        <v>9999</v>
      </c>
      <c r="N76" s="74">
        <v>8923.7333984375</v>
      </c>
      <c r="O76" s="74">
        <v>5302.41064453125</v>
      </c>
      <c r="P76" s="75"/>
      <c r="Q76" s="76"/>
      <c r="R76" s="76"/>
      <c r="S76" s="86"/>
      <c r="T76" s="48">
        <v>1</v>
      </c>
      <c r="U76" s="48">
        <v>0</v>
      </c>
      <c r="V76" s="49">
        <v>0</v>
      </c>
      <c r="W76" s="49">
        <v>1</v>
      </c>
      <c r="X76" s="49">
        <v>0</v>
      </c>
      <c r="Y76" s="49">
        <v>0.999998</v>
      </c>
      <c r="Z76" s="49">
        <v>0</v>
      </c>
      <c r="AA76" s="49">
        <v>0</v>
      </c>
      <c r="AB76" s="71">
        <v>76</v>
      </c>
      <c r="AC76" s="71"/>
      <c r="AD76" s="72"/>
      <c r="AE76" s="78" t="s">
        <v>2046</v>
      </c>
      <c r="AF76" s="78">
        <v>14</v>
      </c>
      <c r="AG76" s="78">
        <v>18410064</v>
      </c>
      <c r="AH76" s="78">
        <v>7897</v>
      </c>
      <c r="AI76" s="78">
        <v>13</v>
      </c>
      <c r="AJ76" s="78"/>
      <c r="AK76" s="78" t="s">
        <v>2258</v>
      </c>
      <c r="AL76" s="78" t="s">
        <v>2447</v>
      </c>
      <c r="AM76" s="82" t="s">
        <v>2603</v>
      </c>
      <c r="AN76" s="78"/>
      <c r="AO76" s="80">
        <v>42754.95447916666</v>
      </c>
      <c r="AP76" s="82" t="s">
        <v>2770</v>
      </c>
      <c r="AQ76" s="78" t="b">
        <v>1</v>
      </c>
      <c r="AR76" s="78" t="b">
        <v>0</v>
      </c>
      <c r="AS76" s="78" t="b">
        <v>1</v>
      </c>
      <c r="AT76" s="78" t="s">
        <v>1903</v>
      </c>
      <c r="AU76" s="78">
        <v>10341</v>
      </c>
      <c r="AV76" s="78"/>
      <c r="AW76" s="78" t="b">
        <v>1</v>
      </c>
      <c r="AX76" s="78" t="s">
        <v>2995</v>
      </c>
      <c r="AY76" s="82" t="s">
        <v>3069</v>
      </c>
      <c r="AZ76" s="78" t="s">
        <v>65</v>
      </c>
      <c r="BA76" s="78" t="str">
        <f>REPLACE(INDEX(GroupVertices[Group],MATCH(Vertices[[#This Row],[Vertex]],GroupVertices[Vertex],0)),1,1,"")</f>
        <v>35</v>
      </c>
      <c r="BB76" s="48"/>
      <c r="BC76" s="48"/>
      <c r="BD76" s="48"/>
      <c r="BE76" s="48"/>
      <c r="BF76" s="48"/>
      <c r="BG76" s="48"/>
      <c r="BH76" s="48"/>
      <c r="BI76" s="48"/>
      <c r="BJ76" s="48"/>
      <c r="BK76" s="48"/>
      <c r="BL76" s="48"/>
      <c r="BM76" s="49"/>
      <c r="BN76" s="48"/>
      <c r="BO76" s="49"/>
      <c r="BP76" s="48"/>
      <c r="BQ76" s="49"/>
      <c r="BR76" s="48"/>
      <c r="BS76" s="49"/>
      <c r="BT76" s="48"/>
      <c r="BU76" s="2"/>
      <c r="BV76" s="3"/>
      <c r="BW76" s="3"/>
      <c r="BX76" s="3"/>
      <c r="BY76" s="3"/>
    </row>
    <row r="77" spans="1:77" ht="41.45" customHeight="1">
      <c r="A77" s="64" t="s">
        <v>273</v>
      </c>
      <c r="C77" s="65"/>
      <c r="D77" s="65" t="s">
        <v>64</v>
      </c>
      <c r="E77" s="66">
        <v>162</v>
      </c>
      <c r="F77" s="68">
        <v>100</v>
      </c>
      <c r="G77" s="101" t="s">
        <v>1172</v>
      </c>
      <c r="H77" s="65"/>
      <c r="I77" s="69" t="s">
        <v>273</v>
      </c>
      <c r="J77" s="70"/>
      <c r="K77" s="70"/>
      <c r="L77" s="69" t="s">
        <v>3289</v>
      </c>
      <c r="M77" s="73">
        <v>1</v>
      </c>
      <c r="N77" s="74">
        <v>425.96453857421875</v>
      </c>
      <c r="O77" s="74">
        <v>9223.6767578125</v>
      </c>
      <c r="P77" s="75"/>
      <c r="Q77" s="76"/>
      <c r="R77" s="76"/>
      <c r="S77" s="86"/>
      <c r="T77" s="48">
        <v>1</v>
      </c>
      <c r="U77" s="48">
        <v>1</v>
      </c>
      <c r="V77" s="49">
        <v>0</v>
      </c>
      <c r="W77" s="49">
        <v>0</v>
      </c>
      <c r="X77" s="49">
        <v>0</v>
      </c>
      <c r="Y77" s="49">
        <v>0.999998</v>
      </c>
      <c r="Z77" s="49">
        <v>0</v>
      </c>
      <c r="AA77" s="49" t="s">
        <v>4957</v>
      </c>
      <c r="AB77" s="71">
        <v>77</v>
      </c>
      <c r="AC77" s="71"/>
      <c r="AD77" s="72"/>
      <c r="AE77" s="78" t="s">
        <v>2047</v>
      </c>
      <c r="AF77" s="78">
        <v>0</v>
      </c>
      <c r="AG77" s="78">
        <v>5</v>
      </c>
      <c r="AH77" s="78">
        <v>6</v>
      </c>
      <c r="AI77" s="78">
        <v>3</v>
      </c>
      <c r="AJ77" s="78"/>
      <c r="AK77" s="78" t="s">
        <v>2259</v>
      </c>
      <c r="AL77" s="78" t="s">
        <v>2448</v>
      </c>
      <c r="AM77" s="78"/>
      <c r="AN77" s="78"/>
      <c r="AO77" s="80">
        <v>43551.67101851852</v>
      </c>
      <c r="AP77" s="78"/>
      <c r="AQ77" s="78" t="b">
        <v>1</v>
      </c>
      <c r="AR77" s="78" t="b">
        <v>0</v>
      </c>
      <c r="AS77" s="78" t="b">
        <v>0</v>
      </c>
      <c r="AT77" s="78" t="s">
        <v>1903</v>
      </c>
      <c r="AU77" s="78">
        <v>0</v>
      </c>
      <c r="AV77" s="78"/>
      <c r="AW77" s="78" t="b">
        <v>0</v>
      </c>
      <c r="AX77" s="78" t="s">
        <v>2995</v>
      </c>
      <c r="AY77" s="82" t="s">
        <v>3070</v>
      </c>
      <c r="AZ77" s="78" t="s">
        <v>66</v>
      </c>
      <c r="BA77" s="78" t="str">
        <f>REPLACE(INDEX(GroupVertices[Group],MATCH(Vertices[[#This Row],[Vertex]],GroupVertices[Vertex],0)),1,1,"")</f>
        <v>1</v>
      </c>
      <c r="BB77" s="48"/>
      <c r="BC77" s="48"/>
      <c r="BD77" s="48"/>
      <c r="BE77" s="48"/>
      <c r="BF77" s="48" t="s">
        <v>955</v>
      </c>
      <c r="BG77" s="48" t="s">
        <v>955</v>
      </c>
      <c r="BH77" s="121" t="s">
        <v>4041</v>
      </c>
      <c r="BI77" s="121" t="s">
        <v>4041</v>
      </c>
      <c r="BJ77" s="121" t="s">
        <v>4217</v>
      </c>
      <c r="BK77" s="121" t="s">
        <v>4217</v>
      </c>
      <c r="BL77" s="121">
        <v>1</v>
      </c>
      <c r="BM77" s="124">
        <v>4.761904761904762</v>
      </c>
      <c r="BN77" s="121">
        <v>0</v>
      </c>
      <c r="BO77" s="124">
        <v>0</v>
      </c>
      <c r="BP77" s="121">
        <v>0</v>
      </c>
      <c r="BQ77" s="124">
        <v>0</v>
      </c>
      <c r="BR77" s="121">
        <v>20</v>
      </c>
      <c r="BS77" s="124">
        <v>95.23809523809524</v>
      </c>
      <c r="BT77" s="121">
        <v>21</v>
      </c>
      <c r="BU77" s="2"/>
      <c r="BV77" s="3"/>
      <c r="BW77" s="3"/>
      <c r="BX77" s="3"/>
      <c r="BY77" s="3"/>
    </row>
    <row r="78" spans="1:77" ht="41.45" customHeight="1">
      <c r="A78" s="64" t="s">
        <v>275</v>
      </c>
      <c r="C78" s="65"/>
      <c r="D78" s="65" t="s">
        <v>64</v>
      </c>
      <c r="E78" s="66">
        <v>162.4007626354422</v>
      </c>
      <c r="F78" s="68">
        <v>99.99938729148016</v>
      </c>
      <c r="G78" s="101" t="s">
        <v>1173</v>
      </c>
      <c r="H78" s="65"/>
      <c r="I78" s="69" t="s">
        <v>275</v>
      </c>
      <c r="J78" s="70"/>
      <c r="K78" s="70"/>
      <c r="L78" s="69" t="s">
        <v>3290</v>
      </c>
      <c r="M78" s="73">
        <v>1.2041953260443108</v>
      </c>
      <c r="N78" s="74">
        <v>9341.1708984375</v>
      </c>
      <c r="O78" s="74">
        <v>7313.97412109375</v>
      </c>
      <c r="P78" s="75"/>
      <c r="Q78" s="76"/>
      <c r="R78" s="76"/>
      <c r="S78" s="86"/>
      <c r="T78" s="48">
        <v>0</v>
      </c>
      <c r="U78" s="48">
        <v>1</v>
      </c>
      <c r="V78" s="49">
        <v>0</v>
      </c>
      <c r="W78" s="49">
        <v>0.333333</v>
      </c>
      <c r="X78" s="49">
        <v>0</v>
      </c>
      <c r="Y78" s="49">
        <v>0.638297</v>
      </c>
      <c r="Z78" s="49">
        <v>0</v>
      </c>
      <c r="AA78" s="49">
        <v>0</v>
      </c>
      <c r="AB78" s="71">
        <v>78</v>
      </c>
      <c r="AC78" s="71"/>
      <c r="AD78" s="72"/>
      <c r="AE78" s="78" t="s">
        <v>2048</v>
      </c>
      <c r="AF78" s="78">
        <v>905</v>
      </c>
      <c r="AG78" s="78">
        <v>381</v>
      </c>
      <c r="AH78" s="78">
        <v>631</v>
      </c>
      <c r="AI78" s="78">
        <v>2465</v>
      </c>
      <c r="AJ78" s="78"/>
      <c r="AK78" s="78" t="s">
        <v>2260</v>
      </c>
      <c r="AL78" s="78" t="s">
        <v>2449</v>
      </c>
      <c r="AM78" s="82" t="s">
        <v>2604</v>
      </c>
      <c r="AN78" s="78"/>
      <c r="AO78" s="80">
        <v>41897.80049768519</v>
      </c>
      <c r="AP78" s="82" t="s">
        <v>2771</v>
      </c>
      <c r="AQ78" s="78" t="b">
        <v>0</v>
      </c>
      <c r="AR78" s="78" t="b">
        <v>0</v>
      </c>
      <c r="AS78" s="78" t="b">
        <v>0</v>
      </c>
      <c r="AT78" s="78" t="s">
        <v>1903</v>
      </c>
      <c r="AU78" s="78">
        <v>4</v>
      </c>
      <c r="AV78" s="82" t="s">
        <v>2905</v>
      </c>
      <c r="AW78" s="78" t="b">
        <v>0</v>
      </c>
      <c r="AX78" s="78" t="s">
        <v>2995</v>
      </c>
      <c r="AY78" s="82" t="s">
        <v>3071</v>
      </c>
      <c r="AZ78" s="78" t="s">
        <v>66</v>
      </c>
      <c r="BA78" s="78" t="str">
        <f>REPLACE(INDEX(GroupVertices[Group],MATCH(Vertices[[#This Row],[Vertex]],GroupVertices[Vertex],0)),1,1,"")</f>
        <v>20</v>
      </c>
      <c r="BB78" s="48"/>
      <c r="BC78" s="48"/>
      <c r="BD78" s="48"/>
      <c r="BE78" s="48"/>
      <c r="BF78" s="48"/>
      <c r="BG78" s="48"/>
      <c r="BH78" s="121" t="s">
        <v>4036</v>
      </c>
      <c r="BI78" s="121" t="s">
        <v>4036</v>
      </c>
      <c r="BJ78" s="121" t="s">
        <v>4212</v>
      </c>
      <c r="BK78" s="121" t="s">
        <v>4212</v>
      </c>
      <c r="BL78" s="121">
        <v>1</v>
      </c>
      <c r="BM78" s="124">
        <v>4.761904761904762</v>
      </c>
      <c r="BN78" s="121">
        <v>0</v>
      </c>
      <c r="BO78" s="124">
        <v>0</v>
      </c>
      <c r="BP78" s="121">
        <v>0</v>
      </c>
      <c r="BQ78" s="124">
        <v>0</v>
      </c>
      <c r="BR78" s="121">
        <v>20</v>
      </c>
      <c r="BS78" s="124">
        <v>95.23809523809524</v>
      </c>
      <c r="BT78" s="121">
        <v>21</v>
      </c>
      <c r="BU78" s="2"/>
      <c r="BV78" s="3"/>
      <c r="BW78" s="3"/>
      <c r="BX78" s="3"/>
      <c r="BY78" s="3"/>
    </row>
    <row r="79" spans="1:77" ht="41.45" customHeight="1">
      <c r="A79" s="64" t="s">
        <v>276</v>
      </c>
      <c r="C79" s="65"/>
      <c r="D79" s="65" t="s">
        <v>64</v>
      </c>
      <c r="E79" s="66">
        <v>162.99657729824057</v>
      </c>
      <c r="F79" s="68">
        <v>99.99847637642009</v>
      </c>
      <c r="G79" s="101" t="s">
        <v>2946</v>
      </c>
      <c r="H79" s="65"/>
      <c r="I79" s="69" t="s">
        <v>276</v>
      </c>
      <c r="J79" s="70"/>
      <c r="K79" s="70"/>
      <c r="L79" s="69" t="s">
        <v>3291</v>
      </c>
      <c r="M79" s="73">
        <v>1.5077729517325285</v>
      </c>
      <c r="N79" s="74">
        <v>2274.3828125</v>
      </c>
      <c r="O79" s="74">
        <v>2464.994384765625</v>
      </c>
      <c r="P79" s="75"/>
      <c r="Q79" s="76"/>
      <c r="R79" s="76"/>
      <c r="S79" s="86"/>
      <c r="T79" s="48">
        <v>1</v>
      </c>
      <c r="U79" s="48">
        <v>1</v>
      </c>
      <c r="V79" s="49">
        <v>0</v>
      </c>
      <c r="W79" s="49">
        <v>0</v>
      </c>
      <c r="X79" s="49">
        <v>0</v>
      </c>
      <c r="Y79" s="49">
        <v>0.999998</v>
      </c>
      <c r="Z79" s="49">
        <v>0</v>
      </c>
      <c r="AA79" s="49" t="s">
        <v>4957</v>
      </c>
      <c r="AB79" s="71">
        <v>79</v>
      </c>
      <c r="AC79" s="71"/>
      <c r="AD79" s="72"/>
      <c r="AE79" s="78" t="s">
        <v>2049</v>
      </c>
      <c r="AF79" s="78">
        <v>0</v>
      </c>
      <c r="AG79" s="78">
        <v>940</v>
      </c>
      <c r="AH79" s="78">
        <v>81317</v>
      </c>
      <c r="AI79" s="78">
        <v>0</v>
      </c>
      <c r="AJ79" s="78"/>
      <c r="AK79" s="78" t="s">
        <v>2261</v>
      </c>
      <c r="AL79" s="78" t="s">
        <v>2450</v>
      </c>
      <c r="AM79" s="82" t="s">
        <v>2605</v>
      </c>
      <c r="AN79" s="78"/>
      <c r="AO79" s="80">
        <v>41294.03210648148</v>
      </c>
      <c r="AP79" s="82" t="s">
        <v>2772</v>
      </c>
      <c r="AQ79" s="78" t="b">
        <v>0</v>
      </c>
      <c r="AR79" s="78" t="b">
        <v>0</v>
      </c>
      <c r="AS79" s="78" t="b">
        <v>0</v>
      </c>
      <c r="AT79" s="78" t="s">
        <v>1903</v>
      </c>
      <c r="AU79" s="78">
        <v>10</v>
      </c>
      <c r="AV79" s="82" t="s">
        <v>2912</v>
      </c>
      <c r="AW79" s="78" t="b">
        <v>0</v>
      </c>
      <c r="AX79" s="78" t="s">
        <v>2995</v>
      </c>
      <c r="AY79" s="82" t="s">
        <v>3072</v>
      </c>
      <c r="AZ79" s="78" t="s">
        <v>66</v>
      </c>
      <c r="BA79" s="78" t="str">
        <f>REPLACE(INDEX(GroupVertices[Group],MATCH(Vertices[[#This Row],[Vertex]],GroupVertices[Vertex],0)),1,1,"")</f>
        <v>1</v>
      </c>
      <c r="BB79" s="48" t="s">
        <v>730</v>
      </c>
      <c r="BC79" s="48" t="s">
        <v>730</v>
      </c>
      <c r="BD79" s="48" t="s">
        <v>895</v>
      </c>
      <c r="BE79" s="48" t="s">
        <v>895</v>
      </c>
      <c r="BF79" s="48" t="s">
        <v>956</v>
      </c>
      <c r="BG79" s="48" t="s">
        <v>956</v>
      </c>
      <c r="BH79" s="121" t="s">
        <v>4042</v>
      </c>
      <c r="BI79" s="121" t="s">
        <v>4042</v>
      </c>
      <c r="BJ79" s="121" t="s">
        <v>4218</v>
      </c>
      <c r="BK79" s="121" t="s">
        <v>4218</v>
      </c>
      <c r="BL79" s="121">
        <v>0</v>
      </c>
      <c r="BM79" s="124">
        <v>0</v>
      </c>
      <c r="BN79" s="121">
        <v>0</v>
      </c>
      <c r="BO79" s="124">
        <v>0</v>
      </c>
      <c r="BP79" s="121">
        <v>0</v>
      </c>
      <c r="BQ79" s="124">
        <v>0</v>
      </c>
      <c r="BR79" s="121">
        <v>16</v>
      </c>
      <c r="BS79" s="124">
        <v>100</v>
      </c>
      <c r="BT79" s="121">
        <v>16</v>
      </c>
      <c r="BU79" s="2"/>
      <c r="BV79" s="3"/>
      <c r="BW79" s="3"/>
      <c r="BX79" s="3"/>
      <c r="BY79" s="3"/>
    </row>
    <row r="80" spans="1:77" ht="41.45" customHeight="1">
      <c r="A80" s="64" t="s">
        <v>277</v>
      </c>
      <c r="C80" s="65"/>
      <c r="D80" s="65" t="s">
        <v>64</v>
      </c>
      <c r="E80" s="66">
        <v>162.1811958724074</v>
      </c>
      <c r="F80" s="68">
        <v>99.99972297753092</v>
      </c>
      <c r="G80" s="101" t="s">
        <v>1174</v>
      </c>
      <c r="H80" s="65"/>
      <c r="I80" s="69" t="s">
        <v>277</v>
      </c>
      <c r="J80" s="70"/>
      <c r="K80" s="70"/>
      <c r="L80" s="69" t="s">
        <v>3292</v>
      </c>
      <c r="M80" s="73">
        <v>1.0923223548604597</v>
      </c>
      <c r="N80" s="74">
        <v>3660.6962890625</v>
      </c>
      <c r="O80" s="74">
        <v>6689.17041015625</v>
      </c>
      <c r="P80" s="75"/>
      <c r="Q80" s="76"/>
      <c r="R80" s="76"/>
      <c r="S80" s="86"/>
      <c r="T80" s="48">
        <v>1</v>
      </c>
      <c r="U80" s="48">
        <v>1</v>
      </c>
      <c r="V80" s="49">
        <v>0</v>
      </c>
      <c r="W80" s="49">
        <v>0</v>
      </c>
      <c r="X80" s="49">
        <v>0</v>
      </c>
      <c r="Y80" s="49">
        <v>0.999998</v>
      </c>
      <c r="Z80" s="49">
        <v>0</v>
      </c>
      <c r="AA80" s="49" t="s">
        <v>4957</v>
      </c>
      <c r="AB80" s="71">
        <v>80</v>
      </c>
      <c r="AC80" s="71"/>
      <c r="AD80" s="72"/>
      <c r="AE80" s="78" t="s">
        <v>2050</v>
      </c>
      <c r="AF80" s="78">
        <v>49</v>
      </c>
      <c r="AG80" s="78">
        <v>175</v>
      </c>
      <c r="AH80" s="78">
        <v>14215</v>
      </c>
      <c r="AI80" s="78">
        <v>0</v>
      </c>
      <c r="AJ80" s="78"/>
      <c r="AK80" s="78" t="s">
        <v>2262</v>
      </c>
      <c r="AL80" s="78"/>
      <c r="AM80" s="82" t="s">
        <v>2606</v>
      </c>
      <c r="AN80" s="78"/>
      <c r="AO80" s="80">
        <v>40685.09930555556</v>
      </c>
      <c r="AP80" s="82" t="s">
        <v>2773</v>
      </c>
      <c r="AQ80" s="78" t="b">
        <v>1</v>
      </c>
      <c r="AR80" s="78" t="b">
        <v>0</v>
      </c>
      <c r="AS80" s="78" t="b">
        <v>0</v>
      </c>
      <c r="AT80" s="78" t="s">
        <v>1903</v>
      </c>
      <c r="AU80" s="78">
        <v>1</v>
      </c>
      <c r="AV80" s="82" t="s">
        <v>2905</v>
      </c>
      <c r="AW80" s="78" t="b">
        <v>0</v>
      </c>
      <c r="AX80" s="78" t="s">
        <v>2995</v>
      </c>
      <c r="AY80" s="82" t="s">
        <v>3073</v>
      </c>
      <c r="AZ80" s="78" t="s">
        <v>66</v>
      </c>
      <c r="BA80" s="78" t="str">
        <f>REPLACE(INDEX(GroupVertices[Group],MATCH(Vertices[[#This Row],[Vertex]],GroupVertices[Vertex],0)),1,1,"")</f>
        <v>1</v>
      </c>
      <c r="BB80" s="48" t="s">
        <v>731</v>
      </c>
      <c r="BC80" s="48" t="s">
        <v>731</v>
      </c>
      <c r="BD80" s="48" t="s">
        <v>896</v>
      </c>
      <c r="BE80" s="48" t="s">
        <v>896</v>
      </c>
      <c r="BF80" s="48"/>
      <c r="BG80" s="48"/>
      <c r="BH80" s="121" t="s">
        <v>4043</v>
      </c>
      <c r="BI80" s="121" t="s">
        <v>4043</v>
      </c>
      <c r="BJ80" s="121" t="s">
        <v>4219</v>
      </c>
      <c r="BK80" s="121" t="s">
        <v>4219</v>
      </c>
      <c r="BL80" s="121">
        <v>2</v>
      </c>
      <c r="BM80" s="124">
        <v>5.2631578947368425</v>
      </c>
      <c r="BN80" s="121">
        <v>0</v>
      </c>
      <c r="BO80" s="124">
        <v>0</v>
      </c>
      <c r="BP80" s="121">
        <v>0</v>
      </c>
      <c r="BQ80" s="124">
        <v>0</v>
      </c>
      <c r="BR80" s="121">
        <v>36</v>
      </c>
      <c r="BS80" s="124">
        <v>94.73684210526316</v>
      </c>
      <c r="BT80" s="121">
        <v>38</v>
      </c>
      <c r="BU80" s="2"/>
      <c r="BV80" s="3"/>
      <c r="BW80" s="3"/>
      <c r="BX80" s="3"/>
      <c r="BY80" s="3"/>
    </row>
    <row r="81" spans="1:77" ht="41.45" customHeight="1">
      <c r="A81" s="64" t="s">
        <v>278</v>
      </c>
      <c r="C81" s="65"/>
      <c r="D81" s="65" t="s">
        <v>64</v>
      </c>
      <c r="E81" s="66">
        <v>167.5872280185851</v>
      </c>
      <c r="F81" s="68">
        <v>99.99145793068887</v>
      </c>
      <c r="G81" s="101" t="s">
        <v>1175</v>
      </c>
      <c r="H81" s="65"/>
      <c r="I81" s="69" t="s">
        <v>278</v>
      </c>
      <c r="J81" s="70"/>
      <c r="K81" s="70"/>
      <c r="L81" s="69" t="s">
        <v>3293</v>
      </c>
      <c r="M81" s="73">
        <v>3.8467869657560576</v>
      </c>
      <c r="N81" s="74">
        <v>8270.77734375</v>
      </c>
      <c r="O81" s="74">
        <v>5302.41064453125</v>
      </c>
      <c r="P81" s="75"/>
      <c r="Q81" s="76"/>
      <c r="R81" s="76"/>
      <c r="S81" s="86"/>
      <c r="T81" s="48">
        <v>0</v>
      </c>
      <c r="U81" s="48">
        <v>1</v>
      </c>
      <c r="V81" s="49">
        <v>0</v>
      </c>
      <c r="W81" s="49">
        <v>1</v>
      </c>
      <c r="X81" s="49">
        <v>0</v>
      </c>
      <c r="Y81" s="49">
        <v>0.701753</v>
      </c>
      <c r="Z81" s="49">
        <v>0</v>
      </c>
      <c r="AA81" s="49">
        <v>0</v>
      </c>
      <c r="AB81" s="71">
        <v>81</v>
      </c>
      <c r="AC81" s="71"/>
      <c r="AD81" s="72"/>
      <c r="AE81" s="78" t="s">
        <v>2051</v>
      </c>
      <c r="AF81" s="78">
        <v>1161</v>
      </c>
      <c r="AG81" s="78">
        <v>5247</v>
      </c>
      <c r="AH81" s="78">
        <v>68472</v>
      </c>
      <c r="AI81" s="78">
        <v>1761</v>
      </c>
      <c r="AJ81" s="78"/>
      <c r="AK81" s="78" t="s">
        <v>2263</v>
      </c>
      <c r="AL81" s="78" t="s">
        <v>2451</v>
      </c>
      <c r="AM81" s="82" t="s">
        <v>2607</v>
      </c>
      <c r="AN81" s="78"/>
      <c r="AO81" s="80">
        <v>41553.74377314815</v>
      </c>
      <c r="AP81" s="82" t="s">
        <v>2774</v>
      </c>
      <c r="AQ81" s="78" t="b">
        <v>0</v>
      </c>
      <c r="AR81" s="78" t="b">
        <v>0</v>
      </c>
      <c r="AS81" s="78" t="b">
        <v>1</v>
      </c>
      <c r="AT81" s="78" t="s">
        <v>1903</v>
      </c>
      <c r="AU81" s="78">
        <v>359</v>
      </c>
      <c r="AV81" s="82" t="s">
        <v>2905</v>
      </c>
      <c r="AW81" s="78" t="b">
        <v>0</v>
      </c>
      <c r="AX81" s="78" t="s">
        <v>2995</v>
      </c>
      <c r="AY81" s="82" t="s">
        <v>3074</v>
      </c>
      <c r="AZ81" s="78" t="s">
        <v>66</v>
      </c>
      <c r="BA81" s="78" t="str">
        <f>REPLACE(INDEX(GroupVertices[Group],MATCH(Vertices[[#This Row],[Vertex]],GroupVertices[Vertex],0)),1,1,"")</f>
        <v>34</v>
      </c>
      <c r="BB81" s="48"/>
      <c r="BC81" s="48"/>
      <c r="BD81" s="48"/>
      <c r="BE81" s="48"/>
      <c r="BF81" s="48" t="s">
        <v>3979</v>
      </c>
      <c r="BG81" s="48" t="s">
        <v>957</v>
      </c>
      <c r="BH81" s="121" t="s">
        <v>4044</v>
      </c>
      <c r="BI81" s="121" t="s">
        <v>4151</v>
      </c>
      <c r="BJ81" s="121" t="s">
        <v>4220</v>
      </c>
      <c r="BK81" s="121" t="s">
        <v>4316</v>
      </c>
      <c r="BL81" s="121">
        <v>0</v>
      </c>
      <c r="BM81" s="124">
        <v>0</v>
      </c>
      <c r="BN81" s="121">
        <v>0</v>
      </c>
      <c r="BO81" s="124">
        <v>0</v>
      </c>
      <c r="BP81" s="121">
        <v>0</v>
      </c>
      <c r="BQ81" s="124">
        <v>0</v>
      </c>
      <c r="BR81" s="121">
        <v>43</v>
      </c>
      <c r="BS81" s="124">
        <v>100</v>
      </c>
      <c r="BT81" s="121">
        <v>43</v>
      </c>
      <c r="BU81" s="2"/>
      <c r="BV81" s="3"/>
      <c r="BW81" s="3"/>
      <c r="BX81" s="3"/>
      <c r="BY81" s="3"/>
    </row>
    <row r="82" spans="1:77" ht="41.45" customHeight="1">
      <c r="A82" s="64" t="s">
        <v>349</v>
      </c>
      <c r="C82" s="65"/>
      <c r="D82" s="65" t="s">
        <v>64</v>
      </c>
      <c r="E82" s="66">
        <v>162.06608320052504</v>
      </c>
      <c r="F82" s="68">
        <v>99.99989896827599</v>
      </c>
      <c r="G82" s="101" t="s">
        <v>1227</v>
      </c>
      <c r="H82" s="65"/>
      <c r="I82" s="69" t="s">
        <v>349</v>
      </c>
      <c r="J82" s="70"/>
      <c r="K82" s="70"/>
      <c r="L82" s="69" t="s">
        <v>3294</v>
      </c>
      <c r="M82" s="73">
        <v>1.0336705058902853</v>
      </c>
      <c r="N82" s="74">
        <v>8270.77734375</v>
      </c>
      <c r="O82" s="74">
        <v>5790.59765625</v>
      </c>
      <c r="P82" s="75"/>
      <c r="Q82" s="76"/>
      <c r="R82" s="76"/>
      <c r="S82" s="86"/>
      <c r="T82" s="48">
        <v>2</v>
      </c>
      <c r="U82" s="48">
        <v>1</v>
      </c>
      <c r="V82" s="49">
        <v>0</v>
      </c>
      <c r="W82" s="49">
        <v>1</v>
      </c>
      <c r="X82" s="49">
        <v>0</v>
      </c>
      <c r="Y82" s="49">
        <v>1.298243</v>
      </c>
      <c r="Z82" s="49">
        <v>0</v>
      </c>
      <c r="AA82" s="49">
        <v>0</v>
      </c>
      <c r="AB82" s="71">
        <v>82</v>
      </c>
      <c r="AC82" s="71"/>
      <c r="AD82" s="72"/>
      <c r="AE82" s="78" t="s">
        <v>2052</v>
      </c>
      <c r="AF82" s="78">
        <v>82</v>
      </c>
      <c r="AG82" s="78">
        <v>67</v>
      </c>
      <c r="AH82" s="78">
        <v>162</v>
      </c>
      <c r="AI82" s="78">
        <v>58</v>
      </c>
      <c r="AJ82" s="78"/>
      <c r="AK82" s="78" t="s">
        <v>2264</v>
      </c>
      <c r="AL82" s="78" t="s">
        <v>2426</v>
      </c>
      <c r="AM82" s="82" t="s">
        <v>2608</v>
      </c>
      <c r="AN82" s="78"/>
      <c r="AO82" s="80">
        <v>42268.89979166666</v>
      </c>
      <c r="AP82" s="82" t="s">
        <v>2775</v>
      </c>
      <c r="AQ82" s="78" t="b">
        <v>1</v>
      </c>
      <c r="AR82" s="78" t="b">
        <v>0</v>
      </c>
      <c r="AS82" s="78" t="b">
        <v>0</v>
      </c>
      <c r="AT82" s="78" t="s">
        <v>1903</v>
      </c>
      <c r="AU82" s="78">
        <v>0</v>
      </c>
      <c r="AV82" s="82" t="s">
        <v>2905</v>
      </c>
      <c r="AW82" s="78" t="b">
        <v>0</v>
      </c>
      <c r="AX82" s="78" t="s">
        <v>2995</v>
      </c>
      <c r="AY82" s="82" t="s">
        <v>3075</v>
      </c>
      <c r="AZ82" s="78" t="s">
        <v>66</v>
      </c>
      <c r="BA82" s="78" t="str">
        <f>REPLACE(INDEX(GroupVertices[Group],MATCH(Vertices[[#This Row],[Vertex]],GroupVertices[Vertex],0)),1,1,"")</f>
        <v>34</v>
      </c>
      <c r="BB82" s="48"/>
      <c r="BC82" s="48"/>
      <c r="BD82" s="48"/>
      <c r="BE82" s="48"/>
      <c r="BF82" s="48" t="s">
        <v>3980</v>
      </c>
      <c r="BG82" s="48" t="s">
        <v>3986</v>
      </c>
      <c r="BH82" s="121" t="s">
        <v>4045</v>
      </c>
      <c r="BI82" s="121" t="s">
        <v>4152</v>
      </c>
      <c r="BJ82" s="121" t="s">
        <v>4221</v>
      </c>
      <c r="BK82" s="121" t="s">
        <v>4317</v>
      </c>
      <c r="BL82" s="121">
        <v>0</v>
      </c>
      <c r="BM82" s="124">
        <v>0</v>
      </c>
      <c r="BN82" s="121">
        <v>0</v>
      </c>
      <c r="BO82" s="124">
        <v>0</v>
      </c>
      <c r="BP82" s="121">
        <v>0</v>
      </c>
      <c r="BQ82" s="124">
        <v>0</v>
      </c>
      <c r="BR82" s="121">
        <v>263</v>
      </c>
      <c r="BS82" s="124">
        <v>100</v>
      </c>
      <c r="BT82" s="121">
        <v>263</v>
      </c>
      <c r="BU82" s="2"/>
      <c r="BV82" s="3"/>
      <c r="BW82" s="3"/>
      <c r="BX82" s="3"/>
      <c r="BY82" s="3"/>
    </row>
    <row r="83" spans="1:77" ht="41.45" customHeight="1">
      <c r="A83" s="64" t="s">
        <v>279</v>
      </c>
      <c r="C83" s="65"/>
      <c r="D83" s="65" t="s">
        <v>64</v>
      </c>
      <c r="E83" s="66">
        <v>162.96993084641596</v>
      </c>
      <c r="F83" s="68">
        <v>99.99851711501849</v>
      </c>
      <c r="G83" s="101" t="s">
        <v>1176</v>
      </c>
      <c r="H83" s="65"/>
      <c r="I83" s="69" t="s">
        <v>279</v>
      </c>
      <c r="J83" s="70"/>
      <c r="K83" s="70"/>
      <c r="L83" s="69" t="s">
        <v>3295</v>
      </c>
      <c r="M83" s="73">
        <v>1.4941961348412844</v>
      </c>
      <c r="N83" s="74">
        <v>7331.95068359375</v>
      </c>
      <c r="O83" s="74">
        <v>4087.826416015625</v>
      </c>
      <c r="P83" s="75"/>
      <c r="Q83" s="76"/>
      <c r="R83" s="76"/>
      <c r="S83" s="86"/>
      <c r="T83" s="48">
        <v>2</v>
      </c>
      <c r="U83" s="48">
        <v>1</v>
      </c>
      <c r="V83" s="49">
        <v>0</v>
      </c>
      <c r="W83" s="49">
        <v>1</v>
      </c>
      <c r="X83" s="49">
        <v>0</v>
      </c>
      <c r="Y83" s="49">
        <v>1.298243</v>
      </c>
      <c r="Z83" s="49">
        <v>0</v>
      </c>
      <c r="AA83" s="49">
        <v>0</v>
      </c>
      <c r="AB83" s="71">
        <v>83</v>
      </c>
      <c r="AC83" s="71"/>
      <c r="AD83" s="72"/>
      <c r="AE83" s="78" t="s">
        <v>2053</v>
      </c>
      <c r="AF83" s="78">
        <v>151</v>
      </c>
      <c r="AG83" s="78">
        <v>915</v>
      </c>
      <c r="AH83" s="78">
        <v>88053</v>
      </c>
      <c r="AI83" s="78">
        <v>4</v>
      </c>
      <c r="AJ83" s="78"/>
      <c r="AK83" s="78" t="s">
        <v>2265</v>
      </c>
      <c r="AL83" s="78" t="s">
        <v>2452</v>
      </c>
      <c r="AM83" s="82" t="s">
        <v>2553</v>
      </c>
      <c r="AN83" s="78"/>
      <c r="AO83" s="80">
        <v>40016.590104166666</v>
      </c>
      <c r="AP83" s="82" t="s">
        <v>2776</v>
      </c>
      <c r="AQ83" s="78" t="b">
        <v>0</v>
      </c>
      <c r="AR83" s="78" t="b">
        <v>0</v>
      </c>
      <c r="AS83" s="78" t="b">
        <v>0</v>
      </c>
      <c r="AT83" s="78" t="s">
        <v>1903</v>
      </c>
      <c r="AU83" s="78">
        <v>47</v>
      </c>
      <c r="AV83" s="82" t="s">
        <v>2904</v>
      </c>
      <c r="AW83" s="78" t="b">
        <v>0</v>
      </c>
      <c r="AX83" s="78" t="s">
        <v>2995</v>
      </c>
      <c r="AY83" s="82" t="s">
        <v>3076</v>
      </c>
      <c r="AZ83" s="78" t="s">
        <v>66</v>
      </c>
      <c r="BA83" s="78" t="str">
        <f>REPLACE(INDEX(GroupVertices[Group],MATCH(Vertices[[#This Row],[Vertex]],GroupVertices[Vertex],0)),1,1,"")</f>
        <v>33</v>
      </c>
      <c r="BB83" s="48" t="s">
        <v>732</v>
      </c>
      <c r="BC83" s="48" t="s">
        <v>732</v>
      </c>
      <c r="BD83" s="48" t="s">
        <v>882</v>
      </c>
      <c r="BE83" s="48" t="s">
        <v>882</v>
      </c>
      <c r="BF83" s="48"/>
      <c r="BG83" s="48"/>
      <c r="BH83" s="121" t="s">
        <v>4046</v>
      </c>
      <c r="BI83" s="121" t="s">
        <v>4046</v>
      </c>
      <c r="BJ83" s="121" t="s">
        <v>4222</v>
      </c>
      <c r="BK83" s="121" t="s">
        <v>4222</v>
      </c>
      <c r="BL83" s="121">
        <v>1</v>
      </c>
      <c r="BM83" s="124">
        <v>2.0833333333333335</v>
      </c>
      <c r="BN83" s="121">
        <v>0</v>
      </c>
      <c r="BO83" s="124">
        <v>0</v>
      </c>
      <c r="BP83" s="121">
        <v>0</v>
      </c>
      <c r="BQ83" s="124">
        <v>0</v>
      </c>
      <c r="BR83" s="121">
        <v>47</v>
      </c>
      <c r="BS83" s="124">
        <v>97.91666666666667</v>
      </c>
      <c r="BT83" s="121">
        <v>48</v>
      </c>
      <c r="BU83" s="2"/>
      <c r="BV83" s="3"/>
      <c r="BW83" s="3"/>
      <c r="BX83" s="3"/>
      <c r="BY83" s="3"/>
    </row>
    <row r="84" spans="1:77" ht="41.45" customHeight="1">
      <c r="A84" s="64" t="s">
        <v>280</v>
      </c>
      <c r="C84" s="65"/>
      <c r="D84" s="65" t="s">
        <v>64</v>
      </c>
      <c r="E84" s="66">
        <v>162.2280936276187</v>
      </c>
      <c r="F84" s="68">
        <v>99.99965127759775</v>
      </c>
      <c r="G84" s="101" t="s">
        <v>1177</v>
      </c>
      <c r="H84" s="65"/>
      <c r="I84" s="69" t="s">
        <v>280</v>
      </c>
      <c r="J84" s="70"/>
      <c r="K84" s="70"/>
      <c r="L84" s="69" t="s">
        <v>3296</v>
      </c>
      <c r="M84" s="73">
        <v>1.1162175525890492</v>
      </c>
      <c r="N84" s="74">
        <v>7331.95068359375</v>
      </c>
      <c r="O84" s="74">
        <v>4499.5498046875</v>
      </c>
      <c r="P84" s="75"/>
      <c r="Q84" s="76"/>
      <c r="R84" s="76"/>
      <c r="S84" s="86"/>
      <c r="T84" s="48">
        <v>0</v>
      </c>
      <c r="U84" s="48">
        <v>1</v>
      </c>
      <c r="V84" s="49">
        <v>0</v>
      </c>
      <c r="W84" s="49">
        <v>1</v>
      </c>
      <c r="X84" s="49">
        <v>0</v>
      </c>
      <c r="Y84" s="49">
        <v>0.701753</v>
      </c>
      <c r="Z84" s="49">
        <v>0</v>
      </c>
      <c r="AA84" s="49">
        <v>0</v>
      </c>
      <c r="AB84" s="71">
        <v>84</v>
      </c>
      <c r="AC84" s="71"/>
      <c r="AD84" s="72"/>
      <c r="AE84" s="78" t="s">
        <v>2054</v>
      </c>
      <c r="AF84" s="78">
        <v>273</v>
      </c>
      <c r="AG84" s="78">
        <v>219</v>
      </c>
      <c r="AH84" s="78">
        <v>12329</v>
      </c>
      <c r="AI84" s="78">
        <v>266</v>
      </c>
      <c r="AJ84" s="78"/>
      <c r="AK84" s="78" t="s">
        <v>2266</v>
      </c>
      <c r="AL84" s="78" t="s">
        <v>2453</v>
      </c>
      <c r="AM84" s="82" t="s">
        <v>2609</v>
      </c>
      <c r="AN84" s="78"/>
      <c r="AO84" s="80">
        <v>43039.51887731482</v>
      </c>
      <c r="AP84" s="82" t="s">
        <v>2777</v>
      </c>
      <c r="AQ84" s="78" t="b">
        <v>1</v>
      </c>
      <c r="AR84" s="78" t="b">
        <v>0</v>
      </c>
      <c r="AS84" s="78" t="b">
        <v>0</v>
      </c>
      <c r="AT84" s="78" t="s">
        <v>2902</v>
      </c>
      <c r="AU84" s="78">
        <v>1</v>
      </c>
      <c r="AV84" s="78"/>
      <c r="AW84" s="78" t="b">
        <v>0</v>
      </c>
      <c r="AX84" s="78" t="s">
        <v>2995</v>
      </c>
      <c r="AY84" s="82" t="s">
        <v>3077</v>
      </c>
      <c r="AZ84" s="78" t="s">
        <v>66</v>
      </c>
      <c r="BA84" s="78" t="str">
        <f>REPLACE(INDEX(GroupVertices[Group],MATCH(Vertices[[#This Row],[Vertex]],GroupVertices[Vertex],0)),1,1,"")</f>
        <v>33</v>
      </c>
      <c r="BB84" s="48"/>
      <c r="BC84" s="48"/>
      <c r="BD84" s="48"/>
      <c r="BE84" s="48"/>
      <c r="BF84" s="48"/>
      <c r="BG84" s="48"/>
      <c r="BH84" s="121" t="s">
        <v>4047</v>
      </c>
      <c r="BI84" s="121" t="s">
        <v>4047</v>
      </c>
      <c r="BJ84" s="121" t="s">
        <v>4223</v>
      </c>
      <c r="BK84" s="121" t="s">
        <v>4223</v>
      </c>
      <c r="BL84" s="121">
        <v>1</v>
      </c>
      <c r="BM84" s="124">
        <v>4.166666666666667</v>
      </c>
      <c r="BN84" s="121">
        <v>0</v>
      </c>
      <c r="BO84" s="124">
        <v>0</v>
      </c>
      <c r="BP84" s="121">
        <v>0</v>
      </c>
      <c r="BQ84" s="124">
        <v>0</v>
      </c>
      <c r="BR84" s="121">
        <v>23</v>
      </c>
      <c r="BS84" s="124">
        <v>95.83333333333333</v>
      </c>
      <c r="BT84" s="121">
        <v>24</v>
      </c>
      <c r="BU84" s="2"/>
      <c r="BV84" s="3"/>
      <c r="BW84" s="3"/>
      <c r="BX84" s="3"/>
      <c r="BY84" s="3"/>
    </row>
    <row r="85" spans="1:77" ht="41.45" customHeight="1">
      <c r="A85" s="64" t="s">
        <v>281</v>
      </c>
      <c r="C85" s="65"/>
      <c r="D85" s="65" t="s">
        <v>64</v>
      </c>
      <c r="E85" s="66">
        <v>168.83534782205004</v>
      </c>
      <c r="F85" s="68">
        <v>99.98954973474012</v>
      </c>
      <c r="G85" s="101" t="s">
        <v>2947</v>
      </c>
      <c r="H85" s="65"/>
      <c r="I85" s="69" t="s">
        <v>281</v>
      </c>
      <c r="J85" s="70"/>
      <c r="K85" s="70"/>
      <c r="L85" s="69" t="s">
        <v>3297</v>
      </c>
      <c r="M85" s="73">
        <v>4.48272506894193</v>
      </c>
      <c r="N85" s="74">
        <v>9576.6904296875</v>
      </c>
      <c r="O85" s="74">
        <v>5302.41064453125</v>
      </c>
      <c r="P85" s="75"/>
      <c r="Q85" s="76"/>
      <c r="R85" s="76"/>
      <c r="S85" s="86"/>
      <c r="T85" s="48">
        <v>2</v>
      </c>
      <c r="U85" s="48">
        <v>1</v>
      </c>
      <c r="V85" s="49">
        <v>0</v>
      </c>
      <c r="W85" s="49">
        <v>1</v>
      </c>
      <c r="X85" s="49">
        <v>0</v>
      </c>
      <c r="Y85" s="49">
        <v>1.298243</v>
      </c>
      <c r="Z85" s="49">
        <v>0</v>
      </c>
      <c r="AA85" s="49">
        <v>0</v>
      </c>
      <c r="AB85" s="71">
        <v>85</v>
      </c>
      <c r="AC85" s="71"/>
      <c r="AD85" s="72"/>
      <c r="AE85" s="78" t="s">
        <v>2055</v>
      </c>
      <c r="AF85" s="78">
        <v>2041</v>
      </c>
      <c r="AG85" s="78">
        <v>6418</v>
      </c>
      <c r="AH85" s="78">
        <v>46932</v>
      </c>
      <c r="AI85" s="78">
        <v>585</v>
      </c>
      <c r="AJ85" s="78"/>
      <c r="AK85" s="78" t="s">
        <v>2267</v>
      </c>
      <c r="AL85" s="78" t="s">
        <v>2454</v>
      </c>
      <c r="AM85" s="82" t="s">
        <v>2610</v>
      </c>
      <c r="AN85" s="78"/>
      <c r="AO85" s="80">
        <v>41591.803819444445</v>
      </c>
      <c r="AP85" s="82" t="s">
        <v>2778</v>
      </c>
      <c r="AQ85" s="78" t="b">
        <v>0</v>
      </c>
      <c r="AR85" s="78" t="b">
        <v>0</v>
      </c>
      <c r="AS85" s="78" t="b">
        <v>0</v>
      </c>
      <c r="AT85" s="78" t="s">
        <v>1903</v>
      </c>
      <c r="AU85" s="78">
        <v>73</v>
      </c>
      <c r="AV85" s="82" t="s">
        <v>2905</v>
      </c>
      <c r="AW85" s="78" t="b">
        <v>0</v>
      </c>
      <c r="AX85" s="78" t="s">
        <v>2995</v>
      </c>
      <c r="AY85" s="82" t="s">
        <v>3078</v>
      </c>
      <c r="AZ85" s="78" t="s">
        <v>66</v>
      </c>
      <c r="BA85" s="78" t="str">
        <f>REPLACE(INDEX(GroupVertices[Group],MATCH(Vertices[[#This Row],[Vertex]],GroupVertices[Vertex],0)),1,1,"")</f>
        <v>32</v>
      </c>
      <c r="BB85" s="48" t="s">
        <v>733</v>
      </c>
      <c r="BC85" s="48" t="s">
        <v>733</v>
      </c>
      <c r="BD85" s="48" t="s">
        <v>897</v>
      </c>
      <c r="BE85" s="48" t="s">
        <v>897</v>
      </c>
      <c r="BF85" s="48"/>
      <c r="BG85" s="48"/>
      <c r="BH85" s="121" t="s">
        <v>4048</v>
      </c>
      <c r="BI85" s="121" t="s">
        <v>4048</v>
      </c>
      <c r="BJ85" s="121" t="s">
        <v>3858</v>
      </c>
      <c r="BK85" s="121" t="s">
        <v>3858</v>
      </c>
      <c r="BL85" s="121">
        <v>0</v>
      </c>
      <c r="BM85" s="124">
        <v>0</v>
      </c>
      <c r="BN85" s="121">
        <v>0</v>
      </c>
      <c r="BO85" s="124">
        <v>0</v>
      </c>
      <c r="BP85" s="121">
        <v>0</v>
      </c>
      <c r="BQ85" s="124">
        <v>0</v>
      </c>
      <c r="BR85" s="121">
        <v>21</v>
      </c>
      <c r="BS85" s="124">
        <v>100</v>
      </c>
      <c r="BT85" s="121">
        <v>21</v>
      </c>
      <c r="BU85" s="2"/>
      <c r="BV85" s="3"/>
      <c r="BW85" s="3"/>
      <c r="BX85" s="3"/>
      <c r="BY85" s="3"/>
    </row>
    <row r="86" spans="1:77" ht="41.45" customHeight="1">
      <c r="A86" s="64" t="s">
        <v>282</v>
      </c>
      <c r="C86" s="65"/>
      <c r="D86" s="65" t="s">
        <v>64</v>
      </c>
      <c r="E86" s="66">
        <v>162.3250867122603</v>
      </c>
      <c r="F86" s="68">
        <v>99.9995029890996</v>
      </c>
      <c r="G86" s="101" t="s">
        <v>1178</v>
      </c>
      <c r="H86" s="65"/>
      <c r="I86" s="69" t="s">
        <v>282</v>
      </c>
      <c r="J86" s="70"/>
      <c r="K86" s="70"/>
      <c r="L86" s="69" t="s">
        <v>3298</v>
      </c>
      <c r="M86" s="73">
        <v>1.1656371660731777</v>
      </c>
      <c r="N86" s="74">
        <v>9576.6904296875</v>
      </c>
      <c r="O86" s="74">
        <v>5790.59765625</v>
      </c>
      <c r="P86" s="75"/>
      <c r="Q86" s="76"/>
      <c r="R86" s="76"/>
      <c r="S86" s="86"/>
      <c r="T86" s="48">
        <v>0</v>
      </c>
      <c r="U86" s="48">
        <v>1</v>
      </c>
      <c r="V86" s="49">
        <v>0</v>
      </c>
      <c r="W86" s="49">
        <v>1</v>
      </c>
      <c r="X86" s="49">
        <v>0</v>
      </c>
      <c r="Y86" s="49">
        <v>0.701753</v>
      </c>
      <c r="Z86" s="49">
        <v>0</v>
      </c>
      <c r="AA86" s="49">
        <v>0</v>
      </c>
      <c r="AB86" s="71">
        <v>86</v>
      </c>
      <c r="AC86" s="71"/>
      <c r="AD86" s="72"/>
      <c r="AE86" s="78" t="s">
        <v>2056</v>
      </c>
      <c r="AF86" s="78">
        <v>721</v>
      </c>
      <c r="AG86" s="78">
        <v>310</v>
      </c>
      <c r="AH86" s="78">
        <v>14312</v>
      </c>
      <c r="AI86" s="78">
        <v>3994</v>
      </c>
      <c r="AJ86" s="78"/>
      <c r="AK86" s="78" t="s">
        <v>2268</v>
      </c>
      <c r="AL86" s="78" t="s">
        <v>2455</v>
      </c>
      <c r="AM86" s="78"/>
      <c r="AN86" s="78"/>
      <c r="AO86" s="80">
        <v>41418.66738425926</v>
      </c>
      <c r="AP86" s="82" t="s">
        <v>2779</v>
      </c>
      <c r="AQ86" s="78" t="b">
        <v>1</v>
      </c>
      <c r="AR86" s="78" t="b">
        <v>0</v>
      </c>
      <c r="AS86" s="78" t="b">
        <v>1</v>
      </c>
      <c r="AT86" s="78" t="s">
        <v>1903</v>
      </c>
      <c r="AU86" s="78">
        <v>3</v>
      </c>
      <c r="AV86" s="82" t="s">
        <v>2905</v>
      </c>
      <c r="AW86" s="78" t="b">
        <v>0</v>
      </c>
      <c r="AX86" s="78" t="s">
        <v>2995</v>
      </c>
      <c r="AY86" s="82" t="s">
        <v>3079</v>
      </c>
      <c r="AZ86" s="78" t="s">
        <v>66</v>
      </c>
      <c r="BA86" s="78" t="str">
        <f>REPLACE(INDEX(GroupVertices[Group],MATCH(Vertices[[#This Row],[Vertex]],GroupVertices[Vertex],0)),1,1,"")</f>
        <v>32</v>
      </c>
      <c r="BB86" s="48"/>
      <c r="BC86" s="48"/>
      <c r="BD86" s="48"/>
      <c r="BE86" s="48"/>
      <c r="BF86" s="48"/>
      <c r="BG86" s="48"/>
      <c r="BH86" s="121" t="s">
        <v>4049</v>
      </c>
      <c r="BI86" s="121" t="s">
        <v>4049</v>
      </c>
      <c r="BJ86" s="121" t="s">
        <v>4224</v>
      </c>
      <c r="BK86" s="121" t="s">
        <v>4224</v>
      </c>
      <c r="BL86" s="121">
        <v>0</v>
      </c>
      <c r="BM86" s="124">
        <v>0</v>
      </c>
      <c r="BN86" s="121">
        <v>0</v>
      </c>
      <c r="BO86" s="124">
        <v>0</v>
      </c>
      <c r="BP86" s="121">
        <v>0</v>
      </c>
      <c r="BQ86" s="124">
        <v>0</v>
      </c>
      <c r="BR86" s="121">
        <v>22</v>
      </c>
      <c r="BS86" s="124">
        <v>100</v>
      </c>
      <c r="BT86" s="121">
        <v>22</v>
      </c>
      <c r="BU86" s="2"/>
      <c r="BV86" s="3"/>
      <c r="BW86" s="3"/>
      <c r="BX86" s="3"/>
      <c r="BY86" s="3"/>
    </row>
    <row r="87" spans="1:77" ht="41.45" customHeight="1">
      <c r="A87" s="64" t="s">
        <v>283</v>
      </c>
      <c r="C87" s="65"/>
      <c r="D87" s="65" t="s">
        <v>64</v>
      </c>
      <c r="E87" s="66">
        <v>162.78873497400858</v>
      </c>
      <c r="F87" s="68">
        <v>99.99879413748755</v>
      </c>
      <c r="G87" s="101" t="s">
        <v>1179</v>
      </c>
      <c r="H87" s="65"/>
      <c r="I87" s="69" t="s">
        <v>283</v>
      </c>
      <c r="J87" s="70"/>
      <c r="K87" s="70"/>
      <c r="L87" s="69" t="s">
        <v>3299</v>
      </c>
      <c r="M87" s="73">
        <v>1.4018737799808245</v>
      </c>
      <c r="N87" s="74">
        <v>3660.6962890625</v>
      </c>
      <c r="O87" s="74">
        <v>3309.829345703125</v>
      </c>
      <c r="P87" s="75"/>
      <c r="Q87" s="76"/>
      <c r="R87" s="76"/>
      <c r="S87" s="86"/>
      <c r="T87" s="48">
        <v>1</v>
      </c>
      <c r="U87" s="48">
        <v>1</v>
      </c>
      <c r="V87" s="49">
        <v>0</v>
      </c>
      <c r="W87" s="49">
        <v>0</v>
      </c>
      <c r="X87" s="49">
        <v>0</v>
      </c>
      <c r="Y87" s="49">
        <v>0.999998</v>
      </c>
      <c r="Z87" s="49">
        <v>0</v>
      </c>
      <c r="AA87" s="49" t="s">
        <v>4957</v>
      </c>
      <c r="AB87" s="71">
        <v>87</v>
      </c>
      <c r="AC87" s="71"/>
      <c r="AD87" s="72"/>
      <c r="AE87" s="78" t="s">
        <v>2057</v>
      </c>
      <c r="AF87" s="78">
        <v>3368</v>
      </c>
      <c r="AG87" s="78">
        <v>745</v>
      </c>
      <c r="AH87" s="78">
        <v>272</v>
      </c>
      <c r="AI87" s="78">
        <v>277</v>
      </c>
      <c r="AJ87" s="78"/>
      <c r="AK87" s="78" t="s">
        <v>2269</v>
      </c>
      <c r="AL87" s="78" t="s">
        <v>2456</v>
      </c>
      <c r="AM87" s="82" t="s">
        <v>2611</v>
      </c>
      <c r="AN87" s="78"/>
      <c r="AO87" s="80">
        <v>41662.58189814815</v>
      </c>
      <c r="AP87" s="82" t="s">
        <v>2780</v>
      </c>
      <c r="AQ87" s="78" t="b">
        <v>0</v>
      </c>
      <c r="AR87" s="78" t="b">
        <v>0</v>
      </c>
      <c r="AS87" s="78" t="b">
        <v>1</v>
      </c>
      <c r="AT87" s="78" t="s">
        <v>2902</v>
      </c>
      <c r="AU87" s="78">
        <v>3</v>
      </c>
      <c r="AV87" s="82" t="s">
        <v>2913</v>
      </c>
      <c r="AW87" s="78" t="b">
        <v>0</v>
      </c>
      <c r="AX87" s="78" t="s">
        <v>2995</v>
      </c>
      <c r="AY87" s="82" t="s">
        <v>3080</v>
      </c>
      <c r="AZ87" s="78" t="s">
        <v>66</v>
      </c>
      <c r="BA87" s="78" t="str">
        <f>REPLACE(INDEX(GroupVertices[Group],MATCH(Vertices[[#This Row],[Vertex]],GroupVertices[Vertex],0)),1,1,"")</f>
        <v>1</v>
      </c>
      <c r="BB87" s="48" t="s">
        <v>734</v>
      </c>
      <c r="BC87" s="48" t="s">
        <v>734</v>
      </c>
      <c r="BD87" s="48" t="s">
        <v>898</v>
      </c>
      <c r="BE87" s="48" t="s">
        <v>898</v>
      </c>
      <c r="BF87" s="48" t="s">
        <v>959</v>
      </c>
      <c r="BG87" s="48" t="s">
        <v>959</v>
      </c>
      <c r="BH87" s="121" t="s">
        <v>4050</v>
      </c>
      <c r="BI87" s="121" t="s">
        <v>4050</v>
      </c>
      <c r="BJ87" s="121" t="s">
        <v>4225</v>
      </c>
      <c r="BK87" s="121" t="s">
        <v>4225</v>
      </c>
      <c r="BL87" s="121">
        <v>1</v>
      </c>
      <c r="BM87" s="124">
        <v>2.7027027027027026</v>
      </c>
      <c r="BN87" s="121">
        <v>0</v>
      </c>
      <c r="BO87" s="124">
        <v>0</v>
      </c>
      <c r="BP87" s="121">
        <v>0</v>
      </c>
      <c r="BQ87" s="124">
        <v>0</v>
      </c>
      <c r="BR87" s="121">
        <v>36</v>
      </c>
      <c r="BS87" s="124">
        <v>97.29729729729729</v>
      </c>
      <c r="BT87" s="121">
        <v>37</v>
      </c>
      <c r="BU87" s="2"/>
      <c r="BV87" s="3"/>
      <c r="BW87" s="3"/>
      <c r="BX87" s="3"/>
      <c r="BY87" s="3"/>
    </row>
    <row r="88" spans="1:77" ht="41.45" customHeight="1">
      <c r="A88" s="64" t="s">
        <v>284</v>
      </c>
      <c r="C88" s="65"/>
      <c r="D88" s="65" t="s">
        <v>64</v>
      </c>
      <c r="E88" s="66">
        <v>162.21956676303483</v>
      </c>
      <c r="F88" s="68">
        <v>99.99966431394924</v>
      </c>
      <c r="G88" s="101" t="s">
        <v>1180</v>
      </c>
      <c r="H88" s="65"/>
      <c r="I88" s="69" t="s">
        <v>284</v>
      </c>
      <c r="J88" s="70"/>
      <c r="K88" s="70"/>
      <c r="L88" s="69" t="s">
        <v>3300</v>
      </c>
      <c r="M88" s="73">
        <v>1.111872971183851</v>
      </c>
      <c r="N88" s="74">
        <v>1812.278076171875</v>
      </c>
      <c r="O88" s="74">
        <v>5844.33544921875</v>
      </c>
      <c r="P88" s="75"/>
      <c r="Q88" s="76"/>
      <c r="R88" s="76"/>
      <c r="S88" s="86"/>
      <c r="T88" s="48">
        <v>1</v>
      </c>
      <c r="U88" s="48">
        <v>1</v>
      </c>
      <c r="V88" s="49">
        <v>0</v>
      </c>
      <c r="W88" s="49">
        <v>0</v>
      </c>
      <c r="X88" s="49">
        <v>0</v>
      </c>
      <c r="Y88" s="49">
        <v>0.999998</v>
      </c>
      <c r="Z88" s="49">
        <v>0</v>
      </c>
      <c r="AA88" s="49" t="s">
        <v>4957</v>
      </c>
      <c r="AB88" s="71">
        <v>88</v>
      </c>
      <c r="AC88" s="71"/>
      <c r="AD88" s="72"/>
      <c r="AE88" s="78" t="s">
        <v>2058</v>
      </c>
      <c r="AF88" s="78">
        <v>283</v>
      </c>
      <c r="AG88" s="78">
        <v>211</v>
      </c>
      <c r="AH88" s="78">
        <v>1027</v>
      </c>
      <c r="AI88" s="78">
        <v>224</v>
      </c>
      <c r="AJ88" s="78"/>
      <c r="AK88" s="78" t="s">
        <v>2270</v>
      </c>
      <c r="AL88" s="78" t="s">
        <v>2457</v>
      </c>
      <c r="AM88" s="82" t="s">
        <v>2612</v>
      </c>
      <c r="AN88" s="78"/>
      <c r="AO88" s="80">
        <v>42739.805393518516</v>
      </c>
      <c r="AP88" s="82" t="s">
        <v>2781</v>
      </c>
      <c r="AQ88" s="78" t="b">
        <v>1</v>
      </c>
      <c r="AR88" s="78" t="b">
        <v>0</v>
      </c>
      <c r="AS88" s="78" t="b">
        <v>0</v>
      </c>
      <c r="AT88" s="78" t="s">
        <v>1903</v>
      </c>
      <c r="AU88" s="78">
        <v>1</v>
      </c>
      <c r="AV88" s="78"/>
      <c r="AW88" s="78" t="b">
        <v>0</v>
      </c>
      <c r="AX88" s="78" t="s">
        <v>2995</v>
      </c>
      <c r="AY88" s="82" t="s">
        <v>3081</v>
      </c>
      <c r="AZ88" s="78" t="s">
        <v>66</v>
      </c>
      <c r="BA88" s="78" t="str">
        <f>REPLACE(INDEX(GroupVertices[Group],MATCH(Vertices[[#This Row],[Vertex]],GroupVertices[Vertex],0)),1,1,"")</f>
        <v>1</v>
      </c>
      <c r="BB88" s="48" t="s">
        <v>735</v>
      </c>
      <c r="BC88" s="48" t="s">
        <v>735</v>
      </c>
      <c r="BD88" s="48" t="s">
        <v>882</v>
      </c>
      <c r="BE88" s="48" t="s">
        <v>882</v>
      </c>
      <c r="BF88" s="48" t="s">
        <v>960</v>
      </c>
      <c r="BG88" s="48" t="s">
        <v>960</v>
      </c>
      <c r="BH88" s="121" t="s">
        <v>4051</v>
      </c>
      <c r="BI88" s="121" t="s">
        <v>4051</v>
      </c>
      <c r="BJ88" s="121" t="s">
        <v>4226</v>
      </c>
      <c r="BK88" s="121" t="s">
        <v>4226</v>
      </c>
      <c r="BL88" s="121">
        <v>1</v>
      </c>
      <c r="BM88" s="124">
        <v>2.7027027027027026</v>
      </c>
      <c r="BN88" s="121">
        <v>0</v>
      </c>
      <c r="BO88" s="124">
        <v>0</v>
      </c>
      <c r="BP88" s="121">
        <v>0</v>
      </c>
      <c r="BQ88" s="124">
        <v>0</v>
      </c>
      <c r="BR88" s="121">
        <v>36</v>
      </c>
      <c r="BS88" s="124">
        <v>97.29729729729729</v>
      </c>
      <c r="BT88" s="121">
        <v>37</v>
      </c>
      <c r="BU88" s="2"/>
      <c r="BV88" s="3"/>
      <c r="BW88" s="3"/>
      <c r="BX88" s="3"/>
      <c r="BY88" s="3"/>
    </row>
    <row r="89" spans="1:77" ht="41.45" customHeight="1">
      <c r="A89" s="64" t="s">
        <v>285</v>
      </c>
      <c r="C89" s="65"/>
      <c r="D89" s="65" t="s">
        <v>64</v>
      </c>
      <c r="E89" s="66">
        <v>162.6011439531633</v>
      </c>
      <c r="F89" s="68">
        <v>99.99908093722024</v>
      </c>
      <c r="G89" s="101" t="s">
        <v>2948</v>
      </c>
      <c r="H89" s="65"/>
      <c r="I89" s="69" t="s">
        <v>285</v>
      </c>
      <c r="J89" s="70"/>
      <c r="K89" s="70"/>
      <c r="L89" s="69" t="s">
        <v>3301</v>
      </c>
      <c r="M89" s="73">
        <v>1.3062929890664663</v>
      </c>
      <c r="N89" s="74">
        <v>888.0690307617188</v>
      </c>
      <c r="O89" s="74">
        <v>3309.829345703125</v>
      </c>
      <c r="P89" s="75"/>
      <c r="Q89" s="76"/>
      <c r="R89" s="76"/>
      <c r="S89" s="86"/>
      <c r="T89" s="48">
        <v>1</v>
      </c>
      <c r="U89" s="48">
        <v>1</v>
      </c>
      <c r="V89" s="49">
        <v>0</v>
      </c>
      <c r="W89" s="49">
        <v>0</v>
      </c>
      <c r="X89" s="49">
        <v>0</v>
      </c>
      <c r="Y89" s="49">
        <v>0.999998</v>
      </c>
      <c r="Z89" s="49">
        <v>0</v>
      </c>
      <c r="AA89" s="49" t="s">
        <v>4957</v>
      </c>
      <c r="AB89" s="71">
        <v>89</v>
      </c>
      <c r="AC89" s="71"/>
      <c r="AD89" s="72"/>
      <c r="AE89" s="78" t="s">
        <v>2059</v>
      </c>
      <c r="AF89" s="78">
        <v>226</v>
      </c>
      <c r="AG89" s="78">
        <v>569</v>
      </c>
      <c r="AH89" s="78">
        <v>5803</v>
      </c>
      <c r="AI89" s="78">
        <v>21</v>
      </c>
      <c r="AJ89" s="78"/>
      <c r="AK89" s="78" t="s">
        <v>2271</v>
      </c>
      <c r="AL89" s="78"/>
      <c r="AM89" s="82" t="s">
        <v>2613</v>
      </c>
      <c r="AN89" s="78"/>
      <c r="AO89" s="80">
        <v>41453.39894675926</v>
      </c>
      <c r="AP89" s="82" t="s">
        <v>2782</v>
      </c>
      <c r="AQ89" s="78" t="b">
        <v>1</v>
      </c>
      <c r="AR89" s="78" t="b">
        <v>0</v>
      </c>
      <c r="AS89" s="78" t="b">
        <v>0</v>
      </c>
      <c r="AT89" s="78" t="s">
        <v>2902</v>
      </c>
      <c r="AU89" s="78">
        <v>18</v>
      </c>
      <c r="AV89" s="82" t="s">
        <v>2905</v>
      </c>
      <c r="AW89" s="78" t="b">
        <v>0</v>
      </c>
      <c r="AX89" s="78" t="s">
        <v>2995</v>
      </c>
      <c r="AY89" s="82" t="s">
        <v>3082</v>
      </c>
      <c r="AZ89" s="78" t="s">
        <v>66</v>
      </c>
      <c r="BA89" s="78" t="str">
        <f>REPLACE(INDEX(GroupVertices[Group],MATCH(Vertices[[#This Row],[Vertex]],GroupVertices[Vertex],0)),1,1,"")</f>
        <v>1</v>
      </c>
      <c r="BB89" s="48"/>
      <c r="BC89" s="48"/>
      <c r="BD89" s="48"/>
      <c r="BE89" s="48"/>
      <c r="BF89" s="48"/>
      <c r="BG89" s="48"/>
      <c r="BH89" s="121" t="s">
        <v>4052</v>
      </c>
      <c r="BI89" s="121" t="s">
        <v>4052</v>
      </c>
      <c r="BJ89" s="121" t="s">
        <v>4227</v>
      </c>
      <c r="BK89" s="121" t="s">
        <v>4227</v>
      </c>
      <c r="BL89" s="121">
        <v>1</v>
      </c>
      <c r="BM89" s="124">
        <v>2.272727272727273</v>
      </c>
      <c r="BN89" s="121">
        <v>0</v>
      </c>
      <c r="BO89" s="124">
        <v>0</v>
      </c>
      <c r="BP89" s="121">
        <v>0</v>
      </c>
      <c r="BQ89" s="124">
        <v>0</v>
      </c>
      <c r="BR89" s="121">
        <v>43</v>
      </c>
      <c r="BS89" s="124">
        <v>97.72727272727273</v>
      </c>
      <c r="BT89" s="121">
        <v>44</v>
      </c>
      <c r="BU89" s="2"/>
      <c r="BV89" s="3"/>
      <c r="BW89" s="3"/>
      <c r="BX89" s="3"/>
      <c r="BY89" s="3"/>
    </row>
    <row r="90" spans="1:77" ht="41.45" customHeight="1">
      <c r="A90" s="64" t="s">
        <v>286</v>
      </c>
      <c r="C90" s="65"/>
      <c r="D90" s="65" t="s">
        <v>64</v>
      </c>
      <c r="E90" s="66">
        <v>163.50712331520018</v>
      </c>
      <c r="F90" s="68">
        <v>99.99769582487487</v>
      </c>
      <c r="G90" s="101" t="s">
        <v>1181</v>
      </c>
      <c r="H90" s="65"/>
      <c r="I90" s="69" t="s">
        <v>286</v>
      </c>
      <c r="J90" s="70"/>
      <c r="K90" s="70"/>
      <c r="L90" s="69" t="s">
        <v>3302</v>
      </c>
      <c r="M90" s="73">
        <v>1.7679047633687648</v>
      </c>
      <c r="N90" s="74">
        <v>2736.4873046875</v>
      </c>
      <c r="O90" s="74">
        <v>1620.1590576171875</v>
      </c>
      <c r="P90" s="75"/>
      <c r="Q90" s="76"/>
      <c r="R90" s="76"/>
      <c r="S90" s="86"/>
      <c r="T90" s="48">
        <v>1</v>
      </c>
      <c r="U90" s="48">
        <v>1</v>
      </c>
      <c r="V90" s="49">
        <v>0</v>
      </c>
      <c r="W90" s="49">
        <v>0</v>
      </c>
      <c r="X90" s="49">
        <v>0</v>
      </c>
      <c r="Y90" s="49">
        <v>0.999998</v>
      </c>
      <c r="Z90" s="49">
        <v>0</v>
      </c>
      <c r="AA90" s="49" t="s">
        <v>4957</v>
      </c>
      <c r="AB90" s="71">
        <v>90</v>
      </c>
      <c r="AC90" s="71"/>
      <c r="AD90" s="72"/>
      <c r="AE90" s="78" t="s">
        <v>2060</v>
      </c>
      <c r="AF90" s="78">
        <v>276</v>
      </c>
      <c r="AG90" s="78">
        <v>1419</v>
      </c>
      <c r="AH90" s="78">
        <v>275</v>
      </c>
      <c r="AI90" s="78">
        <v>31</v>
      </c>
      <c r="AJ90" s="78"/>
      <c r="AK90" s="78" t="s">
        <v>2272</v>
      </c>
      <c r="AL90" s="78" t="s">
        <v>2458</v>
      </c>
      <c r="AM90" s="82" t="s">
        <v>2614</v>
      </c>
      <c r="AN90" s="78"/>
      <c r="AO90" s="80">
        <v>41759.80453703704</v>
      </c>
      <c r="AP90" s="82" t="s">
        <v>2783</v>
      </c>
      <c r="AQ90" s="78" t="b">
        <v>1</v>
      </c>
      <c r="AR90" s="78" t="b">
        <v>0</v>
      </c>
      <c r="AS90" s="78" t="b">
        <v>0</v>
      </c>
      <c r="AT90" s="78" t="s">
        <v>1903</v>
      </c>
      <c r="AU90" s="78">
        <v>9</v>
      </c>
      <c r="AV90" s="82" t="s">
        <v>2905</v>
      </c>
      <c r="AW90" s="78" t="b">
        <v>0</v>
      </c>
      <c r="AX90" s="78" t="s">
        <v>2995</v>
      </c>
      <c r="AY90" s="82" t="s">
        <v>3083</v>
      </c>
      <c r="AZ90" s="78" t="s">
        <v>66</v>
      </c>
      <c r="BA90" s="78" t="str">
        <f>REPLACE(INDEX(GroupVertices[Group],MATCH(Vertices[[#This Row],[Vertex]],GroupVertices[Vertex],0)),1,1,"")</f>
        <v>1</v>
      </c>
      <c r="BB90" s="48" t="s">
        <v>736</v>
      </c>
      <c r="BC90" s="48" t="s">
        <v>736</v>
      </c>
      <c r="BD90" s="48" t="s">
        <v>899</v>
      </c>
      <c r="BE90" s="48" t="s">
        <v>899</v>
      </c>
      <c r="BF90" s="48" t="s">
        <v>961</v>
      </c>
      <c r="BG90" s="48" t="s">
        <v>961</v>
      </c>
      <c r="BH90" s="121" t="s">
        <v>4053</v>
      </c>
      <c r="BI90" s="121" t="s">
        <v>4053</v>
      </c>
      <c r="BJ90" s="121" t="s">
        <v>4228</v>
      </c>
      <c r="BK90" s="121" t="s">
        <v>4228</v>
      </c>
      <c r="BL90" s="121">
        <v>0</v>
      </c>
      <c r="BM90" s="124">
        <v>0</v>
      </c>
      <c r="BN90" s="121">
        <v>0</v>
      </c>
      <c r="BO90" s="124">
        <v>0</v>
      </c>
      <c r="BP90" s="121">
        <v>0</v>
      </c>
      <c r="BQ90" s="124">
        <v>0</v>
      </c>
      <c r="BR90" s="121">
        <v>14</v>
      </c>
      <c r="BS90" s="124">
        <v>100</v>
      </c>
      <c r="BT90" s="121">
        <v>14</v>
      </c>
      <c r="BU90" s="2"/>
      <c r="BV90" s="3"/>
      <c r="BW90" s="3"/>
      <c r="BX90" s="3"/>
      <c r="BY90" s="3"/>
    </row>
    <row r="91" spans="1:77" ht="41.45" customHeight="1">
      <c r="A91" s="64" t="s">
        <v>287</v>
      </c>
      <c r="C91" s="65"/>
      <c r="D91" s="65" t="s">
        <v>64</v>
      </c>
      <c r="E91" s="66">
        <v>162.13216640105009</v>
      </c>
      <c r="F91" s="68">
        <v>99.99979793655197</v>
      </c>
      <c r="G91" s="101" t="s">
        <v>1182</v>
      </c>
      <c r="H91" s="65"/>
      <c r="I91" s="69" t="s">
        <v>287</v>
      </c>
      <c r="J91" s="70"/>
      <c r="K91" s="70"/>
      <c r="L91" s="69" t="s">
        <v>3303</v>
      </c>
      <c r="M91" s="73">
        <v>1.0673410117805706</v>
      </c>
      <c r="N91" s="74">
        <v>1812.278076171875</v>
      </c>
      <c r="O91" s="74">
        <v>7534.005859375</v>
      </c>
      <c r="P91" s="75"/>
      <c r="Q91" s="76"/>
      <c r="R91" s="76"/>
      <c r="S91" s="86"/>
      <c r="T91" s="48">
        <v>1</v>
      </c>
      <c r="U91" s="48">
        <v>1</v>
      </c>
      <c r="V91" s="49">
        <v>0</v>
      </c>
      <c r="W91" s="49">
        <v>0</v>
      </c>
      <c r="X91" s="49">
        <v>0</v>
      </c>
      <c r="Y91" s="49">
        <v>0.999998</v>
      </c>
      <c r="Z91" s="49">
        <v>0</v>
      </c>
      <c r="AA91" s="49" t="s">
        <v>4957</v>
      </c>
      <c r="AB91" s="71">
        <v>91</v>
      </c>
      <c r="AC91" s="71"/>
      <c r="AD91" s="72"/>
      <c r="AE91" s="78" t="s">
        <v>2061</v>
      </c>
      <c r="AF91" s="78">
        <v>29</v>
      </c>
      <c r="AG91" s="78">
        <v>129</v>
      </c>
      <c r="AH91" s="78">
        <v>12292</v>
      </c>
      <c r="AI91" s="78">
        <v>0</v>
      </c>
      <c r="AJ91" s="78"/>
      <c r="AK91" s="78"/>
      <c r="AL91" s="78"/>
      <c r="AM91" s="82" t="s">
        <v>2615</v>
      </c>
      <c r="AN91" s="78"/>
      <c r="AO91" s="80">
        <v>39870.45391203704</v>
      </c>
      <c r="AP91" s="82" t="s">
        <v>2784</v>
      </c>
      <c r="AQ91" s="78" t="b">
        <v>0</v>
      </c>
      <c r="AR91" s="78" t="b">
        <v>0</v>
      </c>
      <c r="AS91" s="78" t="b">
        <v>0</v>
      </c>
      <c r="AT91" s="78" t="s">
        <v>1903</v>
      </c>
      <c r="AU91" s="78">
        <v>1</v>
      </c>
      <c r="AV91" s="82" t="s">
        <v>2914</v>
      </c>
      <c r="AW91" s="78" t="b">
        <v>0</v>
      </c>
      <c r="AX91" s="78" t="s">
        <v>2995</v>
      </c>
      <c r="AY91" s="82" t="s">
        <v>3084</v>
      </c>
      <c r="AZ91" s="78" t="s">
        <v>66</v>
      </c>
      <c r="BA91" s="78" t="str">
        <f>REPLACE(INDEX(GroupVertices[Group],MATCH(Vertices[[#This Row],[Vertex]],GroupVertices[Vertex],0)),1,1,"")</f>
        <v>1</v>
      </c>
      <c r="BB91" s="48" t="s">
        <v>3957</v>
      </c>
      <c r="BC91" s="48" t="s">
        <v>3957</v>
      </c>
      <c r="BD91" s="48" t="s">
        <v>888</v>
      </c>
      <c r="BE91" s="48" t="s">
        <v>888</v>
      </c>
      <c r="BF91" s="48" t="s">
        <v>962</v>
      </c>
      <c r="BG91" s="48" t="s">
        <v>962</v>
      </c>
      <c r="BH91" s="121" t="s">
        <v>4054</v>
      </c>
      <c r="BI91" s="121" t="s">
        <v>4153</v>
      </c>
      <c r="BJ91" s="121" t="s">
        <v>4229</v>
      </c>
      <c r="BK91" s="121" t="s">
        <v>4318</v>
      </c>
      <c r="BL91" s="121">
        <v>2</v>
      </c>
      <c r="BM91" s="124">
        <v>2.6666666666666665</v>
      </c>
      <c r="BN91" s="121">
        <v>0</v>
      </c>
      <c r="BO91" s="124">
        <v>0</v>
      </c>
      <c r="BP91" s="121">
        <v>0</v>
      </c>
      <c r="BQ91" s="124">
        <v>0</v>
      </c>
      <c r="BR91" s="121">
        <v>73</v>
      </c>
      <c r="BS91" s="124">
        <v>97.33333333333333</v>
      </c>
      <c r="BT91" s="121">
        <v>75</v>
      </c>
      <c r="BU91" s="2"/>
      <c r="BV91" s="3"/>
      <c r="BW91" s="3"/>
      <c r="BX91" s="3"/>
      <c r="BY91" s="3"/>
    </row>
    <row r="92" spans="1:77" ht="41.45" customHeight="1">
      <c r="A92" s="64" t="s">
        <v>288</v>
      </c>
      <c r="C92" s="65"/>
      <c r="D92" s="65" t="s">
        <v>64</v>
      </c>
      <c r="E92" s="66">
        <v>162.40609192580712</v>
      </c>
      <c r="F92" s="68">
        <v>99.99937914376048</v>
      </c>
      <c r="G92" s="101" t="s">
        <v>1183</v>
      </c>
      <c r="H92" s="65"/>
      <c r="I92" s="69" t="s">
        <v>288</v>
      </c>
      <c r="J92" s="70"/>
      <c r="K92" s="70"/>
      <c r="L92" s="69" t="s">
        <v>3304</v>
      </c>
      <c r="M92" s="73">
        <v>1.2069106894225596</v>
      </c>
      <c r="N92" s="74">
        <v>888.0690307617188</v>
      </c>
      <c r="O92" s="74">
        <v>4154.66455078125</v>
      </c>
      <c r="P92" s="75"/>
      <c r="Q92" s="76"/>
      <c r="R92" s="76"/>
      <c r="S92" s="86"/>
      <c r="T92" s="48">
        <v>1</v>
      </c>
      <c r="U92" s="48">
        <v>1</v>
      </c>
      <c r="V92" s="49">
        <v>0</v>
      </c>
      <c r="W92" s="49">
        <v>0</v>
      </c>
      <c r="X92" s="49">
        <v>0</v>
      </c>
      <c r="Y92" s="49">
        <v>0.999998</v>
      </c>
      <c r="Z92" s="49">
        <v>0</v>
      </c>
      <c r="AA92" s="49" t="s">
        <v>4957</v>
      </c>
      <c r="AB92" s="71">
        <v>92</v>
      </c>
      <c r="AC92" s="71"/>
      <c r="AD92" s="72"/>
      <c r="AE92" s="78" t="s">
        <v>2062</v>
      </c>
      <c r="AF92" s="78">
        <v>48</v>
      </c>
      <c r="AG92" s="78">
        <v>386</v>
      </c>
      <c r="AH92" s="78">
        <v>68281</v>
      </c>
      <c r="AI92" s="78">
        <v>0</v>
      </c>
      <c r="AJ92" s="78"/>
      <c r="AK92" s="78" t="s">
        <v>2273</v>
      </c>
      <c r="AL92" s="78" t="s">
        <v>2459</v>
      </c>
      <c r="AM92" s="82" t="s">
        <v>2553</v>
      </c>
      <c r="AN92" s="78"/>
      <c r="AO92" s="80">
        <v>40199.6772337963</v>
      </c>
      <c r="AP92" s="82" t="s">
        <v>2785</v>
      </c>
      <c r="AQ92" s="78" t="b">
        <v>0</v>
      </c>
      <c r="AR92" s="78" t="b">
        <v>0</v>
      </c>
      <c r="AS92" s="78" t="b">
        <v>1</v>
      </c>
      <c r="AT92" s="78" t="s">
        <v>1903</v>
      </c>
      <c r="AU92" s="78">
        <v>27</v>
      </c>
      <c r="AV92" s="82" t="s">
        <v>2904</v>
      </c>
      <c r="AW92" s="78" t="b">
        <v>0</v>
      </c>
      <c r="AX92" s="78" t="s">
        <v>2995</v>
      </c>
      <c r="AY92" s="82" t="s">
        <v>3085</v>
      </c>
      <c r="AZ92" s="78" t="s">
        <v>66</v>
      </c>
      <c r="BA92" s="78" t="str">
        <f>REPLACE(INDEX(GroupVertices[Group],MATCH(Vertices[[#This Row],[Vertex]],GroupVertices[Vertex],0)),1,1,"")</f>
        <v>1</v>
      </c>
      <c r="BB92" s="48" t="s">
        <v>739</v>
      </c>
      <c r="BC92" s="48" t="s">
        <v>739</v>
      </c>
      <c r="BD92" s="48" t="s">
        <v>882</v>
      </c>
      <c r="BE92" s="48" t="s">
        <v>882</v>
      </c>
      <c r="BF92" s="48"/>
      <c r="BG92" s="48"/>
      <c r="BH92" s="121" t="s">
        <v>4055</v>
      </c>
      <c r="BI92" s="121" t="s">
        <v>4055</v>
      </c>
      <c r="BJ92" s="121" t="s">
        <v>4230</v>
      </c>
      <c r="BK92" s="121" t="s">
        <v>4230</v>
      </c>
      <c r="BL92" s="121">
        <v>1</v>
      </c>
      <c r="BM92" s="124">
        <v>2.127659574468085</v>
      </c>
      <c r="BN92" s="121">
        <v>0</v>
      </c>
      <c r="BO92" s="124">
        <v>0</v>
      </c>
      <c r="BP92" s="121">
        <v>0</v>
      </c>
      <c r="BQ92" s="124">
        <v>0</v>
      </c>
      <c r="BR92" s="121">
        <v>46</v>
      </c>
      <c r="BS92" s="124">
        <v>97.87234042553192</v>
      </c>
      <c r="BT92" s="121">
        <v>47</v>
      </c>
      <c r="BU92" s="2"/>
      <c r="BV92" s="3"/>
      <c r="BW92" s="3"/>
      <c r="BX92" s="3"/>
      <c r="BY92" s="3"/>
    </row>
    <row r="93" spans="1:77" ht="41.45" customHeight="1">
      <c r="A93" s="64" t="s">
        <v>289</v>
      </c>
      <c r="C93" s="65"/>
      <c r="D93" s="65" t="s">
        <v>64</v>
      </c>
      <c r="E93" s="66">
        <v>163.1404681380935</v>
      </c>
      <c r="F93" s="68">
        <v>99.99825638798876</v>
      </c>
      <c r="G93" s="101" t="s">
        <v>1184</v>
      </c>
      <c r="H93" s="65"/>
      <c r="I93" s="69" t="s">
        <v>289</v>
      </c>
      <c r="J93" s="70"/>
      <c r="K93" s="70"/>
      <c r="L93" s="69" t="s">
        <v>3305</v>
      </c>
      <c r="M93" s="73">
        <v>1.5810877629452464</v>
      </c>
      <c r="N93" s="74">
        <v>6386.62548828125</v>
      </c>
      <c r="O93" s="74">
        <v>9296.5302734375</v>
      </c>
      <c r="P93" s="75"/>
      <c r="Q93" s="76"/>
      <c r="R93" s="76"/>
      <c r="S93" s="86"/>
      <c r="T93" s="48">
        <v>0</v>
      </c>
      <c r="U93" s="48">
        <v>2</v>
      </c>
      <c r="V93" s="49">
        <v>0</v>
      </c>
      <c r="W93" s="49">
        <v>0.125</v>
      </c>
      <c r="X93" s="49">
        <v>0.096231</v>
      </c>
      <c r="Y93" s="49">
        <v>0.696427</v>
      </c>
      <c r="Z93" s="49">
        <v>0.5</v>
      </c>
      <c r="AA93" s="49">
        <v>0</v>
      </c>
      <c r="AB93" s="71">
        <v>93</v>
      </c>
      <c r="AC93" s="71"/>
      <c r="AD93" s="72"/>
      <c r="AE93" s="78" t="s">
        <v>2063</v>
      </c>
      <c r="AF93" s="78">
        <v>331</v>
      </c>
      <c r="AG93" s="78">
        <v>1075</v>
      </c>
      <c r="AH93" s="78">
        <v>1901</v>
      </c>
      <c r="AI93" s="78">
        <v>5079</v>
      </c>
      <c r="AJ93" s="78"/>
      <c r="AK93" s="78" t="s">
        <v>2274</v>
      </c>
      <c r="AL93" s="78" t="s">
        <v>2424</v>
      </c>
      <c r="AM93" s="82" t="s">
        <v>2580</v>
      </c>
      <c r="AN93" s="78"/>
      <c r="AO93" s="80">
        <v>43108.41175925926</v>
      </c>
      <c r="AP93" s="82" t="s">
        <v>2786</v>
      </c>
      <c r="AQ93" s="78" t="b">
        <v>1</v>
      </c>
      <c r="AR93" s="78" t="b">
        <v>0</v>
      </c>
      <c r="AS93" s="78" t="b">
        <v>0</v>
      </c>
      <c r="AT93" s="78" t="s">
        <v>1903</v>
      </c>
      <c r="AU93" s="78">
        <v>2</v>
      </c>
      <c r="AV93" s="78"/>
      <c r="AW93" s="78" t="b">
        <v>0</v>
      </c>
      <c r="AX93" s="78" t="s">
        <v>2995</v>
      </c>
      <c r="AY93" s="82" t="s">
        <v>3086</v>
      </c>
      <c r="AZ93" s="78" t="s">
        <v>66</v>
      </c>
      <c r="BA93" s="78" t="str">
        <f>REPLACE(INDEX(GroupVertices[Group],MATCH(Vertices[[#This Row],[Vertex]],GroupVertices[Vertex],0)),1,1,"")</f>
        <v>6</v>
      </c>
      <c r="BB93" s="48"/>
      <c r="BC93" s="48"/>
      <c r="BD93" s="48"/>
      <c r="BE93" s="48"/>
      <c r="BF93" s="48"/>
      <c r="BG93" s="48"/>
      <c r="BH93" s="121" t="s">
        <v>4020</v>
      </c>
      <c r="BI93" s="121" t="s">
        <v>4020</v>
      </c>
      <c r="BJ93" s="121" t="s">
        <v>4198</v>
      </c>
      <c r="BK93" s="121" t="s">
        <v>4198</v>
      </c>
      <c r="BL93" s="121">
        <v>0</v>
      </c>
      <c r="BM93" s="124">
        <v>0</v>
      </c>
      <c r="BN93" s="121">
        <v>0</v>
      </c>
      <c r="BO93" s="124">
        <v>0</v>
      </c>
      <c r="BP93" s="121">
        <v>0</v>
      </c>
      <c r="BQ93" s="124">
        <v>0</v>
      </c>
      <c r="BR93" s="121">
        <v>20</v>
      </c>
      <c r="BS93" s="124">
        <v>100</v>
      </c>
      <c r="BT93" s="121">
        <v>20</v>
      </c>
      <c r="BU93" s="2"/>
      <c r="BV93" s="3"/>
      <c r="BW93" s="3"/>
      <c r="BX93" s="3"/>
      <c r="BY93" s="3"/>
    </row>
    <row r="94" spans="1:77" ht="41.45" customHeight="1">
      <c r="A94" s="64" t="s">
        <v>290</v>
      </c>
      <c r="C94" s="65"/>
      <c r="D94" s="65" t="s">
        <v>64</v>
      </c>
      <c r="E94" s="66">
        <v>162.36772103517967</v>
      </c>
      <c r="F94" s="68">
        <v>99.99943780734218</v>
      </c>
      <c r="G94" s="101" t="s">
        <v>1185</v>
      </c>
      <c r="H94" s="65"/>
      <c r="I94" s="69" t="s">
        <v>290</v>
      </c>
      <c r="J94" s="70"/>
      <c r="K94" s="70"/>
      <c r="L94" s="69" t="s">
        <v>3306</v>
      </c>
      <c r="M94" s="73">
        <v>1.1873600730991682</v>
      </c>
      <c r="N94" s="74">
        <v>3660.6962890625</v>
      </c>
      <c r="O94" s="74">
        <v>4999.5</v>
      </c>
      <c r="P94" s="75"/>
      <c r="Q94" s="76"/>
      <c r="R94" s="76"/>
      <c r="S94" s="86"/>
      <c r="T94" s="48">
        <v>1</v>
      </c>
      <c r="U94" s="48">
        <v>1</v>
      </c>
      <c r="V94" s="49">
        <v>0</v>
      </c>
      <c r="W94" s="49">
        <v>0</v>
      </c>
      <c r="X94" s="49">
        <v>0</v>
      </c>
      <c r="Y94" s="49">
        <v>0.999998</v>
      </c>
      <c r="Z94" s="49">
        <v>0</v>
      </c>
      <c r="AA94" s="49" t="s">
        <v>4957</v>
      </c>
      <c r="AB94" s="71">
        <v>94</v>
      </c>
      <c r="AC94" s="71"/>
      <c r="AD94" s="72"/>
      <c r="AE94" s="78" t="s">
        <v>2064</v>
      </c>
      <c r="AF94" s="78">
        <v>786</v>
      </c>
      <c r="AG94" s="78">
        <v>350</v>
      </c>
      <c r="AH94" s="78">
        <v>430</v>
      </c>
      <c r="AI94" s="78">
        <v>3</v>
      </c>
      <c r="AJ94" s="78"/>
      <c r="AK94" s="78" t="s">
        <v>2275</v>
      </c>
      <c r="AL94" s="78" t="s">
        <v>2460</v>
      </c>
      <c r="AM94" s="82" t="s">
        <v>2616</v>
      </c>
      <c r="AN94" s="78"/>
      <c r="AO94" s="80">
        <v>41368.064421296294</v>
      </c>
      <c r="AP94" s="82" t="s">
        <v>2787</v>
      </c>
      <c r="AQ94" s="78" t="b">
        <v>0</v>
      </c>
      <c r="AR94" s="78" t="b">
        <v>0</v>
      </c>
      <c r="AS94" s="78" t="b">
        <v>0</v>
      </c>
      <c r="AT94" s="78" t="s">
        <v>1903</v>
      </c>
      <c r="AU94" s="78">
        <v>4</v>
      </c>
      <c r="AV94" s="82" t="s">
        <v>2905</v>
      </c>
      <c r="AW94" s="78" t="b">
        <v>0</v>
      </c>
      <c r="AX94" s="78" t="s">
        <v>2995</v>
      </c>
      <c r="AY94" s="82" t="s">
        <v>3087</v>
      </c>
      <c r="AZ94" s="78" t="s">
        <v>66</v>
      </c>
      <c r="BA94" s="78" t="str">
        <f>REPLACE(INDEX(GroupVertices[Group],MATCH(Vertices[[#This Row],[Vertex]],GroupVertices[Vertex],0)),1,1,"")</f>
        <v>1</v>
      </c>
      <c r="BB94" s="48" t="s">
        <v>740</v>
      </c>
      <c r="BC94" s="48" t="s">
        <v>740</v>
      </c>
      <c r="BD94" s="48" t="s">
        <v>898</v>
      </c>
      <c r="BE94" s="48" t="s">
        <v>898</v>
      </c>
      <c r="BF94" s="48"/>
      <c r="BG94" s="48"/>
      <c r="BH94" s="121" t="s">
        <v>4056</v>
      </c>
      <c r="BI94" s="121" t="s">
        <v>4056</v>
      </c>
      <c r="BJ94" s="121" t="s">
        <v>4231</v>
      </c>
      <c r="BK94" s="121" t="s">
        <v>4231</v>
      </c>
      <c r="BL94" s="121">
        <v>3</v>
      </c>
      <c r="BM94" s="124">
        <v>9.090909090909092</v>
      </c>
      <c r="BN94" s="121">
        <v>0</v>
      </c>
      <c r="BO94" s="124">
        <v>0</v>
      </c>
      <c r="BP94" s="121">
        <v>0</v>
      </c>
      <c r="BQ94" s="124">
        <v>0</v>
      </c>
      <c r="BR94" s="121">
        <v>30</v>
      </c>
      <c r="BS94" s="124">
        <v>90.9090909090909</v>
      </c>
      <c r="BT94" s="121">
        <v>33</v>
      </c>
      <c r="BU94" s="2"/>
      <c r="BV94" s="3"/>
      <c r="BW94" s="3"/>
      <c r="BX94" s="3"/>
      <c r="BY94" s="3"/>
    </row>
    <row r="95" spans="1:77" ht="41.45" customHeight="1">
      <c r="A95" s="64" t="s">
        <v>291</v>
      </c>
      <c r="C95" s="65"/>
      <c r="D95" s="65" t="s">
        <v>64</v>
      </c>
      <c r="E95" s="66">
        <v>162.25900351173524</v>
      </c>
      <c r="F95" s="68">
        <v>99.99960402082361</v>
      </c>
      <c r="G95" s="101" t="s">
        <v>1186</v>
      </c>
      <c r="H95" s="65"/>
      <c r="I95" s="69" t="s">
        <v>291</v>
      </c>
      <c r="J95" s="70"/>
      <c r="K95" s="70"/>
      <c r="L95" s="69" t="s">
        <v>3307</v>
      </c>
      <c r="M95" s="73">
        <v>1.1319666601828924</v>
      </c>
      <c r="N95" s="74">
        <v>3198.591552734375</v>
      </c>
      <c r="O95" s="74">
        <v>5844.33544921875</v>
      </c>
      <c r="P95" s="75"/>
      <c r="Q95" s="76"/>
      <c r="R95" s="76"/>
      <c r="S95" s="86"/>
      <c r="T95" s="48">
        <v>1</v>
      </c>
      <c r="U95" s="48">
        <v>1</v>
      </c>
      <c r="V95" s="49">
        <v>0</v>
      </c>
      <c r="W95" s="49">
        <v>0</v>
      </c>
      <c r="X95" s="49">
        <v>0</v>
      </c>
      <c r="Y95" s="49">
        <v>0.999998</v>
      </c>
      <c r="Z95" s="49">
        <v>0</v>
      </c>
      <c r="AA95" s="49" t="s">
        <v>4957</v>
      </c>
      <c r="AB95" s="71">
        <v>95</v>
      </c>
      <c r="AC95" s="71"/>
      <c r="AD95" s="72"/>
      <c r="AE95" s="78" t="s">
        <v>2065</v>
      </c>
      <c r="AF95" s="78">
        <v>81</v>
      </c>
      <c r="AG95" s="78">
        <v>248</v>
      </c>
      <c r="AH95" s="78">
        <v>28448</v>
      </c>
      <c r="AI95" s="78">
        <v>2</v>
      </c>
      <c r="AJ95" s="78"/>
      <c r="AK95" s="78" t="s">
        <v>2276</v>
      </c>
      <c r="AL95" s="78" t="s">
        <v>2461</v>
      </c>
      <c r="AM95" s="82" t="s">
        <v>2553</v>
      </c>
      <c r="AN95" s="78"/>
      <c r="AO95" s="80">
        <v>40783.56905092593</v>
      </c>
      <c r="AP95" s="82" t="s">
        <v>2788</v>
      </c>
      <c r="AQ95" s="78" t="b">
        <v>0</v>
      </c>
      <c r="AR95" s="78" t="b">
        <v>0</v>
      </c>
      <c r="AS95" s="78" t="b">
        <v>1</v>
      </c>
      <c r="AT95" s="78" t="s">
        <v>1903</v>
      </c>
      <c r="AU95" s="78">
        <v>25</v>
      </c>
      <c r="AV95" s="82" t="s">
        <v>2905</v>
      </c>
      <c r="AW95" s="78" t="b">
        <v>0</v>
      </c>
      <c r="AX95" s="78" t="s">
        <v>2995</v>
      </c>
      <c r="AY95" s="82" t="s">
        <v>3088</v>
      </c>
      <c r="AZ95" s="78" t="s">
        <v>66</v>
      </c>
      <c r="BA95" s="78" t="str">
        <f>REPLACE(INDEX(GroupVertices[Group],MATCH(Vertices[[#This Row],[Vertex]],GroupVertices[Vertex],0)),1,1,"")</f>
        <v>1</v>
      </c>
      <c r="BB95" s="48" t="s">
        <v>741</v>
      </c>
      <c r="BC95" s="48" t="s">
        <v>741</v>
      </c>
      <c r="BD95" s="48" t="s">
        <v>882</v>
      </c>
      <c r="BE95" s="48" t="s">
        <v>882</v>
      </c>
      <c r="BF95" s="48" t="s">
        <v>963</v>
      </c>
      <c r="BG95" s="48" t="s">
        <v>963</v>
      </c>
      <c r="BH95" s="121" t="s">
        <v>4057</v>
      </c>
      <c r="BI95" s="121" t="s">
        <v>4057</v>
      </c>
      <c r="BJ95" s="121" t="s">
        <v>4232</v>
      </c>
      <c r="BK95" s="121" t="s">
        <v>4232</v>
      </c>
      <c r="BL95" s="121">
        <v>0</v>
      </c>
      <c r="BM95" s="124">
        <v>0</v>
      </c>
      <c r="BN95" s="121">
        <v>0</v>
      </c>
      <c r="BO95" s="124">
        <v>0</v>
      </c>
      <c r="BP95" s="121">
        <v>0</v>
      </c>
      <c r="BQ95" s="124">
        <v>0</v>
      </c>
      <c r="BR95" s="121">
        <v>47</v>
      </c>
      <c r="BS95" s="124">
        <v>100</v>
      </c>
      <c r="BT95" s="121">
        <v>47</v>
      </c>
      <c r="BU95" s="2"/>
      <c r="BV95" s="3"/>
      <c r="BW95" s="3"/>
      <c r="BX95" s="3"/>
      <c r="BY95" s="3"/>
    </row>
    <row r="96" spans="1:77" ht="41.45" customHeight="1">
      <c r="A96" s="64" t="s">
        <v>293</v>
      </c>
      <c r="C96" s="65"/>
      <c r="D96" s="65" t="s">
        <v>64</v>
      </c>
      <c r="E96" s="66">
        <v>165.2593939871868</v>
      </c>
      <c r="F96" s="68">
        <v>99.99501685464452</v>
      </c>
      <c r="G96" s="101" t="s">
        <v>1187</v>
      </c>
      <c r="H96" s="65"/>
      <c r="I96" s="69" t="s">
        <v>293</v>
      </c>
      <c r="J96" s="70"/>
      <c r="K96" s="70"/>
      <c r="L96" s="69" t="s">
        <v>3308</v>
      </c>
      <c r="M96" s="73">
        <v>2.660716242136975</v>
      </c>
      <c r="N96" s="74">
        <v>5301.6142578125</v>
      </c>
      <c r="O96" s="74">
        <v>8324.958984375</v>
      </c>
      <c r="P96" s="75"/>
      <c r="Q96" s="76"/>
      <c r="R96" s="76"/>
      <c r="S96" s="86"/>
      <c r="T96" s="48">
        <v>0</v>
      </c>
      <c r="U96" s="48">
        <v>2</v>
      </c>
      <c r="V96" s="49">
        <v>0</v>
      </c>
      <c r="W96" s="49">
        <v>0.125</v>
      </c>
      <c r="X96" s="49">
        <v>0.096231</v>
      </c>
      <c r="Y96" s="49">
        <v>0.696427</v>
      </c>
      <c r="Z96" s="49">
        <v>0.5</v>
      </c>
      <c r="AA96" s="49">
        <v>0</v>
      </c>
      <c r="AB96" s="71">
        <v>96</v>
      </c>
      <c r="AC96" s="71"/>
      <c r="AD96" s="72"/>
      <c r="AE96" s="78" t="s">
        <v>2066</v>
      </c>
      <c r="AF96" s="78">
        <v>1147</v>
      </c>
      <c r="AG96" s="78">
        <v>3063</v>
      </c>
      <c r="AH96" s="78">
        <v>10998</v>
      </c>
      <c r="AI96" s="78">
        <v>2864</v>
      </c>
      <c r="AJ96" s="78"/>
      <c r="AK96" s="78" t="s">
        <v>2277</v>
      </c>
      <c r="AL96" s="78" t="s">
        <v>2424</v>
      </c>
      <c r="AM96" s="82" t="s">
        <v>2617</v>
      </c>
      <c r="AN96" s="78"/>
      <c r="AO96" s="80">
        <v>41225.476689814815</v>
      </c>
      <c r="AP96" s="82" t="s">
        <v>2789</v>
      </c>
      <c r="AQ96" s="78" t="b">
        <v>0</v>
      </c>
      <c r="AR96" s="78" t="b">
        <v>0</v>
      </c>
      <c r="AS96" s="78" t="b">
        <v>1</v>
      </c>
      <c r="AT96" s="78" t="s">
        <v>1903</v>
      </c>
      <c r="AU96" s="78">
        <v>102</v>
      </c>
      <c r="AV96" s="82" t="s">
        <v>2905</v>
      </c>
      <c r="AW96" s="78" t="b">
        <v>1</v>
      </c>
      <c r="AX96" s="78" t="s">
        <v>2995</v>
      </c>
      <c r="AY96" s="82" t="s">
        <v>3089</v>
      </c>
      <c r="AZ96" s="78" t="s">
        <v>66</v>
      </c>
      <c r="BA96" s="78" t="str">
        <f>REPLACE(INDEX(GroupVertices[Group],MATCH(Vertices[[#This Row],[Vertex]],GroupVertices[Vertex],0)),1,1,"")</f>
        <v>6</v>
      </c>
      <c r="BB96" s="48"/>
      <c r="BC96" s="48"/>
      <c r="BD96" s="48"/>
      <c r="BE96" s="48"/>
      <c r="BF96" s="48"/>
      <c r="BG96" s="48"/>
      <c r="BH96" s="121" t="s">
        <v>4020</v>
      </c>
      <c r="BI96" s="121" t="s">
        <v>4020</v>
      </c>
      <c r="BJ96" s="121" t="s">
        <v>4198</v>
      </c>
      <c r="BK96" s="121" t="s">
        <v>4198</v>
      </c>
      <c r="BL96" s="121">
        <v>0</v>
      </c>
      <c r="BM96" s="124">
        <v>0</v>
      </c>
      <c r="BN96" s="121">
        <v>0</v>
      </c>
      <c r="BO96" s="124">
        <v>0</v>
      </c>
      <c r="BP96" s="121">
        <v>0</v>
      </c>
      <c r="BQ96" s="124">
        <v>0</v>
      </c>
      <c r="BR96" s="121">
        <v>20</v>
      </c>
      <c r="BS96" s="124">
        <v>100</v>
      </c>
      <c r="BT96" s="121">
        <v>20</v>
      </c>
      <c r="BU96" s="2"/>
      <c r="BV96" s="3"/>
      <c r="BW96" s="3"/>
      <c r="BX96" s="3"/>
      <c r="BY96" s="3"/>
    </row>
    <row r="97" spans="1:77" ht="41.45" customHeight="1">
      <c r="A97" s="64" t="s">
        <v>295</v>
      </c>
      <c r="C97" s="65"/>
      <c r="D97" s="65" t="s">
        <v>64</v>
      </c>
      <c r="E97" s="66">
        <v>164.072028093882</v>
      </c>
      <c r="F97" s="68">
        <v>99.99683216658893</v>
      </c>
      <c r="G97" s="101" t="s">
        <v>2949</v>
      </c>
      <c r="H97" s="65"/>
      <c r="I97" s="69" t="s">
        <v>295</v>
      </c>
      <c r="J97" s="70"/>
      <c r="K97" s="70"/>
      <c r="L97" s="69" t="s">
        <v>3309</v>
      </c>
      <c r="M97" s="73">
        <v>2.055733281463139</v>
      </c>
      <c r="N97" s="74">
        <v>9534.458984375</v>
      </c>
      <c r="O97" s="74">
        <v>4499.5498046875</v>
      </c>
      <c r="P97" s="75"/>
      <c r="Q97" s="76"/>
      <c r="R97" s="76"/>
      <c r="S97" s="86"/>
      <c r="T97" s="48">
        <v>2</v>
      </c>
      <c r="U97" s="48">
        <v>1</v>
      </c>
      <c r="V97" s="49">
        <v>0</v>
      </c>
      <c r="W97" s="49">
        <v>1</v>
      </c>
      <c r="X97" s="49">
        <v>0</v>
      </c>
      <c r="Y97" s="49">
        <v>1.298243</v>
      </c>
      <c r="Z97" s="49">
        <v>0</v>
      </c>
      <c r="AA97" s="49">
        <v>0</v>
      </c>
      <c r="AB97" s="71">
        <v>97</v>
      </c>
      <c r="AC97" s="71"/>
      <c r="AD97" s="72"/>
      <c r="AE97" s="78" t="s">
        <v>2067</v>
      </c>
      <c r="AF97" s="78">
        <v>208</v>
      </c>
      <c r="AG97" s="78">
        <v>1949</v>
      </c>
      <c r="AH97" s="78">
        <v>1240</v>
      </c>
      <c r="AI97" s="78">
        <v>55</v>
      </c>
      <c r="AJ97" s="78"/>
      <c r="AK97" s="78" t="s">
        <v>2278</v>
      </c>
      <c r="AL97" s="78" t="s">
        <v>2462</v>
      </c>
      <c r="AM97" s="82" t="s">
        <v>2618</v>
      </c>
      <c r="AN97" s="78"/>
      <c r="AO97" s="80">
        <v>41200.62375</v>
      </c>
      <c r="AP97" s="82" t="s">
        <v>2790</v>
      </c>
      <c r="AQ97" s="78" t="b">
        <v>0</v>
      </c>
      <c r="AR97" s="78" t="b">
        <v>0</v>
      </c>
      <c r="AS97" s="78" t="b">
        <v>0</v>
      </c>
      <c r="AT97" s="78" t="s">
        <v>1903</v>
      </c>
      <c r="AU97" s="78">
        <v>8</v>
      </c>
      <c r="AV97" s="82" t="s">
        <v>2906</v>
      </c>
      <c r="AW97" s="78" t="b">
        <v>0</v>
      </c>
      <c r="AX97" s="78" t="s">
        <v>2995</v>
      </c>
      <c r="AY97" s="82" t="s">
        <v>3090</v>
      </c>
      <c r="AZ97" s="78" t="s">
        <v>66</v>
      </c>
      <c r="BA97" s="78" t="str">
        <f>REPLACE(INDEX(GroupVertices[Group],MATCH(Vertices[[#This Row],[Vertex]],GroupVertices[Vertex],0)),1,1,"")</f>
        <v>31</v>
      </c>
      <c r="BB97" s="48" t="s">
        <v>744</v>
      </c>
      <c r="BC97" s="48" t="s">
        <v>744</v>
      </c>
      <c r="BD97" s="48" t="s">
        <v>902</v>
      </c>
      <c r="BE97" s="48" t="s">
        <v>902</v>
      </c>
      <c r="BF97" s="48" t="s">
        <v>965</v>
      </c>
      <c r="BG97" s="48" t="s">
        <v>965</v>
      </c>
      <c r="BH97" s="121" t="s">
        <v>4058</v>
      </c>
      <c r="BI97" s="121" t="s">
        <v>4058</v>
      </c>
      <c r="BJ97" s="121" t="s">
        <v>3857</v>
      </c>
      <c r="BK97" s="121" t="s">
        <v>3857</v>
      </c>
      <c r="BL97" s="121">
        <v>0</v>
      </c>
      <c r="BM97" s="124">
        <v>0</v>
      </c>
      <c r="BN97" s="121">
        <v>0</v>
      </c>
      <c r="BO97" s="124">
        <v>0</v>
      </c>
      <c r="BP97" s="121">
        <v>0</v>
      </c>
      <c r="BQ97" s="124">
        <v>0</v>
      </c>
      <c r="BR97" s="121">
        <v>36</v>
      </c>
      <c r="BS97" s="124">
        <v>100</v>
      </c>
      <c r="BT97" s="121">
        <v>36</v>
      </c>
      <c r="BU97" s="2"/>
      <c r="BV97" s="3"/>
      <c r="BW97" s="3"/>
      <c r="BX97" s="3"/>
      <c r="BY97" s="3"/>
    </row>
    <row r="98" spans="1:77" ht="41.45" customHeight="1">
      <c r="A98" s="64" t="s">
        <v>296</v>
      </c>
      <c r="C98" s="65"/>
      <c r="D98" s="65" t="s">
        <v>64</v>
      </c>
      <c r="E98" s="66">
        <v>169.30539123223622</v>
      </c>
      <c r="F98" s="68">
        <v>99.98883110586446</v>
      </c>
      <c r="G98" s="101" t="s">
        <v>1188</v>
      </c>
      <c r="H98" s="65"/>
      <c r="I98" s="69" t="s">
        <v>296</v>
      </c>
      <c r="J98" s="70"/>
      <c r="K98" s="70"/>
      <c r="L98" s="69" t="s">
        <v>3310</v>
      </c>
      <c r="M98" s="73">
        <v>4.722220118903476</v>
      </c>
      <c r="N98" s="74">
        <v>9534.458984375</v>
      </c>
      <c r="O98" s="74">
        <v>4087.826416015625</v>
      </c>
      <c r="P98" s="75"/>
      <c r="Q98" s="76"/>
      <c r="R98" s="76"/>
      <c r="S98" s="86"/>
      <c r="T98" s="48">
        <v>0</v>
      </c>
      <c r="U98" s="48">
        <v>1</v>
      </c>
      <c r="V98" s="49">
        <v>0</v>
      </c>
      <c r="W98" s="49">
        <v>1</v>
      </c>
      <c r="X98" s="49">
        <v>0</v>
      </c>
      <c r="Y98" s="49">
        <v>0.701753</v>
      </c>
      <c r="Z98" s="49">
        <v>0</v>
      </c>
      <c r="AA98" s="49">
        <v>0</v>
      </c>
      <c r="AB98" s="71">
        <v>98</v>
      </c>
      <c r="AC98" s="71"/>
      <c r="AD98" s="72"/>
      <c r="AE98" s="78" t="s">
        <v>2068</v>
      </c>
      <c r="AF98" s="78">
        <v>7539</v>
      </c>
      <c r="AG98" s="78">
        <v>6859</v>
      </c>
      <c r="AH98" s="78">
        <v>778953</v>
      </c>
      <c r="AI98" s="78">
        <v>108516</v>
      </c>
      <c r="AJ98" s="78"/>
      <c r="AK98" s="78" t="s">
        <v>2279</v>
      </c>
      <c r="AL98" s="78" t="s">
        <v>2463</v>
      </c>
      <c r="AM98" s="82" t="s">
        <v>2619</v>
      </c>
      <c r="AN98" s="78"/>
      <c r="AO98" s="80">
        <v>40927.52659722222</v>
      </c>
      <c r="AP98" s="82" t="s">
        <v>2791</v>
      </c>
      <c r="AQ98" s="78" t="b">
        <v>0</v>
      </c>
      <c r="AR98" s="78" t="b">
        <v>0</v>
      </c>
      <c r="AS98" s="78" t="b">
        <v>1</v>
      </c>
      <c r="AT98" s="78" t="s">
        <v>1903</v>
      </c>
      <c r="AU98" s="78">
        <v>641</v>
      </c>
      <c r="AV98" s="82" t="s">
        <v>2907</v>
      </c>
      <c r="AW98" s="78" t="b">
        <v>0</v>
      </c>
      <c r="AX98" s="78" t="s">
        <v>2995</v>
      </c>
      <c r="AY98" s="82" t="s">
        <v>3091</v>
      </c>
      <c r="AZ98" s="78" t="s">
        <v>66</v>
      </c>
      <c r="BA98" s="78" t="str">
        <f>REPLACE(INDEX(GroupVertices[Group],MATCH(Vertices[[#This Row],[Vertex]],GroupVertices[Vertex],0)),1,1,"")</f>
        <v>31</v>
      </c>
      <c r="BB98" s="48"/>
      <c r="BC98" s="48"/>
      <c r="BD98" s="48"/>
      <c r="BE98" s="48"/>
      <c r="BF98" s="48" t="s">
        <v>966</v>
      </c>
      <c r="BG98" s="48" t="s">
        <v>966</v>
      </c>
      <c r="BH98" s="121" t="s">
        <v>4059</v>
      </c>
      <c r="BI98" s="121" t="s">
        <v>4059</v>
      </c>
      <c r="BJ98" s="121" t="s">
        <v>4233</v>
      </c>
      <c r="BK98" s="121" t="s">
        <v>4233</v>
      </c>
      <c r="BL98" s="121">
        <v>0</v>
      </c>
      <c r="BM98" s="124">
        <v>0</v>
      </c>
      <c r="BN98" s="121">
        <v>0</v>
      </c>
      <c r="BO98" s="124">
        <v>0</v>
      </c>
      <c r="BP98" s="121">
        <v>0</v>
      </c>
      <c r="BQ98" s="124">
        <v>0</v>
      </c>
      <c r="BR98" s="121">
        <v>23</v>
      </c>
      <c r="BS98" s="124">
        <v>100</v>
      </c>
      <c r="BT98" s="121">
        <v>23</v>
      </c>
      <c r="BU98" s="2"/>
      <c r="BV98" s="3"/>
      <c r="BW98" s="3"/>
      <c r="BX98" s="3"/>
      <c r="BY98" s="3"/>
    </row>
    <row r="99" spans="1:77" ht="41.45" customHeight="1">
      <c r="A99" s="64" t="s">
        <v>297</v>
      </c>
      <c r="C99" s="65"/>
      <c r="D99" s="65" t="s">
        <v>64</v>
      </c>
      <c r="E99" s="66">
        <v>164.1967334884212</v>
      </c>
      <c r="F99" s="68">
        <v>99.99664150994845</v>
      </c>
      <c r="G99" s="101" t="s">
        <v>1189</v>
      </c>
      <c r="H99" s="65"/>
      <c r="I99" s="69" t="s">
        <v>297</v>
      </c>
      <c r="J99" s="70"/>
      <c r="K99" s="70"/>
      <c r="L99" s="69" t="s">
        <v>3311</v>
      </c>
      <c r="M99" s="73">
        <v>2.1192727845141617</v>
      </c>
      <c r="N99" s="74">
        <v>425.96453857421875</v>
      </c>
      <c r="O99" s="74">
        <v>775.3238525390625</v>
      </c>
      <c r="P99" s="75"/>
      <c r="Q99" s="76"/>
      <c r="R99" s="76"/>
      <c r="S99" s="86"/>
      <c r="T99" s="48">
        <v>1</v>
      </c>
      <c r="U99" s="48">
        <v>1</v>
      </c>
      <c r="V99" s="49">
        <v>0</v>
      </c>
      <c r="W99" s="49">
        <v>0</v>
      </c>
      <c r="X99" s="49">
        <v>0</v>
      </c>
      <c r="Y99" s="49">
        <v>0.999998</v>
      </c>
      <c r="Z99" s="49">
        <v>0</v>
      </c>
      <c r="AA99" s="49" t="s">
        <v>4957</v>
      </c>
      <c r="AB99" s="71">
        <v>99</v>
      </c>
      <c r="AC99" s="71"/>
      <c r="AD99" s="72"/>
      <c r="AE99" s="78" t="s">
        <v>2069</v>
      </c>
      <c r="AF99" s="78">
        <v>2299</v>
      </c>
      <c r="AG99" s="78">
        <v>2066</v>
      </c>
      <c r="AH99" s="78">
        <v>2482</v>
      </c>
      <c r="AI99" s="78">
        <v>319</v>
      </c>
      <c r="AJ99" s="78"/>
      <c r="AK99" s="78" t="s">
        <v>2280</v>
      </c>
      <c r="AL99" s="78" t="s">
        <v>2464</v>
      </c>
      <c r="AM99" s="82" t="s">
        <v>2620</v>
      </c>
      <c r="AN99" s="78"/>
      <c r="AO99" s="80">
        <v>40001.593206018515</v>
      </c>
      <c r="AP99" s="82" t="s">
        <v>2792</v>
      </c>
      <c r="AQ99" s="78" t="b">
        <v>0</v>
      </c>
      <c r="AR99" s="78" t="b">
        <v>0</v>
      </c>
      <c r="AS99" s="78" t="b">
        <v>1</v>
      </c>
      <c r="AT99" s="78" t="s">
        <v>1903</v>
      </c>
      <c r="AU99" s="78">
        <v>37</v>
      </c>
      <c r="AV99" s="82" t="s">
        <v>2912</v>
      </c>
      <c r="AW99" s="78" t="b">
        <v>0</v>
      </c>
      <c r="AX99" s="78" t="s">
        <v>2995</v>
      </c>
      <c r="AY99" s="82" t="s">
        <v>3092</v>
      </c>
      <c r="AZ99" s="78" t="s">
        <v>66</v>
      </c>
      <c r="BA99" s="78" t="str">
        <f>REPLACE(INDEX(GroupVertices[Group],MATCH(Vertices[[#This Row],[Vertex]],GroupVertices[Vertex],0)),1,1,"")</f>
        <v>1</v>
      </c>
      <c r="BB99" s="48" t="s">
        <v>745</v>
      </c>
      <c r="BC99" s="48" t="s">
        <v>745</v>
      </c>
      <c r="BD99" s="48" t="s">
        <v>903</v>
      </c>
      <c r="BE99" s="48" t="s">
        <v>903</v>
      </c>
      <c r="BF99" s="48" t="s">
        <v>967</v>
      </c>
      <c r="BG99" s="48" t="s">
        <v>967</v>
      </c>
      <c r="BH99" s="121" t="s">
        <v>4060</v>
      </c>
      <c r="BI99" s="121" t="s">
        <v>4060</v>
      </c>
      <c r="BJ99" s="121" t="s">
        <v>4234</v>
      </c>
      <c r="BK99" s="121" t="s">
        <v>4234</v>
      </c>
      <c r="BL99" s="121">
        <v>1</v>
      </c>
      <c r="BM99" s="124">
        <v>3.125</v>
      </c>
      <c r="BN99" s="121">
        <v>0</v>
      </c>
      <c r="BO99" s="124">
        <v>0</v>
      </c>
      <c r="BP99" s="121">
        <v>0</v>
      </c>
      <c r="BQ99" s="124">
        <v>0</v>
      </c>
      <c r="BR99" s="121">
        <v>31</v>
      </c>
      <c r="BS99" s="124">
        <v>96.875</v>
      </c>
      <c r="BT99" s="121">
        <v>32</v>
      </c>
      <c r="BU99" s="2"/>
      <c r="BV99" s="3"/>
      <c r="BW99" s="3"/>
      <c r="BX99" s="3"/>
      <c r="BY99" s="3"/>
    </row>
    <row r="100" spans="1:77" ht="41.45" customHeight="1">
      <c r="A100" s="64" t="s">
        <v>298</v>
      </c>
      <c r="C100" s="65"/>
      <c r="D100" s="65" t="s">
        <v>64</v>
      </c>
      <c r="E100" s="66">
        <v>162.01705372916774</v>
      </c>
      <c r="F100" s="68">
        <v>99.99997392729703</v>
      </c>
      <c r="G100" s="101" t="s">
        <v>1190</v>
      </c>
      <c r="H100" s="65"/>
      <c r="I100" s="69" t="s">
        <v>298</v>
      </c>
      <c r="J100" s="70"/>
      <c r="K100" s="70"/>
      <c r="L100" s="69" t="s">
        <v>3312</v>
      </c>
      <c r="M100" s="73">
        <v>1.0086891628103962</v>
      </c>
      <c r="N100" s="74">
        <v>2736.4873046875</v>
      </c>
      <c r="O100" s="74">
        <v>9223.6767578125</v>
      </c>
      <c r="P100" s="75"/>
      <c r="Q100" s="76"/>
      <c r="R100" s="76"/>
      <c r="S100" s="86"/>
      <c r="T100" s="48">
        <v>1</v>
      </c>
      <c r="U100" s="48">
        <v>1</v>
      </c>
      <c r="V100" s="49">
        <v>0</v>
      </c>
      <c r="W100" s="49">
        <v>0</v>
      </c>
      <c r="X100" s="49">
        <v>0</v>
      </c>
      <c r="Y100" s="49">
        <v>0.999998</v>
      </c>
      <c r="Z100" s="49">
        <v>0</v>
      </c>
      <c r="AA100" s="49" t="s">
        <v>4957</v>
      </c>
      <c r="AB100" s="71">
        <v>100</v>
      </c>
      <c r="AC100" s="71"/>
      <c r="AD100" s="72"/>
      <c r="AE100" s="78" t="s">
        <v>2070</v>
      </c>
      <c r="AF100" s="78">
        <v>178</v>
      </c>
      <c r="AG100" s="78">
        <v>21</v>
      </c>
      <c r="AH100" s="78">
        <v>501</v>
      </c>
      <c r="AI100" s="78">
        <v>49</v>
      </c>
      <c r="AJ100" s="78"/>
      <c r="AK100" s="78" t="s">
        <v>2281</v>
      </c>
      <c r="AL100" s="78" t="s">
        <v>2465</v>
      </c>
      <c r="AM100" s="82" t="s">
        <v>2621</v>
      </c>
      <c r="AN100" s="78"/>
      <c r="AO100" s="80">
        <v>42535.98059027778</v>
      </c>
      <c r="AP100" s="78"/>
      <c r="AQ100" s="78" t="b">
        <v>1</v>
      </c>
      <c r="AR100" s="78" t="b">
        <v>0</v>
      </c>
      <c r="AS100" s="78" t="b">
        <v>0</v>
      </c>
      <c r="AT100" s="78" t="s">
        <v>1903</v>
      </c>
      <c r="AU100" s="78">
        <v>1</v>
      </c>
      <c r="AV100" s="78"/>
      <c r="AW100" s="78" t="b">
        <v>0</v>
      </c>
      <c r="AX100" s="78" t="s">
        <v>2995</v>
      </c>
      <c r="AY100" s="82" t="s">
        <v>3093</v>
      </c>
      <c r="AZ100" s="78" t="s">
        <v>66</v>
      </c>
      <c r="BA100" s="78" t="str">
        <f>REPLACE(INDEX(GroupVertices[Group],MATCH(Vertices[[#This Row],[Vertex]],GroupVertices[Vertex],0)),1,1,"")</f>
        <v>1</v>
      </c>
      <c r="BB100" s="48"/>
      <c r="BC100" s="48"/>
      <c r="BD100" s="48"/>
      <c r="BE100" s="48"/>
      <c r="BF100" s="48" t="s">
        <v>968</v>
      </c>
      <c r="BG100" s="48" t="s">
        <v>968</v>
      </c>
      <c r="BH100" s="121" t="s">
        <v>4061</v>
      </c>
      <c r="BI100" s="121" t="s">
        <v>4061</v>
      </c>
      <c r="BJ100" s="121" t="s">
        <v>4235</v>
      </c>
      <c r="BK100" s="121" t="s">
        <v>4235</v>
      </c>
      <c r="BL100" s="121">
        <v>0</v>
      </c>
      <c r="BM100" s="124">
        <v>0</v>
      </c>
      <c r="BN100" s="121">
        <v>0</v>
      </c>
      <c r="BO100" s="124">
        <v>0</v>
      </c>
      <c r="BP100" s="121">
        <v>0</v>
      </c>
      <c r="BQ100" s="124">
        <v>0</v>
      </c>
      <c r="BR100" s="121">
        <v>36</v>
      </c>
      <c r="BS100" s="124">
        <v>100</v>
      </c>
      <c r="BT100" s="121">
        <v>36</v>
      </c>
      <c r="BU100" s="2"/>
      <c r="BV100" s="3"/>
      <c r="BW100" s="3"/>
      <c r="BX100" s="3"/>
      <c r="BY100" s="3"/>
    </row>
    <row r="101" spans="1:77" ht="41.45" customHeight="1">
      <c r="A101" s="64" t="s">
        <v>299</v>
      </c>
      <c r="C101" s="65"/>
      <c r="D101" s="65" t="s">
        <v>64</v>
      </c>
      <c r="E101" s="66">
        <v>162.52227045576245</v>
      </c>
      <c r="F101" s="68">
        <v>99.99920152347148</v>
      </c>
      <c r="G101" s="101" t="s">
        <v>1191</v>
      </c>
      <c r="H101" s="65"/>
      <c r="I101" s="69" t="s">
        <v>299</v>
      </c>
      <c r="J101" s="70"/>
      <c r="K101" s="70"/>
      <c r="L101" s="69" t="s">
        <v>3313</v>
      </c>
      <c r="M101" s="73">
        <v>1.266105611068384</v>
      </c>
      <c r="N101" s="74">
        <v>425.96453857421875</v>
      </c>
      <c r="O101" s="74">
        <v>3309.829345703125</v>
      </c>
      <c r="P101" s="75"/>
      <c r="Q101" s="76"/>
      <c r="R101" s="76"/>
      <c r="S101" s="86"/>
      <c r="T101" s="48">
        <v>1</v>
      </c>
      <c r="U101" s="48">
        <v>1</v>
      </c>
      <c r="V101" s="49">
        <v>0</v>
      </c>
      <c r="W101" s="49">
        <v>0</v>
      </c>
      <c r="X101" s="49">
        <v>0</v>
      </c>
      <c r="Y101" s="49">
        <v>0.999998</v>
      </c>
      <c r="Z101" s="49">
        <v>0</v>
      </c>
      <c r="AA101" s="49" t="s">
        <v>4957</v>
      </c>
      <c r="AB101" s="71">
        <v>101</v>
      </c>
      <c r="AC101" s="71"/>
      <c r="AD101" s="72"/>
      <c r="AE101" s="78" t="s">
        <v>299</v>
      </c>
      <c r="AF101" s="78">
        <v>235</v>
      </c>
      <c r="AG101" s="78">
        <v>495</v>
      </c>
      <c r="AH101" s="78">
        <v>1435</v>
      </c>
      <c r="AI101" s="78">
        <v>336</v>
      </c>
      <c r="AJ101" s="78"/>
      <c r="AK101" s="78" t="s">
        <v>2282</v>
      </c>
      <c r="AL101" s="78" t="s">
        <v>2466</v>
      </c>
      <c r="AM101" s="82" t="s">
        <v>2622</v>
      </c>
      <c r="AN101" s="78"/>
      <c r="AO101" s="80">
        <v>40889.50109953704</v>
      </c>
      <c r="AP101" s="82" t="s">
        <v>2793</v>
      </c>
      <c r="AQ101" s="78" t="b">
        <v>0</v>
      </c>
      <c r="AR101" s="78" t="b">
        <v>0</v>
      </c>
      <c r="AS101" s="78" t="b">
        <v>0</v>
      </c>
      <c r="AT101" s="78" t="s">
        <v>1903</v>
      </c>
      <c r="AU101" s="78">
        <v>14</v>
      </c>
      <c r="AV101" s="82" t="s">
        <v>2907</v>
      </c>
      <c r="AW101" s="78" t="b">
        <v>0</v>
      </c>
      <c r="AX101" s="78" t="s">
        <v>2995</v>
      </c>
      <c r="AY101" s="82" t="s">
        <v>3094</v>
      </c>
      <c r="AZ101" s="78" t="s">
        <v>66</v>
      </c>
      <c r="BA101" s="78" t="str">
        <f>REPLACE(INDEX(GroupVertices[Group],MATCH(Vertices[[#This Row],[Vertex]],GroupVertices[Vertex],0)),1,1,"")</f>
        <v>1</v>
      </c>
      <c r="BB101" s="48" t="s">
        <v>746</v>
      </c>
      <c r="BC101" s="48" t="s">
        <v>746</v>
      </c>
      <c r="BD101" s="48" t="s">
        <v>882</v>
      </c>
      <c r="BE101" s="48" t="s">
        <v>882</v>
      </c>
      <c r="BF101" s="48" t="s">
        <v>969</v>
      </c>
      <c r="BG101" s="48" t="s">
        <v>969</v>
      </c>
      <c r="BH101" s="121" t="s">
        <v>4062</v>
      </c>
      <c r="BI101" s="121" t="s">
        <v>4062</v>
      </c>
      <c r="BJ101" s="121" t="s">
        <v>4236</v>
      </c>
      <c r="BK101" s="121" t="s">
        <v>4236</v>
      </c>
      <c r="BL101" s="121">
        <v>0</v>
      </c>
      <c r="BM101" s="124">
        <v>0</v>
      </c>
      <c r="BN101" s="121">
        <v>0</v>
      </c>
      <c r="BO101" s="124">
        <v>0</v>
      </c>
      <c r="BP101" s="121">
        <v>0</v>
      </c>
      <c r="BQ101" s="124">
        <v>0</v>
      </c>
      <c r="BR101" s="121">
        <v>18</v>
      </c>
      <c r="BS101" s="124">
        <v>100</v>
      </c>
      <c r="BT101" s="121">
        <v>18</v>
      </c>
      <c r="BU101" s="2"/>
      <c r="BV101" s="3"/>
      <c r="BW101" s="3"/>
      <c r="BX101" s="3"/>
      <c r="BY101" s="3"/>
    </row>
    <row r="102" spans="1:77" ht="41.45" customHeight="1">
      <c r="A102" s="64" t="s">
        <v>300</v>
      </c>
      <c r="C102" s="65"/>
      <c r="D102" s="65" t="s">
        <v>64</v>
      </c>
      <c r="E102" s="66">
        <v>162.18226173048035</v>
      </c>
      <c r="F102" s="68">
        <v>99.99972134798699</v>
      </c>
      <c r="G102" s="101" t="s">
        <v>2950</v>
      </c>
      <c r="H102" s="65"/>
      <c r="I102" s="69" t="s">
        <v>300</v>
      </c>
      <c r="J102" s="70"/>
      <c r="K102" s="70"/>
      <c r="L102" s="69" t="s">
        <v>3314</v>
      </c>
      <c r="M102" s="73">
        <v>1.0928654275361094</v>
      </c>
      <c r="N102" s="74">
        <v>425.96453857421875</v>
      </c>
      <c r="O102" s="74">
        <v>5844.33544921875</v>
      </c>
      <c r="P102" s="75"/>
      <c r="Q102" s="76"/>
      <c r="R102" s="76"/>
      <c r="S102" s="86"/>
      <c r="T102" s="48">
        <v>1</v>
      </c>
      <c r="U102" s="48">
        <v>1</v>
      </c>
      <c r="V102" s="49">
        <v>0</v>
      </c>
      <c r="W102" s="49">
        <v>0</v>
      </c>
      <c r="X102" s="49">
        <v>0</v>
      </c>
      <c r="Y102" s="49">
        <v>0.999998</v>
      </c>
      <c r="Z102" s="49">
        <v>0</v>
      </c>
      <c r="AA102" s="49" t="s">
        <v>4957</v>
      </c>
      <c r="AB102" s="71">
        <v>102</v>
      </c>
      <c r="AC102" s="71"/>
      <c r="AD102" s="72"/>
      <c r="AE102" s="78" t="s">
        <v>2071</v>
      </c>
      <c r="AF102" s="78">
        <v>162</v>
      </c>
      <c r="AG102" s="78">
        <v>176</v>
      </c>
      <c r="AH102" s="78">
        <v>1038</v>
      </c>
      <c r="AI102" s="78">
        <v>0</v>
      </c>
      <c r="AJ102" s="78"/>
      <c r="AK102" s="78"/>
      <c r="AL102" s="78"/>
      <c r="AM102" s="82" t="s">
        <v>2623</v>
      </c>
      <c r="AN102" s="78"/>
      <c r="AO102" s="80">
        <v>42784.677037037036</v>
      </c>
      <c r="AP102" s="82" t="s">
        <v>2794</v>
      </c>
      <c r="AQ102" s="78" t="b">
        <v>1</v>
      </c>
      <c r="AR102" s="78" t="b">
        <v>0</v>
      </c>
      <c r="AS102" s="78" t="b">
        <v>0</v>
      </c>
      <c r="AT102" s="78" t="s">
        <v>1903</v>
      </c>
      <c r="AU102" s="78">
        <v>4</v>
      </c>
      <c r="AV102" s="78"/>
      <c r="AW102" s="78" t="b">
        <v>0</v>
      </c>
      <c r="AX102" s="78" t="s">
        <v>2995</v>
      </c>
      <c r="AY102" s="82" t="s">
        <v>3095</v>
      </c>
      <c r="AZ102" s="78" t="s">
        <v>66</v>
      </c>
      <c r="BA102" s="78" t="str">
        <f>REPLACE(INDEX(GroupVertices[Group],MATCH(Vertices[[#This Row],[Vertex]],GroupVertices[Vertex],0)),1,1,"")</f>
        <v>1</v>
      </c>
      <c r="BB102" s="48" t="s">
        <v>747</v>
      </c>
      <c r="BC102" s="48" t="s">
        <v>747</v>
      </c>
      <c r="BD102" s="48" t="s">
        <v>898</v>
      </c>
      <c r="BE102" s="48" t="s">
        <v>898</v>
      </c>
      <c r="BF102" s="48" t="s">
        <v>970</v>
      </c>
      <c r="BG102" s="48" t="s">
        <v>970</v>
      </c>
      <c r="BH102" s="121" t="s">
        <v>4063</v>
      </c>
      <c r="BI102" s="121" t="s">
        <v>4063</v>
      </c>
      <c r="BJ102" s="121" t="s">
        <v>4237</v>
      </c>
      <c r="BK102" s="121" t="s">
        <v>4237</v>
      </c>
      <c r="BL102" s="121">
        <v>0</v>
      </c>
      <c r="BM102" s="124">
        <v>0</v>
      </c>
      <c r="BN102" s="121">
        <v>0</v>
      </c>
      <c r="BO102" s="124">
        <v>0</v>
      </c>
      <c r="BP102" s="121">
        <v>0</v>
      </c>
      <c r="BQ102" s="124">
        <v>0</v>
      </c>
      <c r="BR102" s="121">
        <v>21</v>
      </c>
      <c r="BS102" s="124">
        <v>100</v>
      </c>
      <c r="BT102" s="121">
        <v>21</v>
      </c>
      <c r="BU102" s="2"/>
      <c r="BV102" s="3"/>
      <c r="BW102" s="3"/>
      <c r="BX102" s="3"/>
      <c r="BY102" s="3"/>
    </row>
    <row r="103" spans="1:77" ht="41.45" customHeight="1">
      <c r="A103" s="64" t="s">
        <v>301</v>
      </c>
      <c r="C103" s="65"/>
      <c r="D103" s="65" t="s">
        <v>64</v>
      </c>
      <c r="E103" s="66">
        <v>162.69920289587787</v>
      </c>
      <c r="F103" s="68">
        <v>99.99893101917816</v>
      </c>
      <c r="G103" s="101" t="s">
        <v>1192</v>
      </c>
      <c r="H103" s="65"/>
      <c r="I103" s="69" t="s">
        <v>301</v>
      </c>
      <c r="J103" s="70"/>
      <c r="K103" s="70"/>
      <c r="L103" s="69" t="s">
        <v>3315</v>
      </c>
      <c r="M103" s="73">
        <v>1.3562556752262445</v>
      </c>
      <c r="N103" s="74">
        <v>4595.58935546875</v>
      </c>
      <c r="O103" s="74">
        <v>7726.29931640625</v>
      </c>
      <c r="P103" s="75"/>
      <c r="Q103" s="76"/>
      <c r="R103" s="76"/>
      <c r="S103" s="86"/>
      <c r="T103" s="48">
        <v>6</v>
      </c>
      <c r="U103" s="48">
        <v>7</v>
      </c>
      <c r="V103" s="49">
        <v>110</v>
      </c>
      <c r="W103" s="49">
        <v>0.090909</v>
      </c>
      <c r="X103" s="49">
        <v>0.02394</v>
      </c>
      <c r="Y103" s="49">
        <v>5.594582</v>
      </c>
      <c r="Z103" s="49">
        <v>0</v>
      </c>
      <c r="AA103" s="49">
        <v>0.18181818181818182</v>
      </c>
      <c r="AB103" s="71">
        <v>103</v>
      </c>
      <c r="AC103" s="71"/>
      <c r="AD103" s="72"/>
      <c r="AE103" s="78" t="s">
        <v>2072</v>
      </c>
      <c r="AF103" s="78">
        <v>505</v>
      </c>
      <c r="AG103" s="78">
        <v>661</v>
      </c>
      <c r="AH103" s="78">
        <v>288</v>
      </c>
      <c r="AI103" s="78">
        <v>275</v>
      </c>
      <c r="AJ103" s="78"/>
      <c r="AK103" s="78" t="s">
        <v>2283</v>
      </c>
      <c r="AL103" s="78" t="s">
        <v>2467</v>
      </c>
      <c r="AM103" s="82" t="s">
        <v>2624</v>
      </c>
      <c r="AN103" s="78"/>
      <c r="AO103" s="80">
        <v>43253.52230324074</v>
      </c>
      <c r="AP103" s="82" t="s">
        <v>2795</v>
      </c>
      <c r="AQ103" s="78" t="b">
        <v>1</v>
      </c>
      <c r="AR103" s="78" t="b">
        <v>0</v>
      </c>
      <c r="AS103" s="78" t="b">
        <v>0</v>
      </c>
      <c r="AT103" s="78" t="s">
        <v>1903</v>
      </c>
      <c r="AU103" s="78">
        <v>5</v>
      </c>
      <c r="AV103" s="78"/>
      <c r="AW103" s="78" t="b">
        <v>0</v>
      </c>
      <c r="AX103" s="78" t="s">
        <v>2995</v>
      </c>
      <c r="AY103" s="82" t="s">
        <v>3096</v>
      </c>
      <c r="AZ103" s="78" t="s">
        <v>66</v>
      </c>
      <c r="BA103" s="78" t="str">
        <f>REPLACE(INDEX(GroupVertices[Group],MATCH(Vertices[[#This Row],[Vertex]],GroupVertices[Vertex],0)),1,1,"")</f>
        <v>2</v>
      </c>
      <c r="BB103" s="48" t="s">
        <v>748</v>
      </c>
      <c r="BC103" s="48" t="s">
        <v>748</v>
      </c>
      <c r="BD103" s="48" t="s">
        <v>882</v>
      </c>
      <c r="BE103" s="48" t="s">
        <v>882</v>
      </c>
      <c r="BF103" s="48" t="s">
        <v>971</v>
      </c>
      <c r="BG103" s="48" t="s">
        <v>971</v>
      </c>
      <c r="BH103" s="121" t="s">
        <v>4064</v>
      </c>
      <c r="BI103" s="121" t="s">
        <v>4064</v>
      </c>
      <c r="BJ103" s="121" t="s">
        <v>3833</v>
      </c>
      <c r="BK103" s="121" t="s">
        <v>3833</v>
      </c>
      <c r="BL103" s="121">
        <v>0</v>
      </c>
      <c r="BM103" s="124">
        <v>0</v>
      </c>
      <c r="BN103" s="121">
        <v>0</v>
      </c>
      <c r="BO103" s="124">
        <v>0</v>
      </c>
      <c r="BP103" s="121">
        <v>0</v>
      </c>
      <c r="BQ103" s="124">
        <v>0</v>
      </c>
      <c r="BR103" s="121">
        <v>23</v>
      </c>
      <c r="BS103" s="124">
        <v>100</v>
      </c>
      <c r="BT103" s="121">
        <v>23</v>
      </c>
      <c r="BU103" s="2"/>
      <c r="BV103" s="3"/>
      <c r="BW103" s="3"/>
      <c r="BX103" s="3"/>
      <c r="BY103" s="3"/>
    </row>
    <row r="104" spans="1:77" ht="41.45" customHeight="1">
      <c r="A104" s="64" t="s">
        <v>413</v>
      </c>
      <c r="C104" s="65"/>
      <c r="D104" s="65" t="s">
        <v>64</v>
      </c>
      <c r="E104" s="66">
        <v>162.25900351173524</v>
      </c>
      <c r="F104" s="68">
        <v>99.99960402082361</v>
      </c>
      <c r="G104" s="101" t="s">
        <v>2951</v>
      </c>
      <c r="H104" s="65"/>
      <c r="I104" s="69" t="s">
        <v>413</v>
      </c>
      <c r="J104" s="70"/>
      <c r="K104" s="70"/>
      <c r="L104" s="69" t="s">
        <v>3316</v>
      </c>
      <c r="M104" s="73">
        <v>1.1319666601828924</v>
      </c>
      <c r="N104" s="74">
        <v>4720.68603515625</v>
      </c>
      <c r="O104" s="74">
        <v>5717.0751953125</v>
      </c>
      <c r="P104" s="75"/>
      <c r="Q104" s="76"/>
      <c r="R104" s="76"/>
      <c r="S104" s="86"/>
      <c r="T104" s="48">
        <v>1</v>
      </c>
      <c r="U104" s="48">
        <v>0</v>
      </c>
      <c r="V104" s="49">
        <v>0</v>
      </c>
      <c r="W104" s="49">
        <v>0.047619</v>
      </c>
      <c r="X104" s="49">
        <v>0.02394</v>
      </c>
      <c r="Y104" s="49">
        <v>0.582308</v>
      </c>
      <c r="Z104" s="49">
        <v>0</v>
      </c>
      <c r="AA104" s="49">
        <v>0</v>
      </c>
      <c r="AB104" s="71">
        <v>104</v>
      </c>
      <c r="AC104" s="71"/>
      <c r="AD104" s="72"/>
      <c r="AE104" s="78" t="s">
        <v>2073</v>
      </c>
      <c r="AF104" s="78">
        <v>230</v>
      </c>
      <c r="AG104" s="78">
        <v>248</v>
      </c>
      <c r="AH104" s="78">
        <v>282</v>
      </c>
      <c r="AI104" s="78">
        <v>176</v>
      </c>
      <c r="AJ104" s="78"/>
      <c r="AK104" s="78" t="s">
        <v>2284</v>
      </c>
      <c r="AL104" s="78" t="s">
        <v>2468</v>
      </c>
      <c r="AM104" s="78"/>
      <c r="AN104" s="78"/>
      <c r="AO104" s="80">
        <v>42787.816875</v>
      </c>
      <c r="AP104" s="78"/>
      <c r="AQ104" s="78" t="b">
        <v>0</v>
      </c>
      <c r="AR104" s="78" t="b">
        <v>0</v>
      </c>
      <c r="AS104" s="78" t="b">
        <v>0</v>
      </c>
      <c r="AT104" s="78" t="s">
        <v>1903</v>
      </c>
      <c r="AU104" s="78">
        <v>2</v>
      </c>
      <c r="AV104" s="82" t="s">
        <v>2905</v>
      </c>
      <c r="AW104" s="78" t="b">
        <v>0</v>
      </c>
      <c r="AX104" s="78" t="s">
        <v>2995</v>
      </c>
      <c r="AY104" s="82" t="s">
        <v>3097</v>
      </c>
      <c r="AZ104" s="78" t="s">
        <v>65</v>
      </c>
      <c r="BA104" s="78" t="str">
        <f>REPLACE(INDEX(GroupVertices[Group],MATCH(Vertices[[#This Row],[Vertex]],GroupVertices[Vertex],0)),1,1,"")</f>
        <v>2</v>
      </c>
      <c r="BB104" s="48"/>
      <c r="BC104" s="48"/>
      <c r="BD104" s="48"/>
      <c r="BE104" s="48"/>
      <c r="BF104" s="48"/>
      <c r="BG104" s="48"/>
      <c r="BH104" s="48"/>
      <c r="BI104" s="48"/>
      <c r="BJ104" s="48"/>
      <c r="BK104" s="48"/>
      <c r="BL104" s="48"/>
      <c r="BM104" s="49"/>
      <c r="BN104" s="48"/>
      <c r="BO104" s="49"/>
      <c r="BP104" s="48"/>
      <c r="BQ104" s="49"/>
      <c r="BR104" s="48"/>
      <c r="BS104" s="49"/>
      <c r="BT104" s="48"/>
      <c r="BU104" s="2"/>
      <c r="BV104" s="3"/>
      <c r="BW104" s="3"/>
      <c r="BX104" s="3"/>
      <c r="BY104" s="3"/>
    </row>
    <row r="105" spans="1:77" ht="41.45" customHeight="1">
      <c r="A105" s="64" t="s">
        <v>414</v>
      </c>
      <c r="C105" s="65"/>
      <c r="D105" s="65" t="s">
        <v>64</v>
      </c>
      <c r="E105" s="66">
        <v>163.4570279857699</v>
      </c>
      <c r="F105" s="68">
        <v>99.99777241343985</v>
      </c>
      <c r="G105" s="101" t="s">
        <v>2952</v>
      </c>
      <c r="H105" s="65"/>
      <c r="I105" s="69" t="s">
        <v>414</v>
      </c>
      <c r="J105" s="70"/>
      <c r="K105" s="70"/>
      <c r="L105" s="69" t="s">
        <v>3317</v>
      </c>
      <c r="M105" s="73">
        <v>1.742380347613226</v>
      </c>
      <c r="N105" s="74">
        <v>5073.6142578125</v>
      </c>
      <c r="O105" s="74">
        <v>8483.0986328125</v>
      </c>
      <c r="P105" s="75"/>
      <c r="Q105" s="76"/>
      <c r="R105" s="76"/>
      <c r="S105" s="86"/>
      <c r="T105" s="48">
        <v>1</v>
      </c>
      <c r="U105" s="48">
        <v>0</v>
      </c>
      <c r="V105" s="49">
        <v>0</v>
      </c>
      <c r="W105" s="49">
        <v>0.047619</v>
      </c>
      <c r="X105" s="49">
        <v>0.02394</v>
      </c>
      <c r="Y105" s="49">
        <v>0.582308</v>
      </c>
      <c r="Z105" s="49">
        <v>0</v>
      </c>
      <c r="AA105" s="49">
        <v>0</v>
      </c>
      <c r="AB105" s="71">
        <v>105</v>
      </c>
      <c r="AC105" s="71"/>
      <c r="AD105" s="72"/>
      <c r="AE105" s="78" t="s">
        <v>2074</v>
      </c>
      <c r="AF105" s="78">
        <v>1422</v>
      </c>
      <c r="AG105" s="78">
        <v>1372</v>
      </c>
      <c r="AH105" s="78">
        <v>3923</v>
      </c>
      <c r="AI105" s="78">
        <v>193</v>
      </c>
      <c r="AJ105" s="78"/>
      <c r="AK105" s="78" t="s">
        <v>2285</v>
      </c>
      <c r="AL105" s="78" t="s">
        <v>2469</v>
      </c>
      <c r="AM105" s="82" t="s">
        <v>2625</v>
      </c>
      <c r="AN105" s="78"/>
      <c r="AO105" s="80">
        <v>41051.435115740744</v>
      </c>
      <c r="AP105" s="82" t="s">
        <v>2796</v>
      </c>
      <c r="AQ105" s="78" t="b">
        <v>0</v>
      </c>
      <c r="AR105" s="78" t="b">
        <v>0</v>
      </c>
      <c r="AS105" s="78" t="b">
        <v>0</v>
      </c>
      <c r="AT105" s="78" t="s">
        <v>1903</v>
      </c>
      <c r="AU105" s="78">
        <v>70</v>
      </c>
      <c r="AV105" s="82" t="s">
        <v>2904</v>
      </c>
      <c r="AW105" s="78" t="b">
        <v>0</v>
      </c>
      <c r="AX105" s="78" t="s">
        <v>2995</v>
      </c>
      <c r="AY105" s="82" t="s">
        <v>3098</v>
      </c>
      <c r="AZ105" s="78" t="s">
        <v>65</v>
      </c>
      <c r="BA105" s="78" t="str">
        <f>REPLACE(INDEX(GroupVertices[Group],MATCH(Vertices[[#This Row],[Vertex]],GroupVertices[Vertex],0)),1,1,"")</f>
        <v>2</v>
      </c>
      <c r="BB105" s="48"/>
      <c r="BC105" s="48"/>
      <c r="BD105" s="48"/>
      <c r="BE105" s="48"/>
      <c r="BF105" s="48"/>
      <c r="BG105" s="48"/>
      <c r="BH105" s="48"/>
      <c r="BI105" s="48"/>
      <c r="BJ105" s="48"/>
      <c r="BK105" s="48"/>
      <c r="BL105" s="48"/>
      <c r="BM105" s="49"/>
      <c r="BN105" s="48"/>
      <c r="BO105" s="49"/>
      <c r="BP105" s="48"/>
      <c r="BQ105" s="49"/>
      <c r="BR105" s="48"/>
      <c r="BS105" s="49"/>
      <c r="BT105" s="48"/>
      <c r="BU105" s="2"/>
      <c r="BV105" s="3"/>
      <c r="BW105" s="3"/>
      <c r="BX105" s="3"/>
      <c r="BY105" s="3"/>
    </row>
    <row r="106" spans="1:77" ht="41.45" customHeight="1">
      <c r="A106" s="64" t="s">
        <v>415</v>
      </c>
      <c r="C106" s="65"/>
      <c r="D106" s="65" t="s">
        <v>64</v>
      </c>
      <c r="E106" s="66">
        <v>162.09912480078756</v>
      </c>
      <c r="F106" s="68">
        <v>99.99984845241397</v>
      </c>
      <c r="G106" s="101" t="s">
        <v>2953</v>
      </c>
      <c r="H106" s="65"/>
      <c r="I106" s="69" t="s">
        <v>415</v>
      </c>
      <c r="J106" s="70"/>
      <c r="K106" s="70"/>
      <c r="L106" s="69" t="s">
        <v>3318</v>
      </c>
      <c r="M106" s="73">
        <v>1.050505758835428</v>
      </c>
      <c r="N106" s="74">
        <v>4884.83740234375</v>
      </c>
      <c r="O106" s="74">
        <v>9331.6767578125</v>
      </c>
      <c r="P106" s="75"/>
      <c r="Q106" s="76"/>
      <c r="R106" s="76"/>
      <c r="S106" s="86"/>
      <c r="T106" s="48">
        <v>1</v>
      </c>
      <c r="U106" s="48">
        <v>0</v>
      </c>
      <c r="V106" s="49">
        <v>0</v>
      </c>
      <c r="W106" s="49">
        <v>0.047619</v>
      </c>
      <c r="X106" s="49">
        <v>0.02394</v>
      </c>
      <c r="Y106" s="49">
        <v>0.582308</v>
      </c>
      <c r="Z106" s="49">
        <v>0</v>
      </c>
      <c r="AA106" s="49">
        <v>0</v>
      </c>
      <c r="AB106" s="71">
        <v>106</v>
      </c>
      <c r="AC106" s="71"/>
      <c r="AD106" s="72"/>
      <c r="AE106" s="78" t="s">
        <v>2075</v>
      </c>
      <c r="AF106" s="78">
        <v>263</v>
      </c>
      <c r="AG106" s="78">
        <v>98</v>
      </c>
      <c r="AH106" s="78">
        <v>541</v>
      </c>
      <c r="AI106" s="78">
        <v>755</v>
      </c>
      <c r="AJ106" s="78"/>
      <c r="AK106" s="78" t="s">
        <v>2286</v>
      </c>
      <c r="AL106" s="78" t="s">
        <v>2467</v>
      </c>
      <c r="AM106" s="78"/>
      <c r="AN106" s="78"/>
      <c r="AO106" s="80">
        <v>43501.80296296296</v>
      </c>
      <c r="AP106" s="82" t="s">
        <v>2797</v>
      </c>
      <c r="AQ106" s="78" t="b">
        <v>1</v>
      </c>
      <c r="AR106" s="78" t="b">
        <v>0</v>
      </c>
      <c r="AS106" s="78" t="b">
        <v>0</v>
      </c>
      <c r="AT106" s="78" t="s">
        <v>1903</v>
      </c>
      <c r="AU106" s="78">
        <v>0</v>
      </c>
      <c r="AV106" s="78"/>
      <c r="AW106" s="78" t="b">
        <v>0</v>
      </c>
      <c r="AX106" s="78" t="s">
        <v>2995</v>
      </c>
      <c r="AY106" s="82" t="s">
        <v>3099</v>
      </c>
      <c r="AZ106" s="78" t="s">
        <v>65</v>
      </c>
      <c r="BA106" s="78" t="str">
        <f>REPLACE(INDEX(GroupVertices[Group],MATCH(Vertices[[#This Row],[Vertex]],GroupVertices[Vertex],0)),1,1,"")</f>
        <v>2</v>
      </c>
      <c r="BB106" s="48"/>
      <c r="BC106" s="48"/>
      <c r="BD106" s="48"/>
      <c r="BE106" s="48"/>
      <c r="BF106" s="48"/>
      <c r="BG106" s="48"/>
      <c r="BH106" s="48"/>
      <c r="BI106" s="48"/>
      <c r="BJ106" s="48"/>
      <c r="BK106" s="48"/>
      <c r="BL106" s="48"/>
      <c r="BM106" s="49"/>
      <c r="BN106" s="48"/>
      <c r="BO106" s="49"/>
      <c r="BP106" s="48"/>
      <c r="BQ106" s="49"/>
      <c r="BR106" s="48"/>
      <c r="BS106" s="49"/>
      <c r="BT106" s="48"/>
      <c r="BU106" s="2"/>
      <c r="BV106" s="3"/>
      <c r="BW106" s="3"/>
      <c r="BX106" s="3"/>
      <c r="BY106" s="3"/>
    </row>
    <row r="107" spans="1:77" ht="41.45" customHeight="1">
      <c r="A107" s="64" t="s">
        <v>416</v>
      </c>
      <c r="C107" s="65"/>
      <c r="D107" s="65" t="s">
        <v>64</v>
      </c>
      <c r="E107" s="66">
        <v>162.81324970968723</v>
      </c>
      <c r="F107" s="68">
        <v>99.99875665797704</v>
      </c>
      <c r="G107" s="101" t="s">
        <v>2954</v>
      </c>
      <c r="H107" s="65"/>
      <c r="I107" s="69" t="s">
        <v>416</v>
      </c>
      <c r="J107" s="70"/>
      <c r="K107" s="70"/>
      <c r="L107" s="69" t="s">
        <v>3319</v>
      </c>
      <c r="M107" s="73">
        <v>1.4143644515207692</v>
      </c>
      <c r="N107" s="74">
        <v>4086.660888671875</v>
      </c>
      <c r="O107" s="74">
        <v>7450.736328125</v>
      </c>
      <c r="P107" s="75"/>
      <c r="Q107" s="76"/>
      <c r="R107" s="76"/>
      <c r="S107" s="86"/>
      <c r="T107" s="48">
        <v>1</v>
      </c>
      <c r="U107" s="48">
        <v>0</v>
      </c>
      <c r="V107" s="49">
        <v>0</v>
      </c>
      <c r="W107" s="49">
        <v>0.047619</v>
      </c>
      <c r="X107" s="49">
        <v>0.02394</v>
      </c>
      <c r="Y107" s="49">
        <v>0.582308</v>
      </c>
      <c r="Z107" s="49">
        <v>0</v>
      </c>
      <c r="AA107" s="49">
        <v>0</v>
      </c>
      <c r="AB107" s="71">
        <v>107</v>
      </c>
      <c r="AC107" s="71"/>
      <c r="AD107" s="72"/>
      <c r="AE107" s="78" t="s">
        <v>2076</v>
      </c>
      <c r="AF107" s="78">
        <v>110</v>
      </c>
      <c r="AG107" s="78">
        <v>768</v>
      </c>
      <c r="AH107" s="78">
        <v>91300</v>
      </c>
      <c r="AI107" s="78">
        <v>24</v>
      </c>
      <c r="AJ107" s="78"/>
      <c r="AK107" s="78" t="s">
        <v>2287</v>
      </c>
      <c r="AL107" s="78" t="s">
        <v>2470</v>
      </c>
      <c r="AM107" s="82" t="s">
        <v>2626</v>
      </c>
      <c r="AN107" s="78"/>
      <c r="AO107" s="80">
        <v>40184.6565625</v>
      </c>
      <c r="AP107" s="82" t="s">
        <v>2798</v>
      </c>
      <c r="AQ107" s="78" t="b">
        <v>0</v>
      </c>
      <c r="AR107" s="78" t="b">
        <v>0</v>
      </c>
      <c r="AS107" s="78" t="b">
        <v>0</v>
      </c>
      <c r="AT107" s="78" t="s">
        <v>1903</v>
      </c>
      <c r="AU107" s="78">
        <v>58</v>
      </c>
      <c r="AV107" s="82" t="s">
        <v>2905</v>
      </c>
      <c r="AW107" s="78" t="b">
        <v>0</v>
      </c>
      <c r="AX107" s="78" t="s">
        <v>2995</v>
      </c>
      <c r="AY107" s="82" t="s">
        <v>3100</v>
      </c>
      <c r="AZ107" s="78" t="s">
        <v>65</v>
      </c>
      <c r="BA107" s="78" t="str">
        <f>REPLACE(INDEX(GroupVertices[Group],MATCH(Vertices[[#This Row],[Vertex]],GroupVertices[Vertex],0)),1,1,"")</f>
        <v>2</v>
      </c>
      <c r="BB107" s="48"/>
      <c r="BC107" s="48"/>
      <c r="BD107" s="48"/>
      <c r="BE107" s="48"/>
      <c r="BF107" s="48"/>
      <c r="BG107" s="48"/>
      <c r="BH107" s="48"/>
      <c r="BI107" s="48"/>
      <c r="BJ107" s="48"/>
      <c r="BK107" s="48"/>
      <c r="BL107" s="48"/>
      <c r="BM107" s="49"/>
      <c r="BN107" s="48"/>
      <c r="BO107" s="49"/>
      <c r="BP107" s="48"/>
      <c r="BQ107" s="49"/>
      <c r="BR107" s="48"/>
      <c r="BS107" s="49"/>
      <c r="BT107" s="48"/>
      <c r="BU107" s="2"/>
      <c r="BV107" s="3"/>
      <c r="BW107" s="3"/>
      <c r="BX107" s="3"/>
      <c r="BY107" s="3"/>
    </row>
    <row r="108" spans="1:77" ht="41.45" customHeight="1">
      <c r="A108" s="64" t="s">
        <v>417</v>
      </c>
      <c r="C108" s="65"/>
      <c r="D108" s="65" t="s">
        <v>64</v>
      </c>
      <c r="E108" s="66">
        <v>164.45360528401048</v>
      </c>
      <c r="F108" s="68">
        <v>99.99624878985993</v>
      </c>
      <c r="G108" s="101" t="s">
        <v>2955</v>
      </c>
      <c r="H108" s="65"/>
      <c r="I108" s="69" t="s">
        <v>417</v>
      </c>
      <c r="J108" s="70"/>
      <c r="K108" s="70"/>
      <c r="L108" s="69" t="s">
        <v>3320</v>
      </c>
      <c r="M108" s="73">
        <v>2.2501532993457545</v>
      </c>
      <c r="N108" s="74">
        <v>4972.97802734375</v>
      </c>
      <c r="O108" s="74">
        <v>6415.126953125</v>
      </c>
      <c r="P108" s="75"/>
      <c r="Q108" s="76"/>
      <c r="R108" s="76"/>
      <c r="S108" s="86"/>
      <c r="T108" s="48">
        <v>1</v>
      </c>
      <c r="U108" s="48">
        <v>0</v>
      </c>
      <c r="V108" s="49">
        <v>0</v>
      </c>
      <c r="W108" s="49">
        <v>0.047619</v>
      </c>
      <c r="X108" s="49">
        <v>0.02394</v>
      </c>
      <c r="Y108" s="49">
        <v>0.582308</v>
      </c>
      <c r="Z108" s="49">
        <v>0</v>
      </c>
      <c r="AA108" s="49">
        <v>0</v>
      </c>
      <c r="AB108" s="71">
        <v>108</v>
      </c>
      <c r="AC108" s="71"/>
      <c r="AD108" s="72"/>
      <c r="AE108" s="78" t="s">
        <v>2077</v>
      </c>
      <c r="AF108" s="78">
        <v>1290</v>
      </c>
      <c r="AG108" s="78">
        <v>2307</v>
      </c>
      <c r="AH108" s="78">
        <v>7640</v>
      </c>
      <c r="AI108" s="78">
        <v>277</v>
      </c>
      <c r="AJ108" s="78"/>
      <c r="AK108" s="78" t="s">
        <v>2288</v>
      </c>
      <c r="AL108" s="78" t="s">
        <v>2470</v>
      </c>
      <c r="AM108" s="82" t="s">
        <v>2627</v>
      </c>
      <c r="AN108" s="78"/>
      <c r="AO108" s="80">
        <v>41347.711435185185</v>
      </c>
      <c r="AP108" s="82" t="s">
        <v>2799</v>
      </c>
      <c r="AQ108" s="78" t="b">
        <v>0</v>
      </c>
      <c r="AR108" s="78" t="b">
        <v>0</v>
      </c>
      <c r="AS108" s="78" t="b">
        <v>1</v>
      </c>
      <c r="AT108" s="78" t="s">
        <v>1903</v>
      </c>
      <c r="AU108" s="78">
        <v>76</v>
      </c>
      <c r="AV108" s="82" t="s">
        <v>2905</v>
      </c>
      <c r="AW108" s="78" t="b">
        <v>0</v>
      </c>
      <c r="AX108" s="78" t="s">
        <v>2995</v>
      </c>
      <c r="AY108" s="82" t="s">
        <v>3101</v>
      </c>
      <c r="AZ108" s="78" t="s">
        <v>65</v>
      </c>
      <c r="BA108" s="78" t="str">
        <f>REPLACE(INDEX(GroupVertices[Group],MATCH(Vertices[[#This Row],[Vertex]],GroupVertices[Vertex],0)),1,1,"")</f>
        <v>2</v>
      </c>
      <c r="BB108" s="48"/>
      <c r="BC108" s="48"/>
      <c r="BD108" s="48"/>
      <c r="BE108" s="48"/>
      <c r="BF108" s="48"/>
      <c r="BG108" s="48"/>
      <c r="BH108" s="48"/>
      <c r="BI108" s="48"/>
      <c r="BJ108" s="48"/>
      <c r="BK108" s="48"/>
      <c r="BL108" s="48"/>
      <c r="BM108" s="49"/>
      <c r="BN108" s="48"/>
      <c r="BO108" s="49"/>
      <c r="BP108" s="48"/>
      <c r="BQ108" s="49"/>
      <c r="BR108" s="48"/>
      <c r="BS108" s="49"/>
      <c r="BT108" s="48"/>
      <c r="BU108" s="2"/>
      <c r="BV108" s="3"/>
      <c r="BW108" s="3"/>
      <c r="BX108" s="3"/>
      <c r="BY108" s="3"/>
    </row>
    <row r="109" spans="1:77" ht="41.45" customHeight="1">
      <c r="A109" s="64" t="s">
        <v>302</v>
      </c>
      <c r="C109" s="65"/>
      <c r="D109" s="65" t="s">
        <v>64</v>
      </c>
      <c r="E109" s="66">
        <v>163.0509360599628</v>
      </c>
      <c r="F109" s="68">
        <v>99.99839326967937</v>
      </c>
      <c r="G109" s="101" t="s">
        <v>2956</v>
      </c>
      <c r="H109" s="65"/>
      <c r="I109" s="69" t="s">
        <v>302</v>
      </c>
      <c r="J109" s="70"/>
      <c r="K109" s="70"/>
      <c r="L109" s="69" t="s">
        <v>3321</v>
      </c>
      <c r="M109" s="73">
        <v>1.5354696581906664</v>
      </c>
      <c r="N109" s="74">
        <v>3198.591552734375</v>
      </c>
      <c r="O109" s="74">
        <v>2464.994384765625</v>
      </c>
      <c r="P109" s="75"/>
      <c r="Q109" s="76"/>
      <c r="R109" s="76"/>
      <c r="S109" s="86"/>
      <c r="T109" s="48">
        <v>1</v>
      </c>
      <c r="U109" s="48">
        <v>1</v>
      </c>
      <c r="V109" s="49">
        <v>0</v>
      </c>
      <c r="W109" s="49">
        <v>0</v>
      </c>
      <c r="X109" s="49">
        <v>0</v>
      </c>
      <c r="Y109" s="49">
        <v>0.999998</v>
      </c>
      <c r="Z109" s="49">
        <v>0</v>
      </c>
      <c r="AA109" s="49" t="s">
        <v>4957</v>
      </c>
      <c r="AB109" s="71">
        <v>109</v>
      </c>
      <c r="AC109" s="71"/>
      <c r="AD109" s="72"/>
      <c r="AE109" s="78" t="s">
        <v>2078</v>
      </c>
      <c r="AF109" s="78">
        <v>1119</v>
      </c>
      <c r="AG109" s="78">
        <v>991</v>
      </c>
      <c r="AH109" s="78">
        <v>2672</v>
      </c>
      <c r="AI109" s="78">
        <v>20</v>
      </c>
      <c r="AJ109" s="78"/>
      <c r="AK109" s="78" t="s">
        <v>2289</v>
      </c>
      <c r="AL109" s="78" t="s">
        <v>2471</v>
      </c>
      <c r="AM109" s="82" t="s">
        <v>2628</v>
      </c>
      <c r="AN109" s="78"/>
      <c r="AO109" s="80">
        <v>40039.91824074074</v>
      </c>
      <c r="AP109" s="82" t="s">
        <v>2800</v>
      </c>
      <c r="AQ109" s="78" t="b">
        <v>0</v>
      </c>
      <c r="AR109" s="78" t="b">
        <v>0</v>
      </c>
      <c r="AS109" s="78" t="b">
        <v>1</v>
      </c>
      <c r="AT109" s="78" t="s">
        <v>1903</v>
      </c>
      <c r="AU109" s="78">
        <v>30</v>
      </c>
      <c r="AV109" s="82" t="s">
        <v>2913</v>
      </c>
      <c r="AW109" s="78" t="b">
        <v>0</v>
      </c>
      <c r="AX109" s="78" t="s">
        <v>2995</v>
      </c>
      <c r="AY109" s="82" t="s">
        <v>3102</v>
      </c>
      <c r="AZ109" s="78" t="s">
        <v>66</v>
      </c>
      <c r="BA109" s="78" t="str">
        <f>REPLACE(INDEX(GroupVertices[Group],MATCH(Vertices[[#This Row],[Vertex]],GroupVertices[Vertex],0)),1,1,"")</f>
        <v>1</v>
      </c>
      <c r="BB109" s="48"/>
      <c r="BC109" s="48"/>
      <c r="BD109" s="48"/>
      <c r="BE109" s="48"/>
      <c r="BF109" s="48" t="s">
        <v>302</v>
      </c>
      <c r="BG109" s="48" t="s">
        <v>302</v>
      </c>
      <c r="BH109" s="121" t="s">
        <v>4065</v>
      </c>
      <c r="BI109" s="121" t="s">
        <v>4065</v>
      </c>
      <c r="BJ109" s="121" t="s">
        <v>4238</v>
      </c>
      <c r="BK109" s="121" t="s">
        <v>4238</v>
      </c>
      <c r="BL109" s="121">
        <v>0</v>
      </c>
      <c r="BM109" s="124">
        <v>0</v>
      </c>
      <c r="BN109" s="121">
        <v>0</v>
      </c>
      <c r="BO109" s="124">
        <v>0</v>
      </c>
      <c r="BP109" s="121">
        <v>0</v>
      </c>
      <c r="BQ109" s="124">
        <v>0</v>
      </c>
      <c r="BR109" s="121">
        <v>34</v>
      </c>
      <c r="BS109" s="124">
        <v>100</v>
      </c>
      <c r="BT109" s="121">
        <v>34</v>
      </c>
      <c r="BU109" s="2"/>
      <c r="BV109" s="3"/>
      <c r="BW109" s="3"/>
      <c r="BX109" s="3"/>
      <c r="BY109" s="3"/>
    </row>
    <row r="110" spans="1:77" ht="41.45" customHeight="1">
      <c r="A110" s="64" t="s">
        <v>303</v>
      </c>
      <c r="C110" s="65"/>
      <c r="D110" s="65" t="s">
        <v>64</v>
      </c>
      <c r="E110" s="66">
        <v>163.07438493756845</v>
      </c>
      <c r="F110" s="68">
        <v>99.99835741971278</v>
      </c>
      <c r="G110" s="101" t="s">
        <v>1193</v>
      </c>
      <c r="H110" s="65"/>
      <c r="I110" s="69" t="s">
        <v>303</v>
      </c>
      <c r="J110" s="70"/>
      <c r="K110" s="70"/>
      <c r="L110" s="69" t="s">
        <v>3322</v>
      </c>
      <c r="M110" s="73">
        <v>1.5474172570549611</v>
      </c>
      <c r="N110" s="74">
        <v>4184.14111328125</v>
      </c>
      <c r="O110" s="74">
        <v>6354.845703125</v>
      </c>
      <c r="P110" s="75"/>
      <c r="Q110" s="76"/>
      <c r="R110" s="76"/>
      <c r="S110" s="86"/>
      <c r="T110" s="48">
        <v>0</v>
      </c>
      <c r="U110" s="48">
        <v>1</v>
      </c>
      <c r="V110" s="49">
        <v>0</v>
      </c>
      <c r="W110" s="49">
        <v>0.047619</v>
      </c>
      <c r="X110" s="49">
        <v>0.02394</v>
      </c>
      <c r="Y110" s="49">
        <v>0.582308</v>
      </c>
      <c r="Z110" s="49">
        <v>0</v>
      </c>
      <c r="AA110" s="49">
        <v>0</v>
      </c>
      <c r="AB110" s="71">
        <v>110</v>
      </c>
      <c r="AC110" s="71"/>
      <c r="AD110" s="72"/>
      <c r="AE110" s="78" t="s">
        <v>2079</v>
      </c>
      <c r="AF110" s="78">
        <v>107</v>
      </c>
      <c r="AG110" s="78">
        <v>1013</v>
      </c>
      <c r="AH110" s="78">
        <v>4642</v>
      </c>
      <c r="AI110" s="78">
        <v>34</v>
      </c>
      <c r="AJ110" s="78"/>
      <c r="AK110" s="78"/>
      <c r="AL110" s="78" t="s">
        <v>2472</v>
      </c>
      <c r="AM110" s="82" t="s">
        <v>2629</v>
      </c>
      <c r="AN110" s="78"/>
      <c r="AO110" s="80">
        <v>40366.36503472222</v>
      </c>
      <c r="AP110" s="78"/>
      <c r="AQ110" s="78" t="b">
        <v>0</v>
      </c>
      <c r="AR110" s="78" t="b">
        <v>0</v>
      </c>
      <c r="AS110" s="78" t="b">
        <v>1</v>
      </c>
      <c r="AT110" s="78" t="s">
        <v>1903</v>
      </c>
      <c r="AU110" s="78">
        <v>16</v>
      </c>
      <c r="AV110" s="82" t="s">
        <v>2905</v>
      </c>
      <c r="AW110" s="78" t="b">
        <v>0</v>
      </c>
      <c r="AX110" s="78" t="s">
        <v>2995</v>
      </c>
      <c r="AY110" s="82" t="s">
        <v>3103</v>
      </c>
      <c r="AZ110" s="78" t="s">
        <v>66</v>
      </c>
      <c r="BA110" s="78" t="str">
        <f>REPLACE(INDEX(GroupVertices[Group],MATCH(Vertices[[#This Row],[Vertex]],GroupVertices[Vertex],0)),1,1,"")</f>
        <v>2</v>
      </c>
      <c r="BB110" s="48" t="s">
        <v>748</v>
      </c>
      <c r="BC110" s="48" t="s">
        <v>748</v>
      </c>
      <c r="BD110" s="48" t="s">
        <v>882</v>
      </c>
      <c r="BE110" s="48" t="s">
        <v>882</v>
      </c>
      <c r="BF110" s="48"/>
      <c r="BG110" s="48"/>
      <c r="BH110" s="121" t="s">
        <v>4066</v>
      </c>
      <c r="BI110" s="121" t="s">
        <v>4066</v>
      </c>
      <c r="BJ110" s="121" t="s">
        <v>4239</v>
      </c>
      <c r="BK110" s="121" t="s">
        <v>4239</v>
      </c>
      <c r="BL110" s="121">
        <v>0</v>
      </c>
      <c r="BM110" s="124">
        <v>0</v>
      </c>
      <c r="BN110" s="121">
        <v>0</v>
      </c>
      <c r="BO110" s="124">
        <v>0</v>
      </c>
      <c r="BP110" s="121">
        <v>0</v>
      </c>
      <c r="BQ110" s="124">
        <v>0</v>
      </c>
      <c r="BR110" s="121">
        <v>17</v>
      </c>
      <c r="BS110" s="124">
        <v>100</v>
      </c>
      <c r="BT110" s="121">
        <v>17</v>
      </c>
      <c r="BU110" s="2"/>
      <c r="BV110" s="3"/>
      <c r="BW110" s="3"/>
      <c r="BX110" s="3"/>
      <c r="BY110" s="3"/>
    </row>
    <row r="111" spans="1:77" ht="41.45" customHeight="1">
      <c r="A111" s="64" t="s">
        <v>304</v>
      </c>
      <c r="C111" s="65"/>
      <c r="D111" s="65" t="s">
        <v>64</v>
      </c>
      <c r="E111" s="66">
        <v>167.25787787403289</v>
      </c>
      <c r="F111" s="68">
        <v>99.99196145976501</v>
      </c>
      <c r="G111" s="101" t="s">
        <v>1194</v>
      </c>
      <c r="H111" s="65"/>
      <c r="I111" s="69" t="s">
        <v>304</v>
      </c>
      <c r="J111" s="70"/>
      <c r="K111" s="70"/>
      <c r="L111" s="69" t="s">
        <v>3323</v>
      </c>
      <c r="M111" s="73">
        <v>3.6789775089802808</v>
      </c>
      <c r="N111" s="74">
        <v>4119.01513671875</v>
      </c>
      <c r="O111" s="74">
        <v>8528.2138671875</v>
      </c>
      <c r="P111" s="75"/>
      <c r="Q111" s="76"/>
      <c r="R111" s="76"/>
      <c r="S111" s="86"/>
      <c r="T111" s="48">
        <v>1</v>
      </c>
      <c r="U111" s="48">
        <v>1</v>
      </c>
      <c r="V111" s="49">
        <v>0</v>
      </c>
      <c r="W111" s="49">
        <v>0.047619</v>
      </c>
      <c r="X111" s="49">
        <v>0.02394</v>
      </c>
      <c r="Y111" s="49">
        <v>0.582308</v>
      </c>
      <c r="Z111" s="49">
        <v>0</v>
      </c>
      <c r="AA111" s="49">
        <v>1</v>
      </c>
      <c r="AB111" s="71">
        <v>111</v>
      </c>
      <c r="AC111" s="71"/>
      <c r="AD111" s="72"/>
      <c r="AE111" s="78" t="s">
        <v>2080</v>
      </c>
      <c r="AF111" s="78">
        <v>735</v>
      </c>
      <c r="AG111" s="78">
        <v>4938</v>
      </c>
      <c r="AH111" s="78">
        <v>36345</v>
      </c>
      <c r="AI111" s="78">
        <v>617</v>
      </c>
      <c r="AJ111" s="78"/>
      <c r="AK111" s="78" t="s">
        <v>2290</v>
      </c>
      <c r="AL111" s="78" t="s">
        <v>2473</v>
      </c>
      <c r="AM111" s="82" t="s">
        <v>2630</v>
      </c>
      <c r="AN111" s="78"/>
      <c r="AO111" s="80">
        <v>40520.34303240741</v>
      </c>
      <c r="AP111" s="82" t="s">
        <v>2801</v>
      </c>
      <c r="AQ111" s="78" t="b">
        <v>1</v>
      </c>
      <c r="AR111" s="78" t="b">
        <v>0</v>
      </c>
      <c r="AS111" s="78" t="b">
        <v>1</v>
      </c>
      <c r="AT111" s="78" t="s">
        <v>1903</v>
      </c>
      <c r="AU111" s="78">
        <v>136</v>
      </c>
      <c r="AV111" s="82" t="s">
        <v>2905</v>
      </c>
      <c r="AW111" s="78" t="b">
        <v>0</v>
      </c>
      <c r="AX111" s="78" t="s">
        <v>2995</v>
      </c>
      <c r="AY111" s="82" t="s">
        <v>3104</v>
      </c>
      <c r="AZ111" s="78" t="s">
        <v>66</v>
      </c>
      <c r="BA111" s="78" t="str">
        <f>REPLACE(INDEX(GroupVertices[Group],MATCH(Vertices[[#This Row],[Vertex]],GroupVertices[Vertex],0)),1,1,"")</f>
        <v>2</v>
      </c>
      <c r="BB111" s="48" t="s">
        <v>748</v>
      </c>
      <c r="BC111" s="48" t="s">
        <v>748</v>
      </c>
      <c r="BD111" s="48" t="s">
        <v>882</v>
      </c>
      <c r="BE111" s="48" t="s">
        <v>882</v>
      </c>
      <c r="BF111" s="48"/>
      <c r="BG111" s="48"/>
      <c r="BH111" s="121" t="s">
        <v>4066</v>
      </c>
      <c r="BI111" s="121" t="s">
        <v>4066</v>
      </c>
      <c r="BJ111" s="121" t="s">
        <v>4239</v>
      </c>
      <c r="BK111" s="121" t="s">
        <v>4239</v>
      </c>
      <c r="BL111" s="121">
        <v>0</v>
      </c>
      <c r="BM111" s="124">
        <v>0</v>
      </c>
      <c r="BN111" s="121">
        <v>0</v>
      </c>
      <c r="BO111" s="124">
        <v>0</v>
      </c>
      <c r="BP111" s="121">
        <v>0</v>
      </c>
      <c r="BQ111" s="124">
        <v>0</v>
      </c>
      <c r="BR111" s="121">
        <v>17</v>
      </c>
      <c r="BS111" s="124">
        <v>100</v>
      </c>
      <c r="BT111" s="121">
        <v>17</v>
      </c>
      <c r="BU111" s="2"/>
      <c r="BV111" s="3"/>
      <c r="BW111" s="3"/>
      <c r="BX111" s="3"/>
      <c r="BY111" s="3"/>
    </row>
    <row r="112" spans="1:77" ht="41.45" customHeight="1">
      <c r="A112" s="64" t="s">
        <v>305</v>
      </c>
      <c r="C112" s="65"/>
      <c r="D112" s="65" t="s">
        <v>64</v>
      </c>
      <c r="E112" s="66">
        <v>162.32082327996835</v>
      </c>
      <c r="F112" s="68">
        <v>99.99950950727535</v>
      </c>
      <c r="G112" s="101" t="s">
        <v>1195</v>
      </c>
      <c r="H112" s="65"/>
      <c r="I112" s="69" t="s">
        <v>305</v>
      </c>
      <c r="J112" s="70"/>
      <c r="K112" s="70"/>
      <c r="L112" s="69" t="s">
        <v>3324</v>
      </c>
      <c r="M112" s="73">
        <v>1.1634648753705787</v>
      </c>
      <c r="N112" s="74">
        <v>2274.3828125</v>
      </c>
      <c r="O112" s="74">
        <v>4999.5</v>
      </c>
      <c r="P112" s="75"/>
      <c r="Q112" s="76"/>
      <c r="R112" s="76"/>
      <c r="S112" s="86"/>
      <c r="T112" s="48">
        <v>1</v>
      </c>
      <c r="U112" s="48">
        <v>1</v>
      </c>
      <c r="V112" s="49">
        <v>0</v>
      </c>
      <c r="W112" s="49">
        <v>0</v>
      </c>
      <c r="X112" s="49">
        <v>0</v>
      </c>
      <c r="Y112" s="49">
        <v>0.999998</v>
      </c>
      <c r="Z112" s="49">
        <v>0</v>
      </c>
      <c r="AA112" s="49" t="s">
        <v>4957</v>
      </c>
      <c r="AB112" s="71">
        <v>112</v>
      </c>
      <c r="AC112" s="71"/>
      <c r="AD112" s="72"/>
      <c r="AE112" s="78" t="s">
        <v>2081</v>
      </c>
      <c r="AF112" s="78">
        <v>143</v>
      </c>
      <c r="AG112" s="78">
        <v>306</v>
      </c>
      <c r="AH112" s="78">
        <v>28217</v>
      </c>
      <c r="AI112" s="78">
        <v>0</v>
      </c>
      <c r="AJ112" s="78"/>
      <c r="AK112" s="78" t="s">
        <v>2291</v>
      </c>
      <c r="AL112" s="78" t="s">
        <v>2474</v>
      </c>
      <c r="AM112" s="82" t="s">
        <v>2553</v>
      </c>
      <c r="AN112" s="78"/>
      <c r="AO112" s="80">
        <v>40413.39334490741</v>
      </c>
      <c r="AP112" s="82" t="s">
        <v>2802</v>
      </c>
      <c r="AQ112" s="78" t="b">
        <v>0</v>
      </c>
      <c r="AR112" s="78" t="b">
        <v>0</v>
      </c>
      <c r="AS112" s="78" t="b">
        <v>1</v>
      </c>
      <c r="AT112" s="78" t="s">
        <v>1903</v>
      </c>
      <c r="AU112" s="78">
        <v>37</v>
      </c>
      <c r="AV112" s="82" t="s">
        <v>2904</v>
      </c>
      <c r="AW112" s="78" t="b">
        <v>0</v>
      </c>
      <c r="AX112" s="78" t="s">
        <v>2995</v>
      </c>
      <c r="AY112" s="82" t="s">
        <v>3105</v>
      </c>
      <c r="AZ112" s="78" t="s">
        <v>66</v>
      </c>
      <c r="BA112" s="78" t="str">
        <f>REPLACE(INDEX(GroupVertices[Group],MATCH(Vertices[[#This Row],[Vertex]],GroupVertices[Vertex],0)),1,1,"")</f>
        <v>1</v>
      </c>
      <c r="BB112" s="48" t="s">
        <v>749</v>
      </c>
      <c r="BC112" s="48" t="s">
        <v>749</v>
      </c>
      <c r="BD112" s="48" t="s">
        <v>882</v>
      </c>
      <c r="BE112" s="48" t="s">
        <v>882</v>
      </c>
      <c r="BF112" s="48" t="s">
        <v>972</v>
      </c>
      <c r="BG112" s="48" t="s">
        <v>972</v>
      </c>
      <c r="BH112" s="121" t="s">
        <v>4067</v>
      </c>
      <c r="BI112" s="121" t="s">
        <v>4067</v>
      </c>
      <c r="BJ112" s="121" t="s">
        <v>4240</v>
      </c>
      <c r="BK112" s="121" t="s">
        <v>4240</v>
      </c>
      <c r="BL112" s="121">
        <v>2</v>
      </c>
      <c r="BM112" s="124">
        <v>4.166666666666667</v>
      </c>
      <c r="BN112" s="121">
        <v>0</v>
      </c>
      <c r="BO112" s="124">
        <v>0</v>
      </c>
      <c r="BP112" s="121">
        <v>0</v>
      </c>
      <c r="BQ112" s="124">
        <v>0</v>
      </c>
      <c r="BR112" s="121">
        <v>46</v>
      </c>
      <c r="BS112" s="124">
        <v>95.83333333333333</v>
      </c>
      <c r="BT112" s="121">
        <v>48</v>
      </c>
      <c r="BU112" s="2"/>
      <c r="BV112" s="3"/>
      <c r="BW112" s="3"/>
      <c r="BX112" s="3"/>
      <c r="BY112" s="3"/>
    </row>
    <row r="113" spans="1:77" ht="41.45" customHeight="1">
      <c r="A113" s="64" t="s">
        <v>306</v>
      </c>
      <c r="C113" s="65"/>
      <c r="D113" s="65" t="s">
        <v>64</v>
      </c>
      <c r="E113" s="66">
        <v>162.18439344662633</v>
      </c>
      <c r="F113" s="68">
        <v>99.99971808889912</v>
      </c>
      <c r="G113" s="101" t="s">
        <v>1196</v>
      </c>
      <c r="H113" s="65"/>
      <c r="I113" s="69" t="s">
        <v>306</v>
      </c>
      <c r="J113" s="70"/>
      <c r="K113" s="70"/>
      <c r="L113" s="69" t="s">
        <v>3325</v>
      </c>
      <c r="M113" s="73">
        <v>1.093951572887409</v>
      </c>
      <c r="N113" s="74">
        <v>5106.70166015625</v>
      </c>
      <c r="O113" s="74">
        <v>7389.48828125</v>
      </c>
      <c r="P113" s="75"/>
      <c r="Q113" s="76"/>
      <c r="R113" s="76"/>
      <c r="S113" s="86"/>
      <c r="T113" s="48">
        <v>1</v>
      </c>
      <c r="U113" s="48">
        <v>1</v>
      </c>
      <c r="V113" s="49">
        <v>0</v>
      </c>
      <c r="W113" s="49">
        <v>0.047619</v>
      </c>
      <c r="X113" s="49">
        <v>0.02394</v>
      </c>
      <c r="Y113" s="49">
        <v>0.582308</v>
      </c>
      <c r="Z113" s="49">
        <v>0</v>
      </c>
      <c r="AA113" s="49">
        <v>1</v>
      </c>
      <c r="AB113" s="71">
        <v>113</v>
      </c>
      <c r="AC113" s="71"/>
      <c r="AD113" s="72"/>
      <c r="AE113" s="78" t="s">
        <v>2082</v>
      </c>
      <c r="AF113" s="78">
        <v>695</v>
      </c>
      <c r="AG113" s="78">
        <v>178</v>
      </c>
      <c r="AH113" s="78">
        <v>575</v>
      </c>
      <c r="AI113" s="78">
        <v>63</v>
      </c>
      <c r="AJ113" s="78"/>
      <c r="AK113" s="78" t="s">
        <v>2292</v>
      </c>
      <c r="AL113" s="78" t="s">
        <v>2467</v>
      </c>
      <c r="AM113" s="82" t="s">
        <v>2631</v>
      </c>
      <c r="AN113" s="78"/>
      <c r="AO113" s="80">
        <v>43028.90288194444</v>
      </c>
      <c r="AP113" s="82" t="s">
        <v>2803</v>
      </c>
      <c r="AQ113" s="78" t="b">
        <v>0</v>
      </c>
      <c r="AR113" s="78" t="b">
        <v>0</v>
      </c>
      <c r="AS113" s="78" t="b">
        <v>0</v>
      </c>
      <c r="AT113" s="78" t="s">
        <v>2902</v>
      </c>
      <c r="AU113" s="78">
        <v>0</v>
      </c>
      <c r="AV113" s="82" t="s">
        <v>2905</v>
      </c>
      <c r="AW113" s="78" t="b">
        <v>0</v>
      </c>
      <c r="AX113" s="78" t="s">
        <v>2995</v>
      </c>
      <c r="AY113" s="82" t="s">
        <v>3106</v>
      </c>
      <c r="AZ113" s="78" t="s">
        <v>66</v>
      </c>
      <c r="BA113" s="78" t="str">
        <f>REPLACE(INDEX(GroupVertices[Group],MATCH(Vertices[[#This Row],[Vertex]],GroupVertices[Vertex],0)),1,1,"")</f>
        <v>2</v>
      </c>
      <c r="BB113" s="48" t="s">
        <v>748</v>
      </c>
      <c r="BC113" s="48" t="s">
        <v>748</v>
      </c>
      <c r="BD113" s="48" t="s">
        <v>882</v>
      </c>
      <c r="BE113" s="48" t="s">
        <v>882</v>
      </c>
      <c r="BF113" s="48"/>
      <c r="BG113" s="48"/>
      <c r="BH113" s="121" t="s">
        <v>4066</v>
      </c>
      <c r="BI113" s="121" t="s">
        <v>4066</v>
      </c>
      <c r="BJ113" s="121" t="s">
        <v>4239</v>
      </c>
      <c r="BK113" s="121" t="s">
        <v>4239</v>
      </c>
      <c r="BL113" s="121">
        <v>0</v>
      </c>
      <c r="BM113" s="124">
        <v>0</v>
      </c>
      <c r="BN113" s="121">
        <v>0</v>
      </c>
      <c r="BO113" s="124">
        <v>0</v>
      </c>
      <c r="BP113" s="121">
        <v>0</v>
      </c>
      <c r="BQ113" s="124">
        <v>0</v>
      </c>
      <c r="BR113" s="121">
        <v>17</v>
      </c>
      <c r="BS113" s="124">
        <v>100</v>
      </c>
      <c r="BT113" s="121">
        <v>17</v>
      </c>
      <c r="BU113" s="2"/>
      <c r="BV113" s="3"/>
      <c r="BW113" s="3"/>
      <c r="BX113" s="3"/>
      <c r="BY113" s="3"/>
    </row>
    <row r="114" spans="1:77" ht="41.45" customHeight="1">
      <c r="A114" s="64" t="s">
        <v>307</v>
      </c>
      <c r="C114" s="65"/>
      <c r="D114" s="65" t="s">
        <v>64</v>
      </c>
      <c r="E114" s="66">
        <v>170.57056476486892</v>
      </c>
      <c r="F114" s="68">
        <v>99.98689683721274</v>
      </c>
      <c r="G114" s="101" t="s">
        <v>2957</v>
      </c>
      <c r="H114" s="65"/>
      <c r="I114" s="69" t="s">
        <v>307</v>
      </c>
      <c r="J114" s="70"/>
      <c r="K114" s="70"/>
      <c r="L114" s="69" t="s">
        <v>3326</v>
      </c>
      <c r="M114" s="73">
        <v>5.366847384899744</v>
      </c>
      <c r="N114" s="74">
        <v>5511.16357421875</v>
      </c>
      <c r="O114" s="74">
        <v>7359.67724609375</v>
      </c>
      <c r="P114" s="75"/>
      <c r="Q114" s="76"/>
      <c r="R114" s="76"/>
      <c r="S114" s="86"/>
      <c r="T114" s="48">
        <v>1</v>
      </c>
      <c r="U114" s="48">
        <v>2</v>
      </c>
      <c r="V114" s="49">
        <v>1</v>
      </c>
      <c r="W114" s="49">
        <v>0.333333</v>
      </c>
      <c r="X114" s="49">
        <v>0</v>
      </c>
      <c r="Y114" s="49">
        <v>1.180848</v>
      </c>
      <c r="Z114" s="49">
        <v>0.3333333333333333</v>
      </c>
      <c r="AA114" s="49">
        <v>0</v>
      </c>
      <c r="AB114" s="71">
        <v>114</v>
      </c>
      <c r="AC114" s="71"/>
      <c r="AD114" s="72"/>
      <c r="AE114" s="78" t="s">
        <v>2083</v>
      </c>
      <c r="AF114" s="78">
        <v>969</v>
      </c>
      <c r="AG114" s="78">
        <v>8046</v>
      </c>
      <c r="AH114" s="78">
        <v>3796</v>
      </c>
      <c r="AI114" s="78">
        <v>697</v>
      </c>
      <c r="AJ114" s="78"/>
      <c r="AK114" s="78" t="s">
        <v>2293</v>
      </c>
      <c r="AL114" s="78" t="s">
        <v>2431</v>
      </c>
      <c r="AM114" s="82" t="s">
        <v>2632</v>
      </c>
      <c r="AN114" s="78"/>
      <c r="AO114" s="80">
        <v>39792.82471064815</v>
      </c>
      <c r="AP114" s="82" t="s">
        <v>2804</v>
      </c>
      <c r="AQ114" s="78" t="b">
        <v>0</v>
      </c>
      <c r="AR114" s="78" t="b">
        <v>0</v>
      </c>
      <c r="AS114" s="78" t="b">
        <v>1</v>
      </c>
      <c r="AT114" s="78" t="s">
        <v>1903</v>
      </c>
      <c r="AU114" s="78">
        <v>240</v>
      </c>
      <c r="AV114" s="82" t="s">
        <v>2905</v>
      </c>
      <c r="AW114" s="78" t="b">
        <v>0</v>
      </c>
      <c r="AX114" s="78" t="s">
        <v>2995</v>
      </c>
      <c r="AY114" s="82" t="s">
        <v>3107</v>
      </c>
      <c r="AZ114" s="78" t="s">
        <v>66</v>
      </c>
      <c r="BA114" s="78" t="str">
        <f>REPLACE(INDEX(GroupVertices[Group],MATCH(Vertices[[#This Row],[Vertex]],GroupVertices[Vertex],0)),1,1,"")</f>
        <v>12</v>
      </c>
      <c r="BB114" s="48" t="s">
        <v>750</v>
      </c>
      <c r="BC114" s="48" t="s">
        <v>750</v>
      </c>
      <c r="BD114" s="48" t="s">
        <v>904</v>
      </c>
      <c r="BE114" s="48" t="s">
        <v>904</v>
      </c>
      <c r="BF114" s="48" t="s">
        <v>973</v>
      </c>
      <c r="BG114" s="48" t="s">
        <v>973</v>
      </c>
      <c r="BH114" s="121" t="s">
        <v>4068</v>
      </c>
      <c r="BI114" s="121" t="s">
        <v>4068</v>
      </c>
      <c r="BJ114" s="121" t="s">
        <v>4241</v>
      </c>
      <c r="BK114" s="121" t="s">
        <v>4241</v>
      </c>
      <c r="BL114" s="121">
        <v>1</v>
      </c>
      <c r="BM114" s="124">
        <v>2.6315789473684212</v>
      </c>
      <c r="BN114" s="121">
        <v>0</v>
      </c>
      <c r="BO114" s="124">
        <v>0</v>
      </c>
      <c r="BP114" s="121">
        <v>0</v>
      </c>
      <c r="BQ114" s="124">
        <v>0</v>
      </c>
      <c r="BR114" s="121">
        <v>37</v>
      </c>
      <c r="BS114" s="124">
        <v>97.36842105263158</v>
      </c>
      <c r="BT114" s="121">
        <v>38</v>
      </c>
      <c r="BU114" s="2"/>
      <c r="BV114" s="3"/>
      <c r="BW114" s="3"/>
      <c r="BX114" s="3"/>
      <c r="BY114" s="3"/>
    </row>
    <row r="115" spans="1:77" ht="41.45" customHeight="1">
      <c r="A115" s="64" t="s">
        <v>418</v>
      </c>
      <c r="C115" s="65"/>
      <c r="D115" s="65" t="s">
        <v>64</v>
      </c>
      <c r="E115" s="66">
        <v>162.90171592974494</v>
      </c>
      <c r="F115" s="68">
        <v>99.99862140583036</v>
      </c>
      <c r="G115" s="101" t="s">
        <v>2958</v>
      </c>
      <c r="H115" s="65"/>
      <c r="I115" s="69" t="s">
        <v>418</v>
      </c>
      <c r="J115" s="70"/>
      <c r="K115" s="70"/>
      <c r="L115" s="69" t="s">
        <v>3327</v>
      </c>
      <c r="M115" s="73">
        <v>1.4594394835996995</v>
      </c>
      <c r="N115" s="74">
        <v>5301.6142578125</v>
      </c>
      <c r="O115" s="74">
        <v>6069.98095703125</v>
      </c>
      <c r="P115" s="75"/>
      <c r="Q115" s="76"/>
      <c r="R115" s="76"/>
      <c r="S115" s="86"/>
      <c r="T115" s="48">
        <v>2</v>
      </c>
      <c r="U115" s="48">
        <v>0</v>
      </c>
      <c r="V115" s="49">
        <v>0</v>
      </c>
      <c r="W115" s="49">
        <v>0.25</v>
      </c>
      <c r="X115" s="49">
        <v>0</v>
      </c>
      <c r="Y115" s="49">
        <v>0.819147</v>
      </c>
      <c r="Z115" s="49">
        <v>0.5</v>
      </c>
      <c r="AA115" s="49">
        <v>0</v>
      </c>
      <c r="AB115" s="71">
        <v>115</v>
      </c>
      <c r="AC115" s="71"/>
      <c r="AD115" s="72"/>
      <c r="AE115" s="78" t="s">
        <v>2084</v>
      </c>
      <c r="AF115" s="78">
        <v>870</v>
      </c>
      <c r="AG115" s="78">
        <v>851</v>
      </c>
      <c r="AH115" s="78">
        <v>1872</v>
      </c>
      <c r="AI115" s="78">
        <v>98</v>
      </c>
      <c r="AJ115" s="78"/>
      <c r="AK115" s="78" t="s">
        <v>2294</v>
      </c>
      <c r="AL115" s="78" t="s">
        <v>2475</v>
      </c>
      <c r="AM115" s="82" t="s">
        <v>2633</v>
      </c>
      <c r="AN115" s="78"/>
      <c r="AO115" s="80">
        <v>39926.734976851854</v>
      </c>
      <c r="AP115" s="78"/>
      <c r="AQ115" s="78" t="b">
        <v>0</v>
      </c>
      <c r="AR115" s="78" t="b">
        <v>0</v>
      </c>
      <c r="AS115" s="78" t="b">
        <v>0</v>
      </c>
      <c r="AT115" s="78" t="s">
        <v>1903</v>
      </c>
      <c r="AU115" s="78">
        <v>30</v>
      </c>
      <c r="AV115" s="82" t="s">
        <v>2905</v>
      </c>
      <c r="AW115" s="78" t="b">
        <v>0</v>
      </c>
      <c r="AX115" s="78" t="s">
        <v>2995</v>
      </c>
      <c r="AY115" s="82" t="s">
        <v>3108</v>
      </c>
      <c r="AZ115" s="78" t="s">
        <v>65</v>
      </c>
      <c r="BA115" s="78" t="str">
        <f>REPLACE(INDEX(GroupVertices[Group],MATCH(Vertices[[#This Row],[Vertex]],GroupVertices[Vertex],0)),1,1,"")</f>
        <v>12</v>
      </c>
      <c r="BB115" s="48"/>
      <c r="BC115" s="48"/>
      <c r="BD115" s="48"/>
      <c r="BE115" s="48"/>
      <c r="BF115" s="48"/>
      <c r="BG115" s="48"/>
      <c r="BH115" s="48"/>
      <c r="BI115" s="48"/>
      <c r="BJ115" s="48"/>
      <c r="BK115" s="48"/>
      <c r="BL115" s="48"/>
      <c r="BM115" s="49"/>
      <c r="BN115" s="48"/>
      <c r="BO115" s="49"/>
      <c r="BP115" s="48"/>
      <c r="BQ115" s="49"/>
      <c r="BR115" s="48"/>
      <c r="BS115" s="49"/>
      <c r="BT115" s="48"/>
      <c r="BU115" s="2"/>
      <c r="BV115" s="3"/>
      <c r="BW115" s="3"/>
      <c r="BX115" s="3"/>
      <c r="BY115" s="3"/>
    </row>
    <row r="116" spans="1:77" ht="41.45" customHeight="1">
      <c r="A116" s="64" t="s">
        <v>308</v>
      </c>
      <c r="C116" s="65"/>
      <c r="D116" s="65" t="s">
        <v>64</v>
      </c>
      <c r="E116" s="66">
        <v>162.10125651693355</v>
      </c>
      <c r="F116" s="68">
        <v>99.99984519332611</v>
      </c>
      <c r="G116" s="101" t="s">
        <v>1197</v>
      </c>
      <c r="H116" s="65"/>
      <c r="I116" s="69" t="s">
        <v>308</v>
      </c>
      <c r="J116" s="70"/>
      <c r="K116" s="70"/>
      <c r="L116" s="69" t="s">
        <v>3328</v>
      </c>
      <c r="M116" s="73">
        <v>1.0515919041867274</v>
      </c>
      <c r="N116" s="74">
        <v>5800.24560546875</v>
      </c>
      <c r="O116" s="74">
        <v>6333.0712890625</v>
      </c>
      <c r="P116" s="75"/>
      <c r="Q116" s="76"/>
      <c r="R116" s="76"/>
      <c r="S116" s="86"/>
      <c r="T116" s="48">
        <v>0</v>
      </c>
      <c r="U116" s="48">
        <v>3</v>
      </c>
      <c r="V116" s="49">
        <v>1</v>
      </c>
      <c r="W116" s="49">
        <v>0.333333</v>
      </c>
      <c r="X116" s="49">
        <v>0</v>
      </c>
      <c r="Y116" s="49">
        <v>1.180848</v>
      </c>
      <c r="Z116" s="49">
        <v>0.3333333333333333</v>
      </c>
      <c r="AA116" s="49">
        <v>0</v>
      </c>
      <c r="AB116" s="71">
        <v>116</v>
      </c>
      <c r="AC116" s="71"/>
      <c r="AD116" s="72"/>
      <c r="AE116" s="78" t="s">
        <v>2085</v>
      </c>
      <c r="AF116" s="78">
        <v>239</v>
      </c>
      <c r="AG116" s="78">
        <v>100</v>
      </c>
      <c r="AH116" s="78">
        <v>557</v>
      </c>
      <c r="AI116" s="78">
        <v>928</v>
      </c>
      <c r="AJ116" s="78"/>
      <c r="AK116" s="78"/>
      <c r="AL116" s="78" t="s">
        <v>2476</v>
      </c>
      <c r="AM116" s="82" t="s">
        <v>2634</v>
      </c>
      <c r="AN116" s="78"/>
      <c r="AO116" s="80">
        <v>40815.51262731481</v>
      </c>
      <c r="AP116" s="82" t="s">
        <v>2805</v>
      </c>
      <c r="AQ116" s="78" t="b">
        <v>1</v>
      </c>
      <c r="AR116" s="78" t="b">
        <v>0</v>
      </c>
      <c r="AS116" s="78" t="b">
        <v>0</v>
      </c>
      <c r="AT116" s="78" t="s">
        <v>1903</v>
      </c>
      <c r="AU116" s="78">
        <v>2</v>
      </c>
      <c r="AV116" s="82" t="s">
        <v>2905</v>
      </c>
      <c r="AW116" s="78" t="b">
        <v>0</v>
      </c>
      <c r="AX116" s="78" t="s">
        <v>2995</v>
      </c>
      <c r="AY116" s="82" t="s">
        <v>3109</v>
      </c>
      <c r="AZ116" s="78" t="s">
        <v>66</v>
      </c>
      <c r="BA116" s="78" t="str">
        <f>REPLACE(INDEX(GroupVertices[Group],MATCH(Vertices[[#This Row],[Vertex]],GroupVertices[Vertex],0)),1,1,"")</f>
        <v>12</v>
      </c>
      <c r="BB116" s="48"/>
      <c r="BC116" s="48"/>
      <c r="BD116" s="48"/>
      <c r="BE116" s="48"/>
      <c r="BF116" s="48"/>
      <c r="BG116" s="48"/>
      <c r="BH116" s="121" t="s">
        <v>4069</v>
      </c>
      <c r="BI116" s="121" t="s">
        <v>4069</v>
      </c>
      <c r="BJ116" s="121" t="s">
        <v>4242</v>
      </c>
      <c r="BK116" s="121" t="s">
        <v>4242</v>
      </c>
      <c r="BL116" s="121">
        <v>1</v>
      </c>
      <c r="BM116" s="124">
        <v>4</v>
      </c>
      <c r="BN116" s="121">
        <v>0</v>
      </c>
      <c r="BO116" s="124">
        <v>0</v>
      </c>
      <c r="BP116" s="121">
        <v>0</v>
      </c>
      <c r="BQ116" s="124">
        <v>0</v>
      </c>
      <c r="BR116" s="121">
        <v>24</v>
      </c>
      <c r="BS116" s="124">
        <v>96</v>
      </c>
      <c r="BT116" s="121">
        <v>25</v>
      </c>
      <c r="BU116" s="2"/>
      <c r="BV116" s="3"/>
      <c r="BW116" s="3"/>
      <c r="BX116" s="3"/>
      <c r="BY116" s="3"/>
    </row>
    <row r="117" spans="1:77" ht="41.45" customHeight="1">
      <c r="A117" s="64" t="s">
        <v>419</v>
      </c>
      <c r="C117" s="65"/>
      <c r="D117" s="65" t="s">
        <v>64</v>
      </c>
      <c r="E117" s="66">
        <v>162.13323225912308</v>
      </c>
      <c r="F117" s="68">
        <v>99.99979630700803</v>
      </c>
      <c r="G117" s="101" t="s">
        <v>2959</v>
      </c>
      <c r="H117" s="65"/>
      <c r="I117" s="69" t="s">
        <v>419</v>
      </c>
      <c r="J117" s="70"/>
      <c r="K117" s="70"/>
      <c r="L117" s="69" t="s">
        <v>3329</v>
      </c>
      <c r="M117" s="73">
        <v>1.0678840844562203</v>
      </c>
      <c r="N117" s="74">
        <v>6009.79541015625</v>
      </c>
      <c r="O117" s="74">
        <v>7622.76708984375</v>
      </c>
      <c r="P117" s="75"/>
      <c r="Q117" s="76"/>
      <c r="R117" s="76"/>
      <c r="S117" s="86"/>
      <c r="T117" s="48">
        <v>2</v>
      </c>
      <c r="U117" s="48">
        <v>0</v>
      </c>
      <c r="V117" s="49">
        <v>0</v>
      </c>
      <c r="W117" s="49">
        <v>0.25</v>
      </c>
      <c r="X117" s="49">
        <v>0</v>
      </c>
      <c r="Y117" s="49">
        <v>0.819147</v>
      </c>
      <c r="Z117" s="49">
        <v>0.5</v>
      </c>
      <c r="AA117" s="49">
        <v>0</v>
      </c>
      <c r="AB117" s="71">
        <v>117</v>
      </c>
      <c r="AC117" s="71"/>
      <c r="AD117" s="72"/>
      <c r="AE117" s="78" t="s">
        <v>2086</v>
      </c>
      <c r="AF117" s="78">
        <v>115</v>
      </c>
      <c r="AG117" s="78">
        <v>130</v>
      </c>
      <c r="AH117" s="78">
        <v>919</v>
      </c>
      <c r="AI117" s="78">
        <v>46</v>
      </c>
      <c r="AJ117" s="78"/>
      <c r="AK117" s="78" t="s">
        <v>2295</v>
      </c>
      <c r="AL117" s="78" t="s">
        <v>2477</v>
      </c>
      <c r="AM117" s="82" t="s">
        <v>2635</v>
      </c>
      <c r="AN117" s="78"/>
      <c r="AO117" s="80">
        <v>41521.54</v>
      </c>
      <c r="AP117" s="82" t="s">
        <v>2806</v>
      </c>
      <c r="AQ117" s="78" t="b">
        <v>0</v>
      </c>
      <c r="AR117" s="78" t="b">
        <v>0</v>
      </c>
      <c r="AS117" s="78" t="b">
        <v>0</v>
      </c>
      <c r="AT117" s="78" t="s">
        <v>1903</v>
      </c>
      <c r="AU117" s="78">
        <v>11</v>
      </c>
      <c r="AV117" s="82" t="s">
        <v>2905</v>
      </c>
      <c r="AW117" s="78" t="b">
        <v>0</v>
      </c>
      <c r="AX117" s="78" t="s">
        <v>2995</v>
      </c>
      <c r="AY117" s="82" t="s">
        <v>3110</v>
      </c>
      <c r="AZ117" s="78" t="s">
        <v>65</v>
      </c>
      <c r="BA117" s="78" t="str">
        <f>REPLACE(INDEX(GroupVertices[Group],MATCH(Vertices[[#This Row],[Vertex]],GroupVertices[Vertex],0)),1,1,"")</f>
        <v>12</v>
      </c>
      <c r="BB117" s="48"/>
      <c r="BC117" s="48"/>
      <c r="BD117" s="48"/>
      <c r="BE117" s="48"/>
      <c r="BF117" s="48"/>
      <c r="BG117" s="48"/>
      <c r="BH117" s="48"/>
      <c r="BI117" s="48"/>
      <c r="BJ117" s="48"/>
      <c r="BK117" s="48"/>
      <c r="BL117" s="48"/>
      <c r="BM117" s="49"/>
      <c r="BN117" s="48"/>
      <c r="BO117" s="49"/>
      <c r="BP117" s="48"/>
      <c r="BQ117" s="49"/>
      <c r="BR117" s="48"/>
      <c r="BS117" s="49"/>
      <c r="BT117" s="48"/>
      <c r="BU117" s="2"/>
      <c r="BV117" s="3"/>
      <c r="BW117" s="3"/>
      <c r="BX117" s="3"/>
      <c r="BY117" s="3"/>
    </row>
    <row r="118" spans="1:77" ht="41.45" customHeight="1">
      <c r="A118" s="64" t="s">
        <v>309</v>
      </c>
      <c r="C118" s="65"/>
      <c r="D118" s="65" t="s">
        <v>64</v>
      </c>
      <c r="E118" s="66">
        <v>162.15774699480173</v>
      </c>
      <c r="F118" s="68">
        <v>99.99975882749752</v>
      </c>
      <c r="G118" s="101" t="s">
        <v>1198</v>
      </c>
      <c r="H118" s="65"/>
      <c r="I118" s="69" t="s">
        <v>309</v>
      </c>
      <c r="J118" s="70"/>
      <c r="K118" s="70"/>
      <c r="L118" s="69" t="s">
        <v>3330</v>
      </c>
      <c r="M118" s="73">
        <v>1.080374755996165</v>
      </c>
      <c r="N118" s="74">
        <v>425.96453857421875</v>
      </c>
      <c r="O118" s="74">
        <v>6689.17041015625</v>
      </c>
      <c r="P118" s="75"/>
      <c r="Q118" s="76"/>
      <c r="R118" s="76"/>
      <c r="S118" s="86"/>
      <c r="T118" s="48">
        <v>1</v>
      </c>
      <c r="U118" s="48">
        <v>1</v>
      </c>
      <c r="V118" s="49">
        <v>0</v>
      </c>
      <c r="W118" s="49">
        <v>0</v>
      </c>
      <c r="X118" s="49">
        <v>0</v>
      </c>
      <c r="Y118" s="49">
        <v>0.999998</v>
      </c>
      <c r="Z118" s="49">
        <v>0</v>
      </c>
      <c r="AA118" s="49" t="s">
        <v>4957</v>
      </c>
      <c r="AB118" s="71">
        <v>118</v>
      </c>
      <c r="AC118" s="71"/>
      <c r="AD118" s="72"/>
      <c r="AE118" s="78" t="s">
        <v>2087</v>
      </c>
      <c r="AF118" s="78">
        <v>28</v>
      </c>
      <c r="AG118" s="78">
        <v>153</v>
      </c>
      <c r="AH118" s="78">
        <v>16544</v>
      </c>
      <c r="AI118" s="78">
        <v>0</v>
      </c>
      <c r="AJ118" s="78"/>
      <c r="AK118" s="78" t="s">
        <v>2296</v>
      </c>
      <c r="AL118" s="78" t="s">
        <v>2478</v>
      </c>
      <c r="AM118" s="82" t="s">
        <v>2636</v>
      </c>
      <c r="AN118" s="78"/>
      <c r="AO118" s="80">
        <v>40280.41677083333</v>
      </c>
      <c r="AP118" s="82" t="s">
        <v>2807</v>
      </c>
      <c r="AQ118" s="78" t="b">
        <v>0</v>
      </c>
      <c r="AR118" s="78" t="b">
        <v>0</v>
      </c>
      <c r="AS118" s="78" t="b">
        <v>1</v>
      </c>
      <c r="AT118" s="78" t="s">
        <v>1903</v>
      </c>
      <c r="AU118" s="78">
        <v>13</v>
      </c>
      <c r="AV118" s="82" t="s">
        <v>2904</v>
      </c>
      <c r="AW118" s="78" t="b">
        <v>0</v>
      </c>
      <c r="AX118" s="78" t="s">
        <v>2995</v>
      </c>
      <c r="AY118" s="82" t="s">
        <v>3111</v>
      </c>
      <c r="AZ118" s="78" t="s">
        <v>66</v>
      </c>
      <c r="BA118" s="78" t="str">
        <f>REPLACE(INDEX(GroupVertices[Group],MATCH(Vertices[[#This Row],[Vertex]],GroupVertices[Vertex],0)),1,1,"")</f>
        <v>1</v>
      </c>
      <c r="BB118" s="48" t="s">
        <v>3958</v>
      </c>
      <c r="BC118" s="48" t="s">
        <v>3958</v>
      </c>
      <c r="BD118" s="48" t="s">
        <v>882</v>
      </c>
      <c r="BE118" s="48" t="s">
        <v>882</v>
      </c>
      <c r="BF118" s="48"/>
      <c r="BG118" s="48"/>
      <c r="BH118" s="121" t="s">
        <v>4070</v>
      </c>
      <c r="BI118" s="121" t="s">
        <v>4154</v>
      </c>
      <c r="BJ118" s="121" t="s">
        <v>4243</v>
      </c>
      <c r="BK118" s="121" t="s">
        <v>4319</v>
      </c>
      <c r="BL118" s="121">
        <v>8</v>
      </c>
      <c r="BM118" s="124">
        <v>4.519774011299435</v>
      </c>
      <c r="BN118" s="121">
        <v>0</v>
      </c>
      <c r="BO118" s="124">
        <v>0</v>
      </c>
      <c r="BP118" s="121">
        <v>0</v>
      </c>
      <c r="BQ118" s="124">
        <v>0</v>
      </c>
      <c r="BR118" s="121">
        <v>169</v>
      </c>
      <c r="BS118" s="124">
        <v>95.48022598870057</v>
      </c>
      <c r="BT118" s="121">
        <v>177</v>
      </c>
      <c r="BU118" s="2"/>
      <c r="BV118" s="3"/>
      <c r="BW118" s="3"/>
      <c r="BX118" s="3"/>
      <c r="BY118" s="3"/>
    </row>
    <row r="119" spans="1:77" ht="41.45" customHeight="1">
      <c r="A119" s="64" t="s">
        <v>310</v>
      </c>
      <c r="C119" s="65"/>
      <c r="D119" s="65" t="s">
        <v>64</v>
      </c>
      <c r="E119" s="66">
        <v>164.11892584909333</v>
      </c>
      <c r="F119" s="68">
        <v>99.99676046665576</v>
      </c>
      <c r="G119" s="101" t="s">
        <v>2960</v>
      </c>
      <c r="H119" s="65"/>
      <c r="I119" s="69" t="s">
        <v>310</v>
      </c>
      <c r="J119" s="70"/>
      <c r="K119" s="70"/>
      <c r="L119" s="69" t="s">
        <v>3331</v>
      </c>
      <c r="M119" s="73">
        <v>2.0796284791917286</v>
      </c>
      <c r="N119" s="74">
        <v>3660.6962890625</v>
      </c>
      <c r="O119" s="74">
        <v>1620.1590576171875</v>
      </c>
      <c r="P119" s="75"/>
      <c r="Q119" s="76"/>
      <c r="R119" s="76"/>
      <c r="S119" s="86"/>
      <c r="T119" s="48">
        <v>1</v>
      </c>
      <c r="U119" s="48">
        <v>1</v>
      </c>
      <c r="V119" s="49">
        <v>0</v>
      </c>
      <c r="W119" s="49">
        <v>0</v>
      </c>
      <c r="X119" s="49">
        <v>0</v>
      </c>
      <c r="Y119" s="49">
        <v>0.999998</v>
      </c>
      <c r="Z119" s="49">
        <v>0</v>
      </c>
      <c r="AA119" s="49" t="s">
        <v>4957</v>
      </c>
      <c r="AB119" s="71">
        <v>119</v>
      </c>
      <c r="AC119" s="71"/>
      <c r="AD119" s="72"/>
      <c r="AE119" s="78" t="s">
        <v>2088</v>
      </c>
      <c r="AF119" s="78">
        <v>1939</v>
      </c>
      <c r="AG119" s="78">
        <v>1993</v>
      </c>
      <c r="AH119" s="78">
        <v>17048</v>
      </c>
      <c r="AI119" s="78">
        <v>49</v>
      </c>
      <c r="AJ119" s="78"/>
      <c r="AK119" s="78" t="s">
        <v>2297</v>
      </c>
      <c r="AL119" s="78" t="s">
        <v>2479</v>
      </c>
      <c r="AM119" s="82" t="s">
        <v>2637</v>
      </c>
      <c r="AN119" s="78"/>
      <c r="AO119" s="80">
        <v>40605.358877314815</v>
      </c>
      <c r="AP119" s="82" t="s">
        <v>2808</v>
      </c>
      <c r="AQ119" s="78" t="b">
        <v>0</v>
      </c>
      <c r="AR119" s="78" t="b">
        <v>0</v>
      </c>
      <c r="AS119" s="78" t="b">
        <v>1</v>
      </c>
      <c r="AT119" s="78" t="s">
        <v>1903</v>
      </c>
      <c r="AU119" s="78">
        <v>12</v>
      </c>
      <c r="AV119" s="82" t="s">
        <v>2910</v>
      </c>
      <c r="AW119" s="78" t="b">
        <v>0</v>
      </c>
      <c r="AX119" s="78" t="s">
        <v>2995</v>
      </c>
      <c r="AY119" s="82" t="s">
        <v>3112</v>
      </c>
      <c r="AZ119" s="78" t="s">
        <v>66</v>
      </c>
      <c r="BA119" s="78" t="str">
        <f>REPLACE(INDEX(GroupVertices[Group],MATCH(Vertices[[#This Row],[Vertex]],GroupVertices[Vertex],0)),1,1,"")</f>
        <v>1</v>
      </c>
      <c r="BB119" s="48" t="s">
        <v>755</v>
      </c>
      <c r="BC119" s="48" t="s">
        <v>755</v>
      </c>
      <c r="BD119" s="48" t="s">
        <v>905</v>
      </c>
      <c r="BE119" s="48" t="s">
        <v>905</v>
      </c>
      <c r="BF119" s="48" t="s">
        <v>974</v>
      </c>
      <c r="BG119" s="48" t="s">
        <v>974</v>
      </c>
      <c r="BH119" s="121" t="s">
        <v>4071</v>
      </c>
      <c r="BI119" s="121" t="s">
        <v>4071</v>
      </c>
      <c r="BJ119" s="121" t="s">
        <v>4244</v>
      </c>
      <c r="BK119" s="121" t="s">
        <v>4244</v>
      </c>
      <c r="BL119" s="121">
        <v>0</v>
      </c>
      <c r="BM119" s="124">
        <v>0</v>
      </c>
      <c r="BN119" s="121">
        <v>2</v>
      </c>
      <c r="BO119" s="124">
        <v>6.25</v>
      </c>
      <c r="BP119" s="121">
        <v>0</v>
      </c>
      <c r="BQ119" s="124">
        <v>0</v>
      </c>
      <c r="BR119" s="121">
        <v>30</v>
      </c>
      <c r="BS119" s="124">
        <v>93.75</v>
      </c>
      <c r="BT119" s="121">
        <v>32</v>
      </c>
      <c r="BU119" s="2"/>
      <c r="BV119" s="3"/>
      <c r="BW119" s="3"/>
      <c r="BX119" s="3"/>
      <c r="BY119" s="3"/>
    </row>
    <row r="120" spans="1:77" ht="41.45" customHeight="1">
      <c r="A120" s="64" t="s">
        <v>311</v>
      </c>
      <c r="C120" s="65"/>
      <c r="D120" s="65" t="s">
        <v>64</v>
      </c>
      <c r="E120" s="66">
        <v>162.09592722656862</v>
      </c>
      <c r="F120" s="68">
        <v>99.99985334104578</v>
      </c>
      <c r="G120" s="101" t="s">
        <v>2961</v>
      </c>
      <c r="H120" s="65"/>
      <c r="I120" s="69" t="s">
        <v>311</v>
      </c>
      <c r="J120" s="70"/>
      <c r="K120" s="70"/>
      <c r="L120" s="69" t="s">
        <v>3332</v>
      </c>
      <c r="M120" s="73">
        <v>1.0488765408084786</v>
      </c>
      <c r="N120" s="74">
        <v>8800.2900390625</v>
      </c>
      <c r="O120" s="74">
        <v>970.4911499023438</v>
      </c>
      <c r="P120" s="75"/>
      <c r="Q120" s="76"/>
      <c r="R120" s="76"/>
      <c r="S120" s="86"/>
      <c r="T120" s="48">
        <v>0</v>
      </c>
      <c r="U120" s="48">
        <v>1</v>
      </c>
      <c r="V120" s="49">
        <v>0</v>
      </c>
      <c r="W120" s="49">
        <v>1</v>
      </c>
      <c r="X120" s="49">
        <v>0</v>
      </c>
      <c r="Y120" s="49">
        <v>0.999998</v>
      </c>
      <c r="Z120" s="49">
        <v>0</v>
      </c>
      <c r="AA120" s="49">
        <v>0</v>
      </c>
      <c r="AB120" s="71">
        <v>120</v>
      </c>
      <c r="AC120" s="71"/>
      <c r="AD120" s="72"/>
      <c r="AE120" s="78" t="s">
        <v>2089</v>
      </c>
      <c r="AF120" s="78">
        <v>112</v>
      </c>
      <c r="AG120" s="78">
        <v>95</v>
      </c>
      <c r="AH120" s="78">
        <v>12523</v>
      </c>
      <c r="AI120" s="78">
        <v>12684</v>
      </c>
      <c r="AJ120" s="78"/>
      <c r="AK120" s="78" t="s">
        <v>2298</v>
      </c>
      <c r="AL120" s="78" t="s">
        <v>2480</v>
      </c>
      <c r="AM120" s="78"/>
      <c r="AN120" s="78"/>
      <c r="AO120" s="80">
        <v>42659.514375</v>
      </c>
      <c r="AP120" s="78"/>
      <c r="AQ120" s="78" t="b">
        <v>0</v>
      </c>
      <c r="AR120" s="78" t="b">
        <v>0</v>
      </c>
      <c r="AS120" s="78" t="b">
        <v>0</v>
      </c>
      <c r="AT120" s="78" t="s">
        <v>1903</v>
      </c>
      <c r="AU120" s="78">
        <v>2</v>
      </c>
      <c r="AV120" s="82" t="s">
        <v>2905</v>
      </c>
      <c r="AW120" s="78" t="b">
        <v>0</v>
      </c>
      <c r="AX120" s="78" t="s">
        <v>2995</v>
      </c>
      <c r="AY120" s="82" t="s">
        <v>3113</v>
      </c>
      <c r="AZ120" s="78" t="s">
        <v>66</v>
      </c>
      <c r="BA120" s="78" t="str">
        <f>REPLACE(INDEX(GroupVertices[Group],MATCH(Vertices[[#This Row],[Vertex]],GroupVertices[Vertex],0)),1,1,"")</f>
        <v>30</v>
      </c>
      <c r="BB120" s="48"/>
      <c r="BC120" s="48"/>
      <c r="BD120" s="48"/>
      <c r="BE120" s="48"/>
      <c r="BF120" s="48"/>
      <c r="BG120" s="48"/>
      <c r="BH120" s="121" t="s">
        <v>4072</v>
      </c>
      <c r="BI120" s="121" t="s">
        <v>4072</v>
      </c>
      <c r="BJ120" s="121" t="s">
        <v>4245</v>
      </c>
      <c r="BK120" s="121" t="s">
        <v>4245</v>
      </c>
      <c r="BL120" s="121">
        <v>0</v>
      </c>
      <c r="BM120" s="124">
        <v>0</v>
      </c>
      <c r="BN120" s="121">
        <v>3</v>
      </c>
      <c r="BO120" s="124">
        <v>6.521739130434782</v>
      </c>
      <c r="BP120" s="121">
        <v>0</v>
      </c>
      <c r="BQ120" s="124">
        <v>0</v>
      </c>
      <c r="BR120" s="121">
        <v>43</v>
      </c>
      <c r="BS120" s="124">
        <v>93.47826086956522</v>
      </c>
      <c r="BT120" s="121">
        <v>46</v>
      </c>
      <c r="BU120" s="2"/>
      <c r="BV120" s="3"/>
      <c r="BW120" s="3"/>
      <c r="BX120" s="3"/>
      <c r="BY120" s="3"/>
    </row>
    <row r="121" spans="1:77" ht="41.45" customHeight="1">
      <c r="A121" s="64" t="s">
        <v>420</v>
      </c>
      <c r="C121" s="65"/>
      <c r="D121" s="65" t="s">
        <v>64</v>
      </c>
      <c r="E121" s="66">
        <v>399.60960849430376</v>
      </c>
      <c r="F121" s="68">
        <v>99.63672902949415</v>
      </c>
      <c r="G121" s="101" t="s">
        <v>2962</v>
      </c>
      <c r="H121" s="65"/>
      <c r="I121" s="69" t="s">
        <v>420</v>
      </c>
      <c r="J121" s="70"/>
      <c r="K121" s="70"/>
      <c r="L121" s="69" t="s">
        <v>3333</v>
      </c>
      <c r="M121" s="73">
        <v>122.06610543725036</v>
      </c>
      <c r="N121" s="74">
        <v>8800.2900390625</v>
      </c>
      <c r="O121" s="74">
        <v>558.7676391601562</v>
      </c>
      <c r="P121" s="75"/>
      <c r="Q121" s="76"/>
      <c r="R121" s="76"/>
      <c r="S121" s="86"/>
      <c r="T121" s="48">
        <v>1</v>
      </c>
      <c r="U121" s="48">
        <v>0</v>
      </c>
      <c r="V121" s="49">
        <v>0</v>
      </c>
      <c r="W121" s="49">
        <v>1</v>
      </c>
      <c r="X121" s="49">
        <v>0</v>
      </c>
      <c r="Y121" s="49">
        <v>0.999998</v>
      </c>
      <c r="Z121" s="49">
        <v>0</v>
      </c>
      <c r="AA121" s="49">
        <v>0</v>
      </c>
      <c r="AB121" s="71">
        <v>121</v>
      </c>
      <c r="AC121" s="71"/>
      <c r="AD121" s="72"/>
      <c r="AE121" s="78" t="s">
        <v>2090</v>
      </c>
      <c r="AF121" s="78">
        <v>375</v>
      </c>
      <c r="AG121" s="78">
        <v>222933</v>
      </c>
      <c r="AH121" s="78">
        <v>16567</v>
      </c>
      <c r="AI121" s="78">
        <v>11934</v>
      </c>
      <c r="AJ121" s="78"/>
      <c r="AK121" s="78" t="s">
        <v>2299</v>
      </c>
      <c r="AL121" s="78" t="s">
        <v>2430</v>
      </c>
      <c r="AM121" s="82" t="s">
        <v>2638</v>
      </c>
      <c r="AN121" s="78"/>
      <c r="AO121" s="80">
        <v>40547.6346875</v>
      </c>
      <c r="AP121" s="82" t="s">
        <v>2809</v>
      </c>
      <c r="AQ121" s="78" t="b">
        <v>0</v>
      </c>
      <c r="AR121" s="78" t="b">
        <v>0</v>
      </c>
      <c r="AS121" s="78" t="b">
        <v>1</v>
      </c>
      <c r="AT121" s="78" t="s">
        <v>1903</v>
      </c>
      <c r="AU121" s="78">
        <v>257</v>
      </c>
      <c r="AV121" s="82" t="s">
        <v>2908</v>
      </c>
      <c r="AW121" s="78" t="b">
        <v>1</v>
      </c>
      <c r="AX121" s="78" t="s">
        <v>2995</v>
      </c>
      <c r="AY121" s="82" t="s">
        <v>3114</v>
      </c>
      <c r="AZ121" s="78" t="s">
        <v>65</v>
      </c>
      <c r="BA121" s="78" t="str">
        <f>REPLACE(INDEX(GroupVertices[Group],MATCH(Vertices[[#This Row],[Vertex]],GroupVertices[Vertex],0)),1,1,"")</f>
        <v>30</v>
      </c>
      <c r="BB121" s="48"/>
      <c r="BC121" s="48"/>
      <c r="BD121" s="48"/>
      <c r="BE121" s="48"/>
      <c r="BF121" s="48"/>
      <c r="BG121" s="48"/>
      <c r="BH121" s="48"/>
      <c r="BI121" s="48"/>
      <c r="BJ121" s="48"/>
      <c r="BK121" s="48"/>
      <c r="BL121" s="48"/>
      <c r="BM121" s="49"/>
      <c r="BN121" s="48"/>
      <c r="BO121" s="49"/>
      <c r="BP121" s="48"/>
      <c r="BQ121" s="49"/>
      <c r="BR121" s="48"/>
      <c r="BS121" s="49"/>
      <c r="BT121" s="48"/>
      <c r="BU121" s="2"/>
      <c r="BV121" s="3"/>
      <c r="BW121" s="3"/>
      <c r="BX121" s="3"/>
      <c r="BY121" s="3"/>
    </row>
    <row r="122" spans="1:77" ht="41.45" customHeight="1">
      <c r="A122" s="64" t="s">
        <v>312</v>
      </c>
      <c r="C122" s="65"/>
      <c r="D122" s="65" t="s">
        <v>64</v>
      </c>
      <c r="E122" s="66">
        <v>168.0626007191362</v>
      </c>
      <c r="F122" s="68">
        <v>99.99073115409354</v>
      </c>
      <c r="G122" s="101" t="s">
        <v>1199</v>
      </c>
      <c r="H122" s="65"/>
      <c r="I122" s="69" t="s">
        <v>312</v>
      </c>
      <c r="J122" s="70"/>
      <c r="K122" s="70"/>
      <c r="L122" s="69" t="s">
        <v>3334</v>
      </c>
      <c r="M122" s="73">
        <v>4.0889973790958525</v>
      </c>
      <c r="N122" s="74">
        <v>4601.17529296875</v>
      </c>
      <c r="O122" s="74">
        <v>9646.09375</v>
      </c>
      <c r="P122" s="75"/>
      <c r="Q122" s="76"/>
      <c r="R122" s="76"/>
      <c r="S122" s="86"/>
      <c r="T122" s="48">
        <v>0</v>
      </c>
      <c r="U122" s="48">
        <v>1</v>
      </c>
      <c r="V122" s="49">
        <v>0</v>
      </c>
      <c r="W122" s="49">
        <v>0.047619</v>
      </c>
      <c r="X122" s="49">
        <v>0.02394</v>
      </c>
      <c r="Y122" s="49">
        <v>0.582308</v>
      </c>
      <c r="Z122" s="49">
        <v>0</v>
      </c>
      <c r="AA122" s="49">
        <v>0</v>
      </c>
      <c r="AB122" s="71">
        <v>122</v>
      </c>
      <c r="AC122" s="71"/>
      <c r="AD122" s="72"/>
      <c r="AE122" s="78" t="s">
        <v>2091</v>
      </c>
      <c r="AF122" s="78">
        <v>5016</v>
      </c>
      <c r="AG122" s="78">
        <v>5693</v>
      </c>
      <c r="AH122" s="78">
        <v>6978</v>
      </c>
      <c r="AI122" s="78">
        <v>5365</v>
      </c>
      <c r="AJ122" s="78"/>
      <c r="AK122" s="78" t="s">
        <v>2300</v>
      </c>
      <c r="AL122" s="78" t="s">
        <v>2473</v>
      </c>
      <c r="AM122" s="82" t="s">
        <v>2639</v>
      </c>
      <c r="AN122" s="78"/>
      <c r="AO122" s="80">
        <v>39875.501539351855</v>
      </c>
      <c r="AP122" s="82" t="s">
        <v>2810</v>
      </c>
      <c r="AQ122" s="78" t="b">
        <v>0</v>
      </c>
      <c r="AR122" s="78" t="b">
        <v>0</v>
      </c>
      <c r="AS122" s="78" t="b">
        <v>1</v>
      </c>
      <c r="AT122" s="78" t="s">
        <v>1903</v>
      </c>
      <c r="AU122" s="78">
        <v>134</v>
      </c>
      <c r="AV122" s="82" t="s">
        <v>2915</v>
      </c>
      <c r="AW122" s="78" t="b">
        <v>0</v>
      </c>
      <c r="AX122" s="78" t="s">
        <v>2995</v>
      </c>
      <c r="AY122" s="82" t="s">
        <v>3115</v>
      </c>
      <c r="AZ122" s="78" t="s">
        <v>66</v>
      </c>
      <c r="BA122" s="78" t="str">
        <f>REPLACE(INDEX(GroupVertices[Group],MATCH(Vertices[[#This Row],[Vertex]],GroupVertices[Vertex],0)),1,1,"")</f>
        <v>2</v>
      </c>
      <c r="BB122" s="48" t="s">
        <v>748</v>
      </c>
      <c r="BC122" s="48" t="s">
        <v>748</v>
      </c>
      <c r="BD122" s="48" t="s">
        <v>882</v>
      </c>
      <c r="BE122" s="48" t="s">
        <v>882</v>
      </c>
      <c r="BF122" s="48"/>
      <c r="BG122" s="48"/>
      <c r="BH122" s="121" t="s">
        <v>4066</v>
      </c>
      <c r="BI122" s="121" t="s">
        <v>4066</v>
      </c>
      <c r="BJ122" s="121" t="s">
        <v>4239</v>
      </c>
      <c r="BK122" s="121" t="s">
        <v>4239</v>
      </c>
      <c r="BL122" s="121">
        <v>0</v>
      </c>
      <c r="BM122" s="124">
        <v>0</v>
      </c>
      <c r="BN122" s="121">
        <v>0</v>
      </c>
      <c r="BO122" s="124">
        <v>0</v>
      </c>
      <c r="BP122" s="121">
        <v>0</v>
      </c>
      <c r="BQ122" s="124">
        <v>0</v>
      </c>
      <c r="BR122" s="121">
        <v>17</v>
      </c>
      <c r="BS122" s="124">
        <v>100</v>
      </c>
      <c r="BT122" s="121">
        <v>17</v>
      </c>
      <c r="BU122" s="2"/>
      <c r="BV122" s="3"/>
      <c r="BW122" s="3"/>
      <c r="BX122" s="3"/>
      <c r="BY122" s="3"/>
    </row>
    <row r="123" spans="1:77" ht="41.45" customHeight="1">
      <c r="A123" s="64" t="s">
        <v>313</v>
      </c>
      <c r="C123" s="65"/>
      <c r="D123" s="65" t="s">
        <v>64</v>
      </c>
      <c r="E123" s="66">
        <v>162.42634322919383</v>
      </c>
      <c r="F123" s="68">
        <v>99.9993481824257</v>
      </c>
      <c r="G123" s="101" t="s">
        <v>1200</v>
      </c>
      <c r="H123" s="65"/>
      <c r="I123" s="69" t="s">
        <v>313</v>
      </c>
      <c r="J123" s="70"/>
      <c r="K123" s="70"/>
      <c r="L123" s="69" t="s">
        <v>3335</v>
      </c>
      <c r="M123" s="73">
        <v>1.2172290702599051</v>
      </c>
      <c r="N123" s="74">
        <v>7512.244140625</v>
      </c>
      <c r="O123" s="74">
        <v>6696.3896484375</v>
      </c>
      <c r="P123" s="75"/>
      <c r="Q123" s="76"/>
      <c r="R123" s="76"/>
      <c r="S123" s="86"/>
      <c r="T123" s="48">
        <v>0</v>
      </c>
      <c r="U123" s="48">
        <v>1</v>
      </c>
      <c r="V123" s="49">
        <v>0</v>
      </c>
      <c r="W123" s="49">
        <v>0.2</v>
      </c>
      <c r="X123" s="49">
        <v>0</v>
      </c>
      <c r="Y123" s="49">
        <v>0.610686</v>
      </c>
      <c r="Z123" s="49">
        <v>0</v>
      </c>
      <c r="AA123" s="49">
        <v>0</v>
      </c>
      <c r="AB123" s="71">
        <v>123</v>
      </c>
      <c r="AC123" s="71"/>
      <c r="AD123" s="72"/>
      <c r="AE123" s="78" t="s">
        <v>2092</v>
      </c>
      <c r="AF123" s="78">
        <v>361</v>
      </c>
      <c r="AG123" s="78">
        <v>405</v>
      </c>
      <c r="AH123" s="78">
        <v>14240</v>
      </c>
      <c r="AI123" s="78">
        <v>73</v>
      </c>
      <c r="AJ123" s="78"/>
      <c r="AK123" s="78" t="s">
        <v>2301</v>
      </c>
      <c r="AL123" s="78" t="s">
        <v>2481</v>
      </c>
      <c r="AM123" s="82" t="s">
        <v>2640</v>
      </c>
      <c r="AN123" s="78"/>
      <c r="AO123" s="80">
        <v>39983.30626157407</v>
      </c>
      <c r="AP123" s="78"/>
      <c r="AQ123" s="78" t="b">
        <v>1</v>
      </c>
      <c r="AR123" s="78" t="b">
        <v>0</v>
      </c>
      <c r="AS123" s="78" t="b">
        <v>1</v>
      </c>
      <c r="AT123" s="78" t="s">
        <v>1903</v>
      </c>
      <c r="AU123" s="78">
        <v>31</v>
      </c>
      <c r="AV123" s="82" t="s">
        <v>2905</v>
      </c>
      <c r="AW123" s="78" t="b">
        <v>0</v>
      </c>
      <c r="AX123" s="78" t="s">
        <v>2995</v>
      </c>
      <c r="AY123" s="82" t="s">
        <v>3116</v>
      </c>
      <c r="AZ123" s="78" t="s">
        <v>66</v>
      </c>
      <c r="BA123" s="78" t="str">
        <f>REPLACE(INDEX(GroupVertices[Group],MATCH(Vertices[[#This Row],[Vertex]],GroupVertices[Vertex],0)),1,1,"")</f>
        <v>11</v>
      </c>
      <c r="BB123" s="48"/>
      <c r="BC123" s="48"/>
      <c r="BD123" s="48"/>
      <c r="BE123" s="48"/>
      <c r="BF123" s="48"/>
      <c r="BG123" s="48"/>
      <c r="BH123" s="121" t="s">
        <v>4073</v>
      </c>
      <c r="BI123" s="121" t="s">
        <v>4073</v>
      </c>
      <c r="BJ123" s="121" t="s">
        <v>4246</v>
      </c>
      <c r="BK123" s="121" t="s">
        <v>4246</v>
      </c>
      <c r="BL123" s="121">
        <v>2</v>
      </c>
      <c r="BM123" s="124">
        <v>10</v>
      </c>
      <c r="BN123" s="121">
        <v>0</v>
      </c>
      <c r="BO123" s="124">
        <v>0</v>
      </c>
      <c r="BP123" s="121">
        <v>0</v>
      </c>
      <c r="BQ123" s="124">
        <v>0</v>
      </c>
      <c r="BR123" s="121">
        <v>18</v>
      </c>
      <c r="BS123" s="124">
        <v>90</v>
      </c>
      <c r="BT123" s="121">
        <v>20</v>
      </c>
      <c r="BU123" s="2"/>
      <c r="BV123" s="3"/>
      <c r="BW123" s="3"/>
      <c r="BX123" s="3"/>
      <c r="BY123" s="3"/>
    </row>
    <row r="124" spans="1:77" ht="41.45" customHeight="1">
      <c r="A124" s="64" t="s">
        <v>347</v>
      </c>
      <c r="C124" s="65"/>
      <c r="D124" s="65" t="s">
        <v>64</v>
      </c>
      <c r="E124" s="66">
        <v>163.6776606068777</v>
      </c>
      <c r="F124" s="68">
        <v>99.99743509784516</v>
      </c>
      <c r="G124" s="101" t="s">
        <v>2963</v>
      </c>
      <c r="H124" s="65"/>
      <c r="I124" s="69" t="s">
        <v>347</v>
      </c>
      <c r="J124" s="70"/>
      <c r="K124" s="70"/>
      <c r="L124" s="69" t="s">
        <v>3336</v>
      </c>
      <c r="M124" s="73">
        <v>1.854796391472727</v>
      </c>
      <c r="N124" s="74">
        <v>7957.29345703125</v>
      </c>
      <c r="O124" s="74">
        <v>6696.3896484375</v>
      </c>
      <c r="P124" s="75"/>
      <c r="Q124" s="76"/>
      <c r="R124" s="76"/>
      <c r="S124" s="86"/>
      <c r="T124" s="48">
        <v>4</v>
      </c>
      <c r="U124" s="48">
        <v>1</v>
      </c>
      <c r="V124" s="49">
        <v>6</v>
      </c>
      <c r="W124" s="49">
        <v>0.333333</v>
      </c>
      <c r="X124" s="49">
        <v>0</v>
      </c>
      <c r="Y124" s="49">
        <v>2.167934</v>
      </c>
      <c r="Z124" s="49">
        <v>0</v>
      </c>
      <c r="AA124" s="49">
        <v>0</v>
      </c>
      <c r="AB124" s="71">
        <v>124</v>
      </c>
      <c r="AC124" s="71"/>
      <c r="AD124" s="72"/>
      <c r="AE124" s="78" t="s">
        <v>2093</v>
      </c>
      <c r="AF124" s="78">
        <v>716</v>
      </c>
      <c r="AG124" s="78">
        <v>1579</v>
      </c>
      <c r="AH124" s="78">
        <v>8645</v>
      </c>
      <c r="AI124" s="78">
        <v>2040</v>
      </c>
      <c r="AJ124" s="78"/>
      <c r="AK124" s="78" t="s">
        <v>2302</v>
      </c>
      <c r="AL124" s="78" t="s">
        <v>2482</v>
      </c>
      <c r="AM124" s="82" t="s">
        <v>2641</v>
      </c>
      <c r="AN124" s="78"/>
      <c r="AO124" s="80">
        <v>39905.427083333336</v>
      </c>
      <c r="AP124" s="82" t="s">
        <v>2811</v>
      </c>
      <c r="AQ124" s="78" t="b">
        <v>0</v>
      </c>
      <c r="AR124" s="78" t="b">
        <v>0</v>
      </c>
      <c r="AS124" s="78" t="b">
        <v>1</v>
      </c>
      <c r="AT124" s="78" t="s">
        <v>1903</v>
      </c>
      <c r="AU124" s="78">
        <v>104</v>
      </c>
      <c r="AV124" s="82" t="s">
        <v>2908</v>
      </c>
      <c r="AW124" s="78" t="b">
        <v>0</v>
      </c>
      <c r="AX124" s="78" t="s">
        <v>2995</v>
      </c>
      <c r="AY124" s="82" t="s">
        <v>3117</v>
      </c>
      <c r="AZ124" s="78" t="s">
        <v>66</v>
      </c>
      <c r="BA124" s="78" t="str">
        <f>REPLACE(INDEX(GroupVertices[Group],MATCH(Vertices[[#This Row],[Vertex]],GroupVertices[Vertex],0)),1,1,"")</f>
        <v>11</v>
      </c>
      <c r="BB124" s="48" t="s">
        <v>778</v>
      </c>
      <c r="BC124" s="48" t="s">
        <v>778</v>
      </c>
      <c r="BD124" s="48" t="s">
        <v>916</v>
      </c>
      <c r="BE124" s="48" t="s">
        <v>916</v>
      </c>
      <c r="BF124" s="48" t="s">
        <v>988</v>
      </c>
      <c r="BG124" s="48" t="s">
        <v>988</v>
      </c>
      <c r="BH124" s="121" t="s">
        <v>4074</v>
      </c>
      <c r="BI124" s="121" t="s">
        <v>4074</v>
      </c>
      <c r="BJ124" s="121" t="s">
        <v>3841</v>
      </c>
      <c r="BK124" s="121" t="s">
        <v>3841</v>
      </c>
      <c r="BL124" s="121">
        <v>2</v>
      </c>
      <c r="BM124" s="124">
        <v>6.0606060606060606</v>
      </c>
      <c r="BN124" s="121">
        <v>0</v>
      </c>
      <c r="BO124" s="124">
        <v>0</v>
      </c>
      <c r="BP124" s="121">
        <v>0</v>
      </c>
      <c r="BQ124" s="124">
        <v>0</v>
      </c>
      <c r="BR124" s="121">
        <v>31</v>
      </c>
      <c r="BS124" s="124">
        <v>93.93939393939394</v>
      </c>
      <c r="BT124" s="121">
        <v>33</v>
      </c>
      <c r="BU124" s="2"/>
      <c r="BV124" s="3"/>
      <c r="BW124" s="3"/>
      <c r="BX124" s="3"/>
      <c r="BY124" s="3"/>
    </row>
    <row r="125" spans="1:77" ht="41.45" customHeight="1">
      <c r="A125" s="64" t="s">
        <v>314</v>
      </c>
      <c r="C125" s="65"/>
      <c r="D125" s="65" t="s">
        <v>64</v>
      </c>
      <c r="E125" s="66">
        <v>162.62032939847703</v>
      </c>
      <c r="F125" s="68">
        <v>99.9990516054294</v>
      </c>
      <c r="G125" s="101" t="s">
        <v>1201</v>
      </c>
      <c r="H125" s="65"/>
      <c r="I125" s="69" t="s">
        <v>314</v>
      </c>
      <c r="J125" s="70"/>
      <c r="K125" s="70"/>
      <c r="L125" s="69" t="s">
        <v>3337</v>
      </c>
      <c r="M125" s="73">
        <v>1.316068297228162</v>
      </c>
      <c r="N125" s="74">
        <v>4464.39892578125</v>
      </c>
      <c r="O125" s="74">
        <v>6158.01953125</v>
      </c>
      <c r="P125" s="75"/>
      <c r="Q125" s="76"/>
      <c r="R125" s="76"/>
      <c r="S125" s="86"/>
      <c r="T125" s="48">
        <v>0</v>
      </c>
      <c r="U125" s="48">
        <v>1</v>
      </c>
      <c r="V125" s="49">
        <v>0</v>
      </c>
      <c r="W125" s="49">
        <v>0.047619</v>
      </c>
      <c r="X125" s="49">
        <v>0.02394</v>
      </c>
      <c r="Y125" s="49">
        <v>0.582308</v>
      </c>
      <c r="Z125" s="49">
        <v>0</v>
      </c>
      <c r="AA125" s="49">
        <v>0</v>
      </c>
      <c r="AB125" s="71">
        <v>125</v>
      </c>
      <c r="AC125" s="71"/>
      <c r="AD125" s="72"/>
      <c r="AE125" s="78" t="s">
        <v>2094</v>
      </c>
      <c r="AF125" s="78">
        <v>701</v>
      </c>
      <c r="AG125" s="78">
        <v>587</v>
      </c>
      <c r="AH125" s="78">
        <v>2337</v>
      </c>
      <c r="AI125" s="78">
        <v>1938</v>
      </c>
      <c r="AJ125" s="78"/>
      <c r="AK125" s="78" t="s">
        <v>2303</v>
      </c>
      <c r="AL125" s="78" t="s">
        <v>2467</v>
      </c>
      <c r="AM125" s="82" t="s">
        <v>2642</v>
      </c>
      <c r="AN125" s="78"/>
      <c r="AO125" s="80">
        <v>42656.76027777778</v>
      </c>
      <c r="AP125" s="82" t="s">
        <v>2812</v>
      </c>
      <c r="AQ125" s="78" t="b">
        <v>1</v>
      </c>
      <c r="AR125" s="78" t="b">
        <v>0</v>
      </c>
      <c r="AS125" s="78" t="b">
        <v>1</v>
      </c>
      <c r="AT125" s="78" t="s">
        <v>1903</v>
      </c>
      <c r="AU125" s="78">
        <v>8</v>
      </c>
      <c r="AV125" s="78"/>
      <c r="AW125" s="78" t="b">
        <v>0</v>
      </c>
      <c r="AX125" s="78" t="s">
        <v>2995</v>
      </c>
      <c r="AY125" s="82" t="s">
        <v>3118</v>
      </c>
      <c r="AZ125" s="78" t="s">
        <v>66</v>
      </c>
      <c r="BA125" s="78" t="str">
        <f>REPLACE(INDEX(GroupVertices[Group],MATCH(Vertices[[#This Row],[Vertex]],GroupVertices[Vertex],0)),1,1,"")</f>
        <v>2</v>
      </c>
      <c r="BB125" s="48" t="s">
        <v>748</v>
      </c>
      <c r="BC125" s="48" t="s">
        <v>748</v>
      </c>
      <c r="BD125" s="48" t="s">
        <v>882</v>
      </c>
      <c r="BE125" s="48" t="s">
        <v>882</v>
      </c>
      <c r="BF125" s="48"/>
      <c r="BG125" s="48"/>
      <c r="BH125" s="121" t="s">
        <v>4066</v>
      </c>
      <c r="BI125" s="121" t="s">
        <v>4066</v>
      </c>
      <c r="BJ125" s="121" t="s">
        <v>4239</v>
      </c>
      <c r="BK125" s="121" t="s">
        <v>4239</v>
      </c>
      <c r="BL125" s="121">
        <v>0</v>
      </c>
      <c r="BM125" s="124">
        <v>0</v>
      </c>
      <c r="BN125" s="121">
        <v>0</v>
      </c>
      <c r="BO125" s="124">
        <v>0</v>
      </c>
      <c r="BP125" s="121">
        <v>0</v>
      </c>
      <c r="BQ125" s="124">
        <v>0</v>
      </c>
      <c r="BR125" s="121">
        <v>17</v>
      </c>
      <c r="BS125" s="124">
        <v>100</v>
      </c>
      <c r="BT125" s="121">
        <v>17</v>
      </c>
      <c r="BU125" s="2"/>
      <c r="BV125" s="3"/>
      <c r="BW125" s="3"/>
      <c r="BX125" s="3"/>
      <c r="BY125" s="3"/>
    </row>
    <row r="126" spans="1:77" ht="41.45" customHeight="1">
      <c r="A126" s="64" t="s">
        <v>315</v>
      </c>
      <c r="C126" s="65"/>
      <c r="D126" s="65" t="s">
        <v>64</v>
      </c>
      <c r="E126" s="66">
        <v>163.3046102813331</v>
      </c>
      <c r="F126" s="68">
        <v>99.99800543822266</v>
      </c>
      <c r="G126" s="101" t="s">
        <v>1202</v>
      </c>
      <c r="H126" s="65"/>
      <c r="I126" s="69" t="s">
        <v>315</v>
      </c>
      <c r="J126" s="70"/>
      <c r="K126" s="70"/>
      <c r="L126" s="69" t="s">
        <v>3338</v>
      </c>
      <c r="M126" s="73">
        <v>1.66472095499531</v>
      </c>
      <c r="N126" s="74">
        <v>4319.736328125</v>
      </c>
      <c r="O126" s="74">
        <v>9350.6484375</v>
      </c>
      <c r="P126" s="75"/>
      <c r="Q126" s="76"/>
      <c r="R126" s="76"/>
      <c r="S126" s="86"/>
      <c r="T126" s="48">
        <v>0</v>
      </c>
      <c r="U126" s="48">
        <v>1</v>
      </c>
      <c r="V126" s="49">
        <v>0</v>
      </c>
      <c r="W126" s="49">
        <v>0.047619</v>
      </c>
      <c r="X126" s="49">
        <v>0.02394</v>
      </c>
      <c r="Y126" s="49">
        <v>0.582308</v>
      </c>
      <c r="Z126" s="49">
        <v>0</v>
      </c>
      <c r="AA126" s="49">
        <v>0</v>
      </c>
      <c r="AB126" s="71">
        <v>126</v>
      </c>
      <c r="AC126" s="71"/>
      <c r="AD126" s="72"/>
      <c r="AE126" s="78" t="s">
        <v>2095</v>
      </c>
      <c r="AF126" s="78">
        <v>1291</v>
      </c>
      <c r="AG126" s="78">
        <v>1229</v>
      </c>
      <c r="AH126" s="78">
        <v>21642</v>
      </c>
      <c r="AI126" s="78">
        <v>3642</v>
      </c>
      <c r="AJ126" s="78"/>
      <c r="AK126" s="78" t="s">
        <v>2304</v>
      </c>
      <c r="AL126" s="78" t="s">
        <v>2483</v>
      </c>
      <c r="AM126" s="82" t="s">
        <v>2643</v>
      </c>
      <c r="AN126" s="78"/>
      <c r="AO126" s="80">
        <v>41474.48614583333</v>
      </c>
      <c r="AP126" s="82" t="s">
        <v>2813</v>
      </c>
      <c r="AQ126" s="78" t="b">
        <v>1</v>
      </c>
      <c r="AR126" s="78" t="b">
        <v>0</v>
      </c>
      <c r="AS126" s="78" t="b">
        <v>0</v>
      </c>
      <c r="AT126" s="78" t="s">
        <v>2902</v>
      </c>
      <c r="AU126" s="78">
        <v>94</v>
      </c>
      <c r="AV126" s="82" t="s">
        <v>2905</v>
      </c>
      <c r="AW126" s="78" t="b">
        <v>0</v>
      </c>
      <c r="AX126" s="78" t="s">
        <v>2995</v>
      </c>
      <c r="AY126" s="82" t="s">
        <v>3119</v>
      </c>
      <c r="AZ126" s="78" t="s">
        <v>66</v>
      </c>
      <c r="BA126" s="78" t="str">
        <f>REPLACE(INDEX(GroupVertices[Group],MATCH(Vertices[[#This Row],[Vertex]],GroupVertices[Vertex],0)),1,1,"")</f>
        <v>2</v>
      </c>
      <c r="BB126" s="48" t="s">
        <v>748</v>
      </c>
      <c r="BC126" s="48" t="s">
        <v>748</v>
      </c>
      <c r="BD126" s="48" t="s">
        <v>882</v>
      </c>
      <c r="BE126" s="48" t="s">
        <v>882</v>
      </c>
      <c r="BF126" s="48"/>
      <c r="BG126" s="48"/>
      <c r="BH126" s="121" t="s">
        <v>4066</v>
      </c>
      <c r="BI126" s="121" t="s">
        <v>4066</v>
      </c>
      <c r="BJ126" s="121" t="s">
        <v>4239</v>
      </c>
      <c r="BK126" s="121" t="s">
        <v>4239</v>
      </c>
      <c r="BL126" s="121">
        <v>0</v>
      </c>
      <c r="BM126" s="124">
        <v>0</v>
      </c>
      <c r="BN126" s="121">
        <v>0</v>
      </c>
      <c r="BO126" s="124">
        <v>0</v>
      </c>
      <c r="BP126" s="121">
        <v>0</v>
      </c>
      <c r="BQ126" s="124">
        <v>0</v>
      </c>
      <c r="BR126" s="121">
        <v>17</v>
      </c>
      <c r="BS126" s="124">
        <v>100</v>
      </c>
      <c r="BT126" s="121">
        <v>17</v>
      </c>
      <c r="BU126" s="2"/>
      <c r="BV126" s="3"/>
      <c r="BW126" s="3"/>
      <c r="BX126" s="3"/>
      <c r="BY126" s="3"/>
    </row>
    <row r="127" spans="1:77" ht="41.45" customHeight="1">
      <c r="A127" s="64" t="s">
        <v>316</v>
      </c>
      <c r="C127" s="65"/>
      <c r="D127" s="65" t="s">
        <v>64</v>
      </c>
      <c r="E127" s="66">
        <v>163.2694369649246</v>
      </c>
      <c r="F127" s="68">
        <v>99.99805921317254</v>
      </c>
      <c r="G127" s="101" t="s">
        <v>2964</v>
      </c>
      <c r="H127" s="65"/>
      <c r="I127" s="69" t="s">
        <v>316</v>
      </c>
      <c r="J127" s="70"/>
      <c r="K127" s="70"/>
      <c r="L127" s="69" t="s">
        <v>3339</v>
      </c>
      <c r="M127" s="73">
        <v>1.6467995566988676</v>
      </c>
      <c r="N127" s="74">
        <v>1350.1737060546875</v>
      </c>
      <c r="O127" s="74">
        <v>1620.1590576171875</v>
      </c>
      <c r="P127" s="75"/>
      <c r="Q127" s="76"/>
      <c r="R127" s="76"/>
      <c r="S127" s="86"/>
      <c r="T127" s="48">
        <v>1</v>
      </c>
      <c r="U127" s="48">
        <v>1</v>
      </c>
      <c r="V127" s="49">
        <v>0</v>
      </c>
      <c r="W127" s="49">
        <v>0</v>
      </c>
      <c r="X127" s="49">
        <v>0</v>
      </c>
      <c r="Y127" s="49">
        <v>0.999998</v>
      </c>
      <c r="Z127" s="49">
        <v>0</v>
      </c>
      <c r="AA127" s="49" t="s">
        <v>4957</v>
      </c>
      <c r="AB127" s="71">
        <v>127</v>
      </c>
      <c r="AC127" s="71"/>
      <c r="AD127" s="72"/>
      <c r="AE127" s="78" t="s">
        <v>2096</v>
      </c>
      <c r="AF127" s="78">
        <v>3032</v>
      </c>
      <c r="AG127" s="78">
        <v>1196</v>
      </c>
      <c r="AH127" s="78">
        <v>6900</v>
      </c>
      <c r="AI127" s="78">
        <v>6188</v>
      </c>
      <c r="AJ127" s="78"/>
      <c r="AK127" s="78" t="s">
        <v>2305</v>
      </c>
      <c r="AL127" s="78" t="s">
        <v>2484</v>
      </c>
      <c r="AM127" s="82" t="s">
        <v>2644</v>
      </c>
      <c r="AN127" s="78"/>
      <c r="AO127" s="80">
        <v>42229.40231481481</v>
      </c>
      <c r="AP127" s="82" t="s">
        <v>2814</v>
      </c>
      <c r="AQ127" s="78" t="b">
        <v>0</v>
      </c>
      <c r="AR127" s="78" t="b">
        <v>0</v>
      </c>
      <c r="AS127" s="78" t="b">
        <v>0</v>
      </c>
      <c r="AT127" s="78" t="s">
        <v>1903</v>
      </c>
      <c r="AU127" s="78">
        <v>15</v>
      </c>
      <c r="AV127" s="82" t="s">
        <v>2905</v>
      </c>
      <c r="AW127" s="78" t="b">
        <v>0</v>
      </c>
      <c r="AX127" s="78" t="s">
        <v>2995</v>
      </c>
      <c r="AY127" s="82" t="s">
        <v>3120</v>
      </c>
      <c r="AZ127" s="78" t="s">
        <v>66</v>
      </c>
      <c r="BA127" s="78" t="str">
        <f>REPLACE(INDEX(GroupVertices[Group],MATCH(Vertices[[#This Row],[Vertex]],GroupVertices[Vertex],0)),1,1,"")</f>
        <v>1</v>
      </c>
      <c r="BB127" s="48" t="s">
        <v>756</v>
      </c>
      <c r="BC127" s="48" t="s">
        <v>756</v>
      </c>
      <c r="BD127" s="48" t="s">
        <v>882</v>
      </c>
      <c r="BE127" s="48" t="s">
        <v>882</v>
      </c>
      <c r="BF127" s="48" t="s">
        <v>975</v>
      </c>
      <c r="BG127" s="48" t="s">
        <v>975</v>
      </c>
      <c r="BH127" s="121" t="s">
        <v>4075</v>
      </c>
      <c r="BI127" s="121" t="s">
        <v>4075</v>
      </c>
      <c r="BJ127" s="121" t="s">
        <v>4247</v>
      </c>
      <c r="BK127" s="121" t="s">
        <v>4247</v>
      </c>
      <c r="BL127" s="121">
        <v>0</v>
      </c>
      <c r="BM127" s="124">
        <v>0</v>
      </c>
      <c r="BN127" s="121">
        <v>0</v>
      </c>
      <c r="BO127" s="124">
        <v>0</v>
      </c>
      <c r="BP127" s="121">
        <v>0</v>
      </c>
      <c r="BQ127" s="124">
        <v>0</v>
      </c>
      <c r="BR127" s="121">
        <v>90</v>
      </c>
      <c r="BS127" s="124">
        <v>100</v>
      </c>
      <c r="BT127" s="121">
        <v>90</v>
      </c>
      <c r="BU127" s="2"/>
      <c r="BV127" s="3"/>
      <c r="BW127" s="3"/>
      <c r="BX127" s="3"/>
      <c r="BY127" s="3"/>
    </row>
    <row r="128" spans="1:77" ht="41.45" customHeight="1">
      <c r="A128" s="64" t="s">
        <v>317</v>
      </c>
      <c r="C128" s="65"/>
      <c r="D128" s="65" t="s">
        <v>64</v>
      </c>
      <c r="E128" s="66">
        <v>162.3581283125228</v>
      </c>
      <c r="F128" s="68">
        <v>99.9994524732376</v>
      </c>
      <c r="G128" s="101" t="s">
        <v>1203</v>
      </c>
      <c r="H128" s="65"/>
      <c r="I128" s="69" t="s">
        <v>317</v>
      </c>
      <c r="J128" s="70"/>
      <c r="K128" s="70"/>
      <c r="L128" s="69" t="s">
        <v>3340</v>
      </c>
      <c r="M128" s="73">
        <v>1.1824724190183205</v>
      </c>
      <c r="N128" s="74">
        <v>7957.29345703125</v>
      </c>
      <c r="O128" s="74">
        <v>7313.97412109375</v>
      </c>
      <c r="P128" s="75"/>
      <c r="Q128" s="76"/>
      <c r="R128" s="76"/>
      <c r="S128" s="86"/>
      <c r="T128" s="48">
        <v>0</v>
      </c>
      <c r="U128" s="48">
        <v>1</v>
      </c>
      <c r="V128" s="49">
        <v>0</v>
      </c>
      <c r="W128" s="49">
        <v>0.2</v>
      </c>
      <c r="X128" s="49">
        <v>0</v>
      </c>
      <c r="Y128" s="49">
        <v>0.610686</v>
      </c>
      <c r="Z128" s="49">
        <v>0</v>
      </c>
      <c r="AA128" s="49">
        <v>0</v>
      </c>
      <c r="AB128" s="71">
        <v>128</v>
      </c>
      <c r="AC128" s="71"/>
      <c r="AD128" s="72"/>
      <c r="AE128" s="78" t="s">
        <v>2097</v>
      </c>
      <c r="AF128" s="78">
        <v>358</v>
      </c>
      <c r="AG128" s="78">
        <v>341</v>
      </c>
      <c r="AH128" s="78">
        <v>709</v>
      </c>
      <c r="AI128" s="78">
        <v>142</v>
      </c>
      <c r="AJ128" s="78"/>
      <c r="AK128" s="78" t="s">
        <v>2306</v>
      </c>
      <c r="AL128" s="78" t="s">
        <v>2485</v>
      </c>
      <c r="AM128" s="82" t="s">
        <v>2645</v>
      </c>
      <c r="AN128" s="78"/>
      <c r="AO128" s="80">
        <v>40758.65857638889</v>
      </c>
      <c r="AP128" s="82" t="s">
        <v>2815</v>
      </c>
      <c r="AQ128" s="78" t="b">
        <v>0</v>
      </c>
      <c r="AR128" s="78" t="b">
        <v>0</v>
      </c>
      <c r="AS128" s="78" t="b">
        <v>1</v>
      </c>
      <c r="AT128" s="78" t="s">
        <v>1903</v>
      </c>
      <c r="AU128" s="78">
        <v>8</v>
      </c>
      <c r="AV128" s="82" t="s">
        <v>2909</v>
      </c>
      <c r="AW128" s="78" t="b">
        <v>0</v>
      </c>
      <c r="AX128" s="78" t="s">
        <v>2995</v>
      </c>
      <c r="AY128" s="82" t="s">
        <v>3121</v>
      </c>
      <c r="AZ128" s="78" t="s">
        <v>66</v>
      </c>
      <c r="BA128" s="78" t="str">
        <f>REPLACE(INDEX(GroupVertices[Group],MATCH(Vertices[[#This Row],[Vertex]],GroupVertices[Vertex],0)),1,1,"")</f>
        <v>11</v>
      </c>
      <c r="BB128" s="48"/>
      <c r="BC128" s="48"/>
      <c r="BD128" s="48"/>
      <c r="BE128" s="48"/>
      <c r="BF128" s="48"/>
      <c r="BG128" s="48"/>
      <c r="BH128" s="121" t="s">
        <v>4073</v>
      </c>
      <c r="BI128" s="121" t="s">
        <v>4073</v>
      </c>
      <c r="BJ128" s="121" t="s">
        <v>4246</v>
      </c>
      <c r="BK128" s="121" t="s">
        <v>4246</v>
      </c>
      <c r="BL128" s="121">
        <v>2</v>
      </c>
      <c r="BM128" s="124">
        <v>10</v>
      </c>
      <c r="BN128" s="121">
        <v>0</v>
      </c>
      <c r="BO128" s="124">
        <v>0</v>
      </c>
      <c r="BP128" s="121">
        <v>0</v>
      </c>
      <c r="BQ128" s="124">
        <v>0</v>
      </c>
      <c r="BR128" s="121">
        <v>18</v>
      </c>
      <c r="BS128" s="124">
        <v>90</v>
      </c>
      <c r="BT128" s="121">
        <v>20</v>
      </c>
      <c r="BU128" s="2"/>
      <c r="BV128" s="3"/>
      <c r="BW128" s="3"/>
      <c r="BX128" s="3"/>
      <c r="BY128" s="3"/>
    </row>
    <row r="129" spans="1:77" ht="41.45" customHeight="1">
      <c r="A129" s="64" t="s">
        <v>318</v>
      </c>
      <c r="C129" s="65"/>
      <c r="D129" s="65" t="s">
        <v>64</v>
      </c>
      <c r="E129" s="66">
        <v>165.77740101065731</v>
      </c>
      <c r="F129" s="68">
        <v>99.99422489629175</v>
      </c>
      <c r="G129" s="101" t="s">
        <v>2965</v>
      </c>
      <c r="H129" s="65"/>
      <c r="I129" s="69" t="s">
        <v>318</v>
      </c>
      <c r="J129" s="70"/>
      <c r="K129" s="70"/>
      <c r="L129" s="69" t="s">
        <v>3341</v>
      </c>
      <c r="M129" s="73">
        <v>2.92464956250276</v>
      </c>
      <c r="N129" s="74">
        <v>2274.3828125</v>
      </c>
      <c r="O129" s="74">
        <v>775.3238525390625</v>
      </c>
      <c r="P129" s="75"/>
      <c r="Q129" s="76"/>
      <c r="R129" s="76"/>
      <c r="S129" s="86"/>
      <c r="T129" s="48">
        <v>1</v>
      </c>
      <c r="U129" s="48">
        <v>1</v>
      </c>
      <c r="V129" s="49">
        <v>0</v>
      </c>
      <c r="W129" s="49">
        <v>0</v>
      </c>
      <c r="X129" s="49">
        <v>0</v>
      </c>
      <c r="Y129" s="49">
        <v>0.999998</v>
      </c>
      <c r="Z129" s="49">
        <v>0</v>
      </c>
      <c r="AA129" s="49" t="s">
        <v>4957</v>
      </c>
      <c r="AB129" s="71">
        <v>129</v>
      </c>
      <c r="AC129" s="71"/>
      <c r="AD129" s="72"/>
      <c r="AE129" s="78" t="s">
        <v>2098</v>
      </c>
      <c r="AF129" s="78">
        <v>3397</v>
      </c>
      <c r="AG129" s="78">
        <v>3549</v>
      </c>
      <c r="AH129" s="78">
        <v>7222</v>
      </c>
      <c r="AI129" s="78">
        <v>720</v>
      </c>
      <c r="AJ129" s="78"/>
      <c r="AK129" s="78" t="s">
        <v>2307</v>
      </c>
      <c r="AL129" s="78" t="s">
        <v>2486</v>
      </c>
      <c r="AM129" s="82" t="s">
        <v>2646</v>
      </c>
      <c r="AN129" s="78"/>
      <c r="AO129" s="80">
        <v>41201.33319444444</v>
      </c>
      <c r="AP129" s="82" t="s">
        <v>2816</v>
      </c>
      <c r="AQ129" s="78" t="b">
        <v>0</v>
      </c>
      <c r="AR129" s="78" t="b">
        <v>0</v>
      </c>
      <c r="AS129" s="78" t="b">
        <v>1</v>
      </c>
      <c r="AT129" s="78" t="s">
        <v>1903</v>
      </c>
      <c r="AU129" s="78">
        <v>22</v>
      </c>
      <c r="AV129" s="82" t="s">
        <v>2905</v>
      </c>
      <c r="AW129" s="78" t="b">
        <v>0</v>
      </c>
      <c r="AX129" s="78" t="s">
        <v>2995</v>
      </c>
      <c r="AY129" s="82" t="s">
        <v>3122</v>
      </c>
      <c r="AZ129" s="78" t="s">
        <v>66</v>
      </c>
      <c r="BA129" s="78" t="str">
        <f>REPLACE(INDEX(GroupVertices[Group],MATCH(Vertices[[#This Row],[Vertex]],GroupVertices[Vertex],0)),1,1,"")</f>
        <v>1</v>
      </c>
      <c r="BB129" s="48"/>
      <c r="BC129" s="48"/>
      <c r="BD129" s="48"/>
      <c r="BE129" s="48"/>
      <c r="BF129" s="48"/>
      <c r="BG129" s="48"/>
      <c r="BH129" s="121" t="s">
        <v>4076</v>
      </c>
      <c r="BI129" s="121" t="s">
        <v>4076</v>
      </c>
      <c r="BJ129" s="121" t="s">
        <v>4248</v>
      </c>
      <c r="BK129" s="121" t="s">
        <v>4248</v>
      </c>
      <c r="BL129" s="121">
        <v>1</v>
      </c>
      <c r="BM129" s="124">
        <v>2.5641025641025643</v>
      </c>
      <c r="BN129" s="121">
        <v>0</v>
      </c>
      <c r="BO129" s="124">
        <v>0</v>
      </c>
      <c r="BP129" s="121">
        <v>0</v>
      </c>
      <c r="BQ129" s="124">
        <v>0</v>
      </c>
      <c r="BR129" s="121">
        <v>38</v>
      </c>
      <c r="BS129" s="124">
        <v>97.43589743589743</v>
      </c>
      <c r="BT129" s="121">
        <v>39</v>
      </c>
      <c r="BU129" s="2"/>
      <c r="BV129" s="3"/>
      <c r="BW129" s="3"/>
      <c r="BX129" s="3"/>
      <c r="BY129" s="3"/>
    </row>
    <row r="130" spans="1:77" ht="41.45" customHeight="1">
      <c r="A130" s="64" t="s">
        <v>319</v>
      </c>
      <c r="C130" s="65"/>
      <c r="D130" s="65" t="s">
        <v>64</v>
      </c>
      <c r="E130" s="66">
        <v>162.65976614717744</v>
      </c>
      <c r="F130" s="68">
        <v>99.99899131230377</v>
      </c>
      <c r="G130" s="101" t="s">
        <v>1204</v>
      </c>
      <c r="H130" s="65"/>
      <c r="I130" s="69" t="s">
        <v>319</v>
      </c>
      <c r="J130" s="70"/>
      <c r="K130" s="70"/>
      <c r="L130" s="69" t="s">
        <v>3342</v>
      </c>
      <c r="M130" s="73">
        <v>1.3361619862272032</v>
      </c>
      <c r="N130" s="74">
        <v>2736.4873046875</v>
      </c>
      <c r="O130" s="74">
        <v>3309.829345703125</v>
      </c>
      <c r="P130" s="75"/>
      <c r="Q130" s="76"/>
      <c r="R130" s="76"/>
      <c r="S130" s="86"/>
      <c r="T130" s="48">
        <v>1</v>
      </c>
      <c r="U130" s="48">
        <v>1</v>
      </c>
      <c r="V130" s="49">
        <v>0</v>
      </c>
      <c r="W130" s="49">
        <v>0</v>
      </c>
      <c r="X130" s="49">
        <v>0</v>
      </c>
      <c r="Y130" s="49">
        <v>0.999998</v>
      </c>
      <c r="Z130" s="49">
        <v>0</v>
      </c>
      <c r="AA130" s="49" t="s">
        <v>4957</v>
      </c>
      <c r="AB130" s="71">
        <v>130</v>
      </c>
      <c r="AC130" s="71"/>
      <c r="AD130" s="72"/>
      <c r="AE130" s="78" t="s">
        <v>2099</v>
      </c>
      <c r="AF130" s="78">
        <v>417</v>
      </c>
      <c r="AG130" s="78">
        <v>624</v>
      </c>
      <c r="AH130" s="78">
        <v>3710</v>
      </c>
      <c r="AI130" s="78">
        <v>23</v>
      </c>
      <c r="AJ130" s="78"/>
      <c r="AK130" s="78" t="s">
        <v>2308</v>
      </c>
      <c r="AL130" s="78" t="s">
        <v>2487</v>
      </c>
      <c r="AM130" s="82" t="s">
        <v>2647</v>
      </c>
      <c r="AN130" s="78"/>
      <c r="AO130" s="80">
        <v>39888.61336805556</v>
      </c>
      <c r="AP130" s="82" t="s">
        <v>2817</v>
      </c>
      <c r="AQ130" s="78" t="b">
        <v>0</v>
      </c>
      <c r="AR130" s="78" t="b">
        <v>0</v>
      </c>
      <c r="AS130" s="78" t="b">
        <v>0</v>
      </c>
      <c r="AT130" s="78" t="s">
        <v>1903</v>
      </c>
      <c r="AU130" s="78">
        <v>29</v>
      </c>
      <c r="AV130" s="82" t="s">
        <v>2905</v>
      </c>
      <c r="AW130" s="78" t="b">
        <v>0</v>
      </c>
      <c r="AX130" s="78" t="s">
        <v>2995</v>
      </c>
      <c r="AY130" s="82" t="s">
        <v>3123</v>
      </c>
      <c r="AZ130" s="78" t="s">
        <v>66</v>
      </c>
      <c r="BA130" s="78" t="str">
        <f>REPLACE(INDEX(GroupVertices[Group],MATCH(Vertices[[#This Row],[Vertex]],GroupVertices[Vertex],0)),1,1,"")</f>
        <v>1</v>
      </c>
      <c r="BB130" s="48" t="s">
        <v>757</v>
      </c>
      <c r="BC130" s="48" t="s">
        <v>757</v>
      </c>
      <c r="BD130" s="48" t="s">
        <v>906</v>
      </c>
      <c r="BE130" s="48" t="s">
        <v>906</v>
      </c>
      <c r="BF130" s="48" t="s">
        <v>976</v>
      </c>
      <c r="BG130" s="48" t="s">
        <v>976</v>
      </c>
      <c r="BH130" s="121" t="s">
        <v>4077</v>
      </c>
      <c r="BI130" s="121" t="s">
        <v>4077</v>
      </c>
      <c r="BJ130" s="121" t="s">
        <v>4249</v>
      </c>
      <c r="BK130" s="121" t="s">
        <v>4249</v>
      </c>
      <c r="BL130" s="121">
        <v>1</v>
      </c>
      <c r="BM130" s="124">
        <v>3.225806451612903</v>
      </c>
      <c r="BN130" s="121">
        <v>0</v>
      </c>
      <c r="BO130" s="124">
        <v>0</v>
      </c>
      <c r="BP130" s="121">
        <v>0</v>
      </c>
      <c r="BQ130" s="124">
        <v>0</v>
      </c>
      <c r="BR130" s="121">
        <v>30</v>
      </c>
      <c r="BS130" s="124">
        <v>96.7741935483871</v>
      </c>
      <c r="BT130" s="121">
        <v>31</v>
      </c>
      <c r="BU130" s="2"/>
      <c r="BV130" s="3"/>
      <c r="BW130" s="3"/>
      <c r="BX130" s="3"/>
      <c r="BY130" s="3"/>
    </row>
    <row r="131" spans="1:77" ht="41.45" customHeight="1">
      <c r="A131" s="64" t="s">
        <v>320</v>
      </c>
      <c r="C131" s="65"/>
      <c r="D131" s="65" t="s">
        <v>64</v>
      </c>
      <c r="E131" s="66">
        <v>162.09699308464158</v>
      </c>
      <c r="F131" s="68">
        <v>99.99985171150185</v>
      </c>
      <c r="G131" s="101" t="s">
        <v>1205</v>
      </c>
      <c r="H131" s="65"/>
      <c r="I131" s="69" t="s">
        <v>320</v>
      </c>
      <c r="J131" s="70"/>
      <c r="K131" s="70"/>
      <c r="L131" s="69" t="s">
        <v>3343</v>
      </c>
      <c r="M131" s="73">
        <v>1.0494196134841285</v>
      </c>
      <c r="N131" s="74">
        <v>3198.591552734375</v>
      </c>
      <c r="O131" s="74">
        <v>8378.8408203125</v>
      </c>
      <c r="P131" s="75"/>
      <c r="Q131" s="76"/>
      <c r="R131" s="76"/>
      <c r="S131" s="86"/>
      <c r="T131" s="48">
        <v>1</v>
      </c>
      <c r="U131" s="48">
        <v>1</v>
      </c>
      <c r="V131" s="49">
        <v>0</v>
      </c>
      <c r="W131" s="49">
        <v>0</v>
      </c>
      <c r="X131" s="49">
        <v>0</v>
      </c>
      <c r="Y131" s="49">
        <v>0.999998</v>
      </c>
      <c r="Z131" s="49">
        <v>0</v>
      </c>
      <c r="AA131" s="49" t="s">
        <v>4957</v>
      </c>
      <c r="AB131" s="71">
        <v>131</v>
      </c>
      <c r="AC131" s="71"/>
      <c r="AD131" s="72"/>
      <c r="AE131" s="78" t="s">
        <v>2100</v>
      </c>
      <c r="AF131" s="78">
        <v>48</v>
      </c>
      <c r="AG131" s="78">
        <v>96</v>
      </c>
      <c r="AH131" s="78">
        <v>19429</v>
      </c>
      <c r="AI131" s="78">
        <v>0</v>
      </c>
      <c r="AJ131" s="78"/>
      <c r="AK131" s="78" t="s">
        <v>2309</v>
      </c>
      <c r="AL131" s="78"/>
      <c r="AM131" s="82" t="s">
        <v>2648</v>
      </c>
      <c r="AN131" s="78"/>
      <c r="AO131" s="80">
        <v>40689.12298611111</v>
      </c>
      <c r="AP131" s="82" t="s">
        <v>2818</v>
      </c>
      <c r="AQ131" s="78" t="b">
        <v>0</v>
      </c>
      <c r="AR131" s="78" t="b">
        <v>0</v>
      </c>
      <c r="AS131" s="78" t="b">
        <v>0</v>
      </c>
      <c r="AT131" s="78" t="s">
        <v>1903</v>
      </c>
      <c r="AU131" s="78">
        <v>1</v>
      </c>
      <c r="AV131" s="82" t="s">
        <v>2905</v>
      </c>
      <c r="AW131" s="78" t="b">
        <v>0</v>
      </c>
      <c r="AX131" s="78" t="s">
        <v>2995</v>
      </c>
      <c r="AY131" s="82" t="s">
        <v>3124</v>
      </c>
      <c r="AZ131" s="78" t="s">
        <v>66</v>
      </c>
      <c r="BA131" s="78" t="str">
        <f>REPLACE(INDEX(GroupVertices[Group],MATCH(Vertices[[#This Row],[Vertex]],GroupVertices[Vertex],0)),1,1,"")</f>
        <v>1</v>
      </c>
      <c r="BB131" s="48" t="s">
        <v>3959</v>
      </c>
      <c r="BC131" s="48" t="s">
        <v>3959</v>
      </c>
      <c r="BD131" s="48" t="s">
        <v>3974</v>
      </c>
      <c r="BE131" s="48" t="s">
        <v>3974</v>
      </c>
      <c r="BF131" s="48" t="s">
        <v>977</v>
      </c>
      <c r="BG131" s="48" t="s">
        <v>977</v>
      </c>
      <c r="BH131" s="121" t="s">
        <v>4078</v>
      </c>
      <c r="BI131" s="121" t="s">
        <v>4155</v>
      </c>
      <c r="BJ131" s="121" t="s">
        <v>4250</v>
      </c>
      <c r="BK131" s="121" t="s">
        <v>4320</v>
      </c>
      <c r="BL131" s="121">
        <v>2</v>
      </c>
      <c r="BM131" s="124">
        <v>3.4482758620689653</v>
      </c>
      <c r="BN131" s="121">
        <v>0</v>
      </c>
      <c r="BO131" s="124">
        <v>0</v>
      </c>
      <c r="BP131" s="121">
        <v>0</v>
      </c>
      <c r="BQ131" s="124">
        <v>0</v>
      </c>
      <c r="BR131" s="121">
        <v>56</v>
      </c>
      <c r="BS131" s="124">
        <v>96.55172413793103</v>
      </c>
      <c r="BT131" s="121">
        <v>58</v>
      </c>
      <c r="BU131" s="2"/>
      <c r="BV131" s="3"/>
      <c r="BW131" s="3"/>
      <c r="BX131" s="3"/>
      <c r="BY131" s="3"/>
    </row>
    <row r="132" spans="1:77" ht="41.45" customHeight="1">
      <c r="A132" s="64" t="s">
        <v>321</v>
      </c>
      <c r="C132" s="65"/>
      <c r="D132" s="65" t="s">
        <v>64</v>
      </c>
      <c r="E132" s="66">
        <v>168.50173424520585</v>
      </c>
      <c r="F132" s="68">
        <v>99.990059781992</v>
      </c>
      <c r="G132" s="101" t="s">
        <v>2966</v>
      </c>
      <c r="H132" s="65"/>
      <c r="I132" s="69" t="s">
        <v>321</v>
      </c>
      <c r="J132" s="70"/>
      <c r="K132" s="70"/>
      <c r="L132" s="69" t="s">
        <v>3344</v>
      </c>
      <c r="M132" s="73">
        <v>4.312743321463554</v>
      </c>
      <c r="N132" s="74">
        <v>8800.2900390625</v>
      </c>
      <c r="O132" s="74">
        <v>2146.84423828125</v>
      </c>
      <c r="P132" s="75"/>
      <c r="Q132" s="76"/>
      <c r="R132" s="76"/>
      <c r="S132" s="86"/>
      <c r="T132" s="48">
        <v>0</v>
      </c>
      <c r="U132" s="48">
        <v>1</v>
      </c>
      <c r="V132" s="49">
        <v>0</v>
      </c>
      <c r="W132" s="49">
        <v>1</v>
      </c>
      <c r="X132" s="49">
        <v>0</v>
      </c>
      <c r="Y132" s="49">
        <v>0.999998</v>
      </c>
      <c r="Z132" s="49">
        <v>0</v>
      </c>
      <c r="AA132" s="49">
        <v>0</v>
      </c>
      <c r="AB132" s="71">
        <v>132</v>
      </c>
      <c r="AC132" s="71"/>
      <c r="AD132" s="72"/>
      <c r="AE132" s="78" t="s">
        <v>2101</v>
      </c>
      <c r="AF132" s="78">
        <v>2571</v>
      </c>
      <c r="AG132" s="78">
        <v>6105</v>
      </c>
      <c r="AH132" s="78">
        <v>10941</v>
      </c>
      <c r="AI132" s="78">
        <v>2847</v>
      </c>
      <c r="AJ132" s="78"/>
      <c r="AK132" s="78" t="s">
        <v>2310</v>
      </c>
      <c r="AL132" s="78" t="s">
        <v>2484</v>
      </c>
      <c r="AM132" s="82" t="s">
        <v>2649</v>
      </c>
      <c r="AN132" s="78"/>
      <c r="AO132" s="80">
        <v>40507.61869212963</v>
      </c>
      <c r="AP132" s="82" t="s">
        <v>2819</v>
      </c>
      <c r="AQ132" s="78" t="b">
        <v>1</v>
      </c>
      <c r="AR132" s="78" t="b">
        <v>0</v>
      </c>
      <c r="AS132" s="78" t="b">
        <v>1</v>
      </c>
      <c r="AT132" s="78" t="s">
        <v>1903</v>
      </c>
      <c r="AU132" s="78">
        <v>113</v>
      </c>
      <c r="AV132" s="82" t="s">
        <v>2905</v>
      </c>
      <c r="AW132" s="78" t="b">
        <v>0</v>
      </c>
      <c r="AX132" s="78" t="s">
        <v>2995</v>
      </c>
      <c r="AY132" s="82" t="s">
        <v>3125</v>
      </c>
      <c r="AZ132" s="78" t="s">
        <v>66</v>
      </c>
      <c r="BA132" s="78" t="str">
        <f>REPLACE(INDEX(GroupVertices[Group],MATCH(Vertices[[#This Row],[Vertex]],GroupVertices[Vertex],0)),1,1,"")</f>
        <v>29</v>
      </c>
      <c r="BB132" s="48" t="s">
        <v>760</v>
      </c>
      <c r="BC132" s="48" t="s">
        <v>760</v>
      </c>
      <c r="BD132" s="48" t="s">
        <v>907</v>
      </c>
      <c r="BE132" s="48" t="s">
        <v>907</v>
      </c>
      <c r="BF132" s="48" t="s">
        <v>978</v>
      </c>
      <c r="BG132" s="48" t="s">
        <v>978</v>
      </c>
      <c r="BH132" s="121" t="s">
        <v>4079</v>
      </c>
      <c r="BI132" s="121" t="s">
        <v>4079</v>
      </c>
      <c r="BJ132" s="121" t="s">
        <v>4251</v>
      </c>
      <c r="BK132" s="121" t="s">
        <v>4251</v>
      </c>
      <c r="BL132" s="121">
        <v>0</v>
      </c>
      <c r="BM132" s="124">
        <v>0</v>
      </c>
      <c r="BN132" s="121">
        <v>0</v>
      </c>
      <c r="BO132" s="124">
        <v>0</v>
      </c>
      <c r="BP132" s="121">
        <v>0</v>
      </c>
      <c r="BQ132" s="124">
        <v>0</v>
      </c>
      <c r="BR132" s="121">
        <v>34</v>
      </c>
      <c r="BS132" s="124">
        <v>100</v>
      </c>
      <c r="BT132" s="121">
        <v>34</v>
      </c>
      <c r="BU132" s="2"/>
      <c r="BV132" s="3"/>
      <c r="BW132" s="3"/>
      <c r="BX132" s="3"/>
      <c r="BY132" s="3"/>
    </row>
    <row r="133" spans="1:77" ht="41.45" customHeight="1">
      <c r="A133" s="64" t="s">
        <v>421</v>
      </c>
      <c r="C133" s="65"/>
      <c r="D133" s="65" t="s">
        <v>64</v>
      </c>
      <c r="E133" s="66">
        <v>173.8448807650775</v>
      </c>
      <c r="F133" s="68">
        <v>99.98189087824215</v>
      </c>
      <c r="G133" s="101" t="s">
        <v>2967</v>
      </c>
      <c r="H133" s="65"/>
      <c r="I133" s="69" t="s">
        <v>421</v>
      </c>
      <c r="J133" s="70"/>
      <c r="K133" s="70"/>
      <c r="L133" s="69" t="s">
        <v>3345</v>
      </c>
      <c r="M133" s="73">
        <v>7.035166644495816</v>
      </c>
      <c r="N133" s="74">
        <v>8800.2900390625</v>
      </c>
      <c r="O133" s="74">
        <v>1735.12060546875</v>
      </c>
      <c r="P133" s="75"/>
      <c r="Q133" s="76"/>
      <c r="R133" s="76"/>
      <c r="S133" s="86"/>
      <c r="T133" s="48">
        <v>1</v>
      </c>
      <c r="U133" s="48">
        <v>0</v>
      </c>
      <c r="V133" s="49">
        <v>0</v>
      </c>
      <c r="W133" s="49">
        <v>1</v>
      </c>
      <c r="X133" s="49">
        <v>0</v>
      </c>
      <c r="Y133" s="49">
        <v>0.999998</v>
      </c>
      <c r="Z133" s="49">
        <v>0</v>
      </c>
      <c r="AA133" s="49">
        <v>0</v>
      </c>
      <c r="AB133" s="71">
        <v>133</v>
      </c>
      <c r="AC133" s="71"/>
      <c r="AD133" s="72"/>
      <c r="AE133" s="78" t="s">
        <v>2102</v>
      </c>
      <c r="AF133" s="78">
        <v>2372</v>
      </c>
      <c r="AG133" s="78">
        <v>11118</v>
      </c>
      <c r="AH133" s="78">
        <v>103336</v>
      </c>
      <c r="AI133" s="78">
        <v>1148</v>
      </c>
      <c r="AJ133" s="78"/>
      <c r="AK133" s="78" t="s">
        <v>2311</v>
      </c>
      <c r="AL133" s="78" t="s">
        <v>2486</v>
      </c>
      <c r="AM133" s="82" t="s">
        <v>2650</v>
      </c>
      <c r="AN133" s="78"/>
      <c r="AO133" s="80">
        <v>41571.570706018516</v>
      </c>
      <c r="AP133" s="82" t="s">
        <v>2820</v>
      </c>
      <c r="AQ133" s="78" t="b">
        <v>0</v>
      </c>
      <c r="AR133" s="78" t="b">
        <v>0</v>
      </c>
      <c r="AS133" s="78" t="b">
        <v>0</v>
      </c>
      <c r="AT133" s="78" t="s">
        <v>1903</v>
      </c>
      <c r="AU133" s="78">
        <v>80</v>
      </c>
      <c r="AV133" s="82" t="s">
        <v>2905</v>
      </c>
      <c r="AW133" s="78" t="b">
        <v>0</v>
      </c>
      <c r="AX133" s="78" t="s">
        <v>2995</v>
      </c>
      <c r="AY133" s="82" t="s">
        <v>3126</v>
      </c>
      <c r="AZ133" s="78" t="s">
        <v>65</v>
      </c>
      <c r="BA133" s="78" t="str">
        <f>REPLACE(INDEX(GroupVertices[Group],MATCH(Vertices[[#This Row],[Vertex]],GroupVertices[Vertex],0)),1,1,"")</f>
        <v>29</v>
      </c>
      <c r="BB133" s="48"/>
      <c r="BC133" s="48"/>
      <c r="BD133" s="48"/>
      <c r="BE133" s="48"/>
      <c r="BF133" s="48"/>
      <c r="BG133" s="48"/>
      <c r="BH133" s="48"/>
      <c r="BI133" s="48"/>
      <c r="BJ133" s="48"/>
      <c r="BK133" s="48"/>
      <c r="BL133" s="48"/>
      <c r="BM133" s="49"/>
      <c r="BN133" s="48"/>
      <c r="BO133" s="49"/>
      <c r="BP133" s="48"/>
      <c r="BQ133" s="49"/>
      <c r="BR133" s="48"/>
      <c r="BS133" s="49"/>
      <c r="BT133" s="48"/>
      <c r="BU133" s="2"/>
      <c r="BV133" s="3"/>
      <c r="BW133" s="3"/>
      <c r="BX133" s="3"/>
      <c r="BY133" s="3"/>
    </row>
    <row r="134" spans="1:77" ht="41.45" customHeight="1">
      <c r="A134" s="64" t="s">
        <v>322</v>
      </c>
      <c r="C134" s="65"/>
      <c r="D134" s="65" t="s">
        <v>64</v>
      </c>
      <c r="E134" s="66">
        <v>162.60860495967418</v>
      </c>
      <c r="F134" s="68">
        <v>99.9990695304127</v>
      </c>
      <c r="G134" s="101" t="s">
        <v>1206</v>
      </c>
      <c r="H134" s="65"/>
      <c r="I134" s="69" t="s">
        <v>322</v>
      </c>
      <c r="J134" s="70"/>
      <c r="K134" s="70"/>
      <c r="L134" s="69" t="s">
        <v>3346</v>
      </c>
      <c r="M134" s="73">
        <v>1.3100944977960147</v>
      </c>
      <c r="N134" s="74">
        <v>1350.1737060546875</v>
      </c>
      <c r="O134" s="74">
        <v>3309.829345703125</v>
      </c>
      <c r="P134" s="75"/>
      <c r="Q134" s="76"/>
      <c r="R134" s="76"/>
      <c r="S134" s="86"/>
      <c r="T134" s="48">
        <v>1</v>
      </c>
      <c r="U134" s="48">
        <v>1</v>
      </c>
      <c r="V134" s="49">
        <v>0</v>
      </c>
      <c r="W134" s="49">
        <v>0</v>
      </c>
      <c r="X134" s="49">
        <v>0</v>
      </c>
      <c r="Y134" s="49">
        <v>0.999998</v>
      </c>
      <c r="Z134" s="49">
        <v>0</v>
      </c>
      <c r="AA134" s="49" t="s">
        <v>4957</v>
      </c>
      <c r="AB134" s="71">
        <v>134</v>
      </c>
      <c r="AC134" s="71"/>
      <c r="AD134" s="72"/>
      <c r="AE134" s="78" t="s">
        <v>2103</v>
      </c>
      <c r="AF134" s="78">
        <v>29</v>
      </c>
      <c r="AG134" s="78">
        <v>576</v>
      </c>
      <c r="AH134" s="78">
        <v>15170</v>
      </c>
      <c r="AI134" s="78">
        <v>0</v>
      </c>
      <c r="AJ134" s="78"/>
      <c r="AK134" s="78" t="s">
        <v>2312</v>
      </c>
      <c r="AL134" s="78"/>
      <c r="AM134" s="82" t="s">
        <v>2651</v>
      </c>
      <c r="AN134" s="78"/>
      <c r="AO134" s="80">
        <v>40937.29392361111</v>
      </c>
      <c r="AP134" s="82" t="s">
        <v>2821</v>
      </c>
      <c r="AQ134" s="78" t="b">
        <v>1</v>
      </c>
      <c r="AR134" s="78" t="b">
        <v>0</v>
      </c>
      <c r="AS134" s="78" t="b">
        <v>0</v>
      </c>
      <c r="AT134" s="78" t="s">
        <v>1903</v>
      </c>
      <c r="AU134" s="78">
        <v>13</v>
      </c>
      <c r="AV134" s="82" t="s">
        <v>2905</v>
      </c>
      <c r="AW134" s="78" t="b">
        <v>0</v>
      </c>
      <c r="AX134" s="78" t="s">
        <v>2995</v>
      </c>
      <c r="AY134" s="82" t="s">
        <v>3127</v>
      </c>
      <c r="AZ134" s="78" t="s">
        <v>66</v>
      </c>
      <c r="BA134" s="78" t="str">
        <f>REPLACE(INDEX(GroupVertices[Group],MATCH(Vertices[[#This Row],[Vertex]],GroupVertices[Vertex],0)),1,1,"")</f>
        <v>1</v>
      </c>
      <c r="BB134" s="48" t="s">
        <v>761</v>
      </c>
      <c r="BC134" s="48" t="s">
        <v>761</v>
      </c>
      <c r="BD134" s="48" t="s">
        <v>908</v>
      </c>
      <c r="BE134" s="48" t="s">
        <v>908</v>
      </c>
      <c r="BF134" s="48"/>
      <c r="BG134" s="48"/>
      <c r="BH134" s="121" t="s">
        <v>4080</v>
      </c>
      <c r="BI134" s="121" t="s">
        <v>4080</v>
      </c>
      <c r="BJ134" s="121" t="s">
        <v>4252</v>
      </c>
      <c r="BK134" s="121" t="s">
        <v>4252</v>
      </c>
      <c r="BL134" s="121">
        <v>1</v>
      </c>
      <c r="BM134" s="124">
        <v>33.333333333333336</v>
      </c>
      <c r="BN134" s="121">
        <v>0</v>
      </c>
      <c r="BO134" s="124">
        <v>0</v>
      </c>
      <c r="BP134" s="121">
        <v>0</v>
      </c>
      <c r="BQ134" s="124">
        <v>0</v>
      </c>
      <c r="BR134" s="121">
        <v>2</v>
      </c>
      <c r="BS134" s="124">
        <v>66.66666666666667</v>
      </c>
      <c r="BT134" s="121">
        <v>3</v>
      </c>
      <c r="BU134" s="2"/>
      <c r="BV134" s="3"/>
      <c r="BW134" s="3"/>
      <c r="BX134" s="3"/>
      <c r="BY134" s="3"/>
    </row>
    <row r="135" spans="1:77" ht="41.45" customHeight="1">
      <c r="A135" s="64" t="s">
        <v>323</v>
      </c>
      <c r="C135" s="65"/>
      <c r="D135" s="65" t="s">
        <v>64</v>
      </c>
      <c r="E135" s="66">
        <v>177.4645347809331</v>
      </c>
      <c r="F135" s="68">
        <v>99.9763569470364</v>
      </c>
      <c r="G135" s="101" t="s">
        <v>2968</v>
      </c>
      <c r="H135" s="65"/>
      <c r="I135" s="69" t="s">
        <v>323</v>
      </c>
      <c r="J135" s="70"/>
      <c r="K135" s="70"/>
      <c r="L135" s="69" t="s">
        <v>3347</v>
      </c>
      <c r="M135" s="73">
        <v>8.87944145100241</v>
      </c>
      <c r="N135" s="74">
        <v>9534.458984375</v>
      </c>
      <c r="O135" s="74">
        <v>558.7676391601562</v>
      </c>
      <c r="P135" s="75"/>
      <c r="Q135" s="76"/>
      <c r="R135" s="76"/>
      <c r="S135" s="86"/>
      <c r="T135" s="48">
        <v>0</v>
      </c>
      <c r="U135" s="48">
        <v>1</v>
      </c>
      <c r="V135" s="49">
        <v>0</v>
      </c>
      <c r="W135" s="49">
        <v>1</v>
      </c>
      <c r="X135" s="49">
        <v>0</v>
      </c>
      <c r="Y135" s="49">
        <v>0.999998</v>
      </c>
      <c r="Z135" s="49">
        <v>0</v>
      </c>
      <c r="AA135" s="49">
        <v>0</v>
      </c>
      <c r="AB135" s="71">
        <v>135</v>
      </c>
      <c r="AC135" s="71"/>
      <c r="AD135" s="72"/>
      <c r="AE135" s="78" t="s">
        <v>2104</v>
      </c>
      <c r="AF135" s="78">
        <v>4028</v>
      </c>
      <c r="AG135" s="78">
        <v>14514</v>
      </c>
      <c r="AH135" s="78">
        <v>245999</v>
      </c>
      <c r="AI135" s="78">
        <v>229563</v>
      </c>
      <c r="AJ135" s="78"/>
      <c r="AK135" s="78" t="s">
        <v>2313</v>
      </c>
      <c r="AL135" s="78" t="s">
        <v>2488</v>
      </c>
      <c r="AM135" s="82" t="s">
        <v>2652</v>
      </c>
      <c r="AN135" s="78"/>
      <c r="AO135" s="80">
        <v>40961.477858796294</v>
      </c>
      <c r="AP135" s="82" t="s">
        <v>2822</v>
      </c>
      <c r="AQ135" s="78" t="b">
        <v>0</v>
      </c>
      <c r="AR135" s="78" t="b">
        <v>0</v>
      </c>
      <c r="AS135" s="78" t="b">
        <v>1</v>
      </c>
      <c r="AT135" s="78" t="s">
        <v>2902</v>
      </c>
      <c r="AU135" s="78">
        <v>356</v>
      </c>
      <c r="AV135" s="82" t="s">
        <v>2907</v>
      </c>
      <c r="AW135" s="78" t="b">
        <v>0</v>
      </c>
      <c r="AX135" s="78" t="s">
        <v>2995</v>
      </c>
      <c r="AY135" s="82" t="s">
        <v>3128</v>
      </c>
      <c r="AZ135" s="78" t="s">
        <v>66</v>
      </c>
      <c r="BA135" s="78" t="str">
        <f>REPLACE(INDEX(GroupVertices[Group],MATCH(Vertices[[#This Row],[Vertex]],GroupVertices[Vertex],0)),1,1,"")</f>
        <v>28</v>
      </c>
      <c r="BB135" s="48"/>
      <c r="BC135" s="48"/>
      <c r="BD135" s="48"/>
      <c r="BE135" s="48"/>
      <c r="BF135" s="48"/>
      <c r="BG135" s="48"/>
      <c r="BH135" s="121" t="s">
        <v>4081</v>
      </c>
      <c r="BI135" s="121" t="s">
        <v>4081</v>
      </c>
      <c r="BJ135" s="121" t="s">
        <v>4253</v>
      </c>
      <c r="BK135" s="121" t="s">
        <v>4253</v>
      </c>
      <c r="BL135" s="121">
        <v>0</v>
      </c>
      <c r="BM135" s="124">
        <v>0</v>
      </c>
      <c r="BN135" s="121">
        <v>0</v>
      </c>
      <c r="BO135" s="124">
        <v>0</v>
      </c>
      <c r="BP135" s="121">
        <v>0</v>
      </c>
      <c r="BQ135" s="124">
        <v>0</v>
      </c>
      <c r="BR135" s="121">
        <v>23</v>
      </c>
      <c r="BS135" s="124">
        <v>100</v>
      </c>
      <c r="BT135" s="121">
        <v>23</v>
      </c>
      <c r="BU135" s="2"/>
      <c r="BV135" s="3"/>
      <c r="BW135" s="3"/>
      <c r="BX135" s="3"/>
      <c r="BY135" s="3"/>
    </row>
    <row r="136" spans="1:77" ht="41.45" customHeight="1">
      <c r="A136" s="64" t="s">
        <v>422</v>
      </c>
      <c r="C136" s="65"/>
      <c r="D136" s="65" t="s">
        <v>64</v>
      </c>
      <c r="E136" s="66">
        <v>162.51907288154348</v>
      </c>
      <c r="F136" s="68">
        <v>99.99920641210329</v>
      </c>
      <c r="G136" s="101" t="s">
        <v>2969</v>
      </c>
      <c r="H136" s="65"/>
      <c r="I136" s="69" t="s">
        <v>422</v>
      </c>
      <c r="J136" s="70"/>
      <c r="K136" s="70"/>
      <c r="L136" s="69" t="s">
        <v>3348</v>
      </c>
      <c r="M136" s="73">
        <v>1.2644763930414347</v>
      </c>
      <c r="N136" s="74">
        <v>9534.458984375</v>
      </c>
      <c r="O136" s="74">
        <v>970.4911499023438</v>
      </c>
      <c r="P136" s="75"/>
      <c r="Q136" s="76"/>
      <c r="R136" s="76"/>
      <c r="S136" s="86"/>
      <c r="T136" s="48">
        <v>1</v>
      </c>
      <c r="U136" s="48">
        <v>0</v>
      </c>
      <c r="V136" s="49">
        <v>0</v>
      </c>
      <c r="W136" s="49">
        <v>1</v>
      </c>
      <c r="X136" s="49">
        <v>0</v>
      </c>
      <c r="Y136" s="49">
        <v>0.999998</v>
      </c>
      <c r="Z136" s="49">
        <v>0</v>
      </c>
      <c r="AA136" s="49">
        <v>0</v>
      </c>
      <c r="AB136" s="71">
        <v>136</v>
      </c>
      <c r="AC136" s="71"/>
      <c r="AD136" s="72"/>
      <c r="AE136" s="78" t="s">
        <v>2105</v>
      </c>
      <c r="AF136" s="78">
        <v>773</v>
      </c>
      <c r="AG136" s="78">
        <v>492</v>
      </c>
      <c r="AH136" s="78">
        <v>17486</v>
      </c>
      <c r="AI136" s="78">
        <v>51128</v>
      </c>
      <c r="AJ136" s="78"/>
      <c r="AK136" s="78" t="s">
        <v>2314</v>
      </c>
      <c r="AL136" s="78" t="s">
        <v>2489</v>
      </c>
      <c r="AM136" s="82" t="s">
        <v>2653</v>
      </c>
      <c r="AN136" s="78"/>
      <c r="AO136" s="80">
        <v>41701.60915509259</v>
      </c>
      <c r="AP136" s="82" t="s">
        <v>2823</v>
      </c>
      <c r="AQ136" s="78" t="b">
        <v>0</v>
      </c>
      <c r="AR136" s="78" t="b">
        <v>0</v>
      </c>
      <c r="AS136" s="78" t="b">
        <v>0</v>
      </c>
      <c r="AT136" s="78" t="s">
        <v>1903</v>
      </c>
      <c r="AU136" s="78">
        <v>22</v>
      </c>
      <c r="AV136" s="82" t="s">
        <v>2916</v>
      </c>
      <c r="AW136" s="78" t="b">
        <v>0</v>
      </c>
      <c r="AX136" s="78" t="s">
        <v>2995</v>
      </c>
      <c r="AY136" s="82" t="s">
        <v>3129</v>
      </c>
      <c r="AZ136" s="78" t="s">
        <v>65</v>
      </c>
      <c r="BA136" s="78" t="str">
        <f>REPLACE(INDEX(GroupVertices[Group],MATCH(Vertices[[#This Row],[Vertex]],GroupVertices[Vertex],0)),1,1,"")</f>
        <v>28</v>
      </c>
      <c r="BB136" s="48"/>
      <c r="BC136" s="48"/>
      <c r="BD136" s="48"/>
      <c r="BE136" s="48"/>
      <c r="BF136" s="48"/>
      <c r="BG136" s="48"/>
      <c r="BH136" s="48"/>
      <c r="BI136" s="48"/>
      <c r="BJ136" s="48"/>
      <c r="BK136" s="48"/>
      <c r="BL136" s="48"/>
      <c r="BM136" s="49"/>
      <c r="BN136" s="48"/>
      <c r="BO136" s="49"/>
      <c r="BP136" s="48"/>
      <c r="BQ136" s="49"/>
      <c r="BR136" s="48"/>
      <c r="BS136" s="49"/>
      <c r="BT136" s="48"/>
      <c r="BU136" s="2"/>
      <c r="BV136" s="3"/>
      <c r="BW136" s="3"/>
      <c r="BX136" s="3"/>
      <c r="BY136" s="3"/>
    </row>
    <row r="137" spans="1:77" ht="41.45" customHeight="1">
      <c r="A137" s="64" t="s">
        <v>324</v>
      </c>
      <c r="C137" s="65"/>
      <c r="D137" s="65" t="s">
        <v>64</v>
      </c>
      <c r="E137" s="66">
        <v>224.68844256258737</v>
      </c>
      <c r="F137" s="68">
        <v>99.90415837341966</v>
      </c>
      <c r="G137" s="101" t="s">
        <v>2970</v>
      </c>
      <c r="H137" s="65"/>
      <c r="I137" s="69" t="s">
        <v>324</v>
      </c>
      <c r="J137" s="70"/>
      <c r="K137" s="70"/>
      <c r="L137" s="69" t="s">
        <v>3349</v>
      </c>
      <c r="M137" s="73">
        <v>32.94081941834081</v>
      </c>
      <c r="N137" s="74">
        <v>7162.34130859375</v>
      </c>
      <c r="O137" s="74">
        <v>8783.59375</v>
      </c>
      <c r="P137" s="75"/>
      <c r="Q137" s="76"/>
      <c r="R137" s="76"/>
      <c r="S137" s="86"/>
      <c r="T137" s="48">
        <v>5</v>
      </c>
      <c r="U137" s="48">
        <v>1</v>
      </c>
      <c r="V137" s="49">
        <v>20</v>
      </c>
      <c r="W137" s="49">
        <v>0.2</v>
      </c>
      <c r="X137" s="49">
        <v>0</v>
      </c>
      <c r="Y137" s="49">
        <v>2.837831</v>
      </c>
      <c r="Z137" s="49">
        <v>0</v>
      </c>
      <c r="AA137" s="49">
        <v>0.2</v>
      </c>
      <c r="AB137" s="71">
        <v>137</v>
      </c>
      <c r="AC137" s="71"/>
      <c r="AD137" s="72"/>
      <c r="AE137" s="78" t="s">
        <v>2106</v>
      </c>
      <c r="AF137" s="78">
        <v>454</v>
      </c>
      <c r="AG137" s="78">
        <v>58820</v>
      </c>
      <c r="AH137" s="78">
        <v>75261</v>
      </c>
      <c r="AI137" s="78">
        <v>335</v>
      </c>
      <c r="AJ137" s="78"/>
      <c r="AK137" s="78" t="s">
        <v>2315</v>
      </c>
      <c r="AL137" s="78" t="s">
        <v>2490</v>
      </c>
      <c r="AM137" s="82" t="s">
        <v>2654</v>
      </c>
      <c r="AN137" s="78"/>
      <c r="AO137" s="80">
        <v>39926.804398148146</v>
      </c>
      <c r="AP137" s="82" t="s">
        <v>2824</v>
      </c>
      <c r="AQ137" s="78" t="b">
        <v>0</v>
      </c>
      <c r="AR137" s="78" t="b">
        <v>0</v>
      </c>
      <c r="AS137" s="78" t="b">
        <v>1</v>
      </c>
      <c r="AT137" s="78" t="s">
        <v>1903</v>
      </c>
      <c r="AU137" s="78">
        <v>1521</v>
      </c>
      <c r="AV137" s="82" t="s">
        <v>2908</v>
      </c>
      <c r="AW137" s="78" t="b">
        <v>1</v>
      </c>
      <c r="AX137" s="78" t="s">
        <v>2995</v>
      </c>
      <c r="AY137" s="82" t="s">
        <v>3130</v>
      </c>
      <c r="AZ137" s="78" t="s">
        <v>66</v>
      </c>
      <c r="BA137" s="78" t="str">
        <f>REPLACE(INDEX(GroupVertices[Group],MATCH(Vertices[[#This Row],[Vertex]],GroupVertices[Vertex],0)),1,1,"")</f>
        <v>5</v>
      </c>
      <c r="BB137" s="48" t="s">
        <v>762</v>
      </c>
      <c r="BC137" s="48" t="s">
        <v>762</v>
      </c>
      <c r="BD137" s="48" t="s">
        <v>909</v>
      </c>
      <c r="BE137" s="48" t="s">
        <v>909</v>
      </c>
      <c r="BF137" s="48"/>
      <c r="BG137" s="48"/>
      <c r="BH137" s="121" t="s">
        <v>3700</v>
      </c>
      <c r="BI137" s="121" t="s">
        <v>3700</v>
      </c>
      <c r="BJ137" s="121" t="s">
        <v>3836</v>
      </c>
      <c r="BK137" s="121" t="s">
        <v>3836</v>
      </c>
      <c r="BL137" s="121">
        <v>0</v>
      </c>
      <c r="BM137" s="124">
        <v>0</v>
      </c>
      <c r="BN137" s="121">
        <v>0</v>
      </c>
      <c r="BO137" s="124">
        <v>0</v>
      </c>
      <c r="BP137" s="121">
        <v>0</v>
      </c>
      <c r="BQ137" s="124">
        <v>0</v>
      </c>
      <c r="BR137" s="121">
        <v>28</v>
      </c>
      <c r="BS137" s="124">
        <v>100</v>
      </c>
      <c r="BT137" s="121">
        <v>28</v>
      </c>
      <c r="BU137" s="2"/>
      <c r="BV137" s="3"/>
      <c r="BW137" s="3"/>
      <c r="BX137" s="3"/>
      <c r="BY137" s="3"/>
    </row>
    <row r="138" spans="1:77" ht="41.45" customHeight="1">
      <c r="A138" s="64" t="s">
        <v>325</v>
      </c>
      <c r="C138" s="65"/>
      <c r="D138" s="65" t="s">
        <v>64</v>
      </c>
      <c r="E138" s="66">
        <v>162.95820640761312</v>
      </c>
      <c r="F138" s="68">
        <v>99.99853504000177</v>
      </c>
      <c r="G138" s="101" t="s">
        <v>1207</v>
      </c>
      <c r="H138" s="65"/>
      <c r="I138" s="69" t="s">
        <v>325</v>
      </c>
      <c r="J138" s="70"/>
      <c r="K138" s="70"/>
      <c r="L138" s="69" t="s">
        <v>3350</v>
      </c>
      <c r="M138" s="73">
        <v>1.4882223354091368</v>
      </c>
      <c r="N138" s="74">
        <v>6581.5380859375</v>
      </c>
      <c r="O138" s="74">
        <v>8871.904296875</v>
      </c>
      <c r="P138" s="75"/>
      <c r="Q138" s="76"/>
      <c r="R138" s="76"/>
      <c r="S138" s="86"/>
      <c r="T138" s="48">
        <v>1</v>
      </c>
      <c r="U138" s="48">
        <v>1</v>
      </c>
      <c r="V138" s="49">
        <v>0</v>
      </c>
      <c r="W138" s="49">
        <v>0.111111</v>
      </c>
      <c r="X138" s="49">
        <v>0</v>
      </c>
      <c r="Y138" s="49">
        <v>0.632431</v>
      </c>
      <c r="Z138" s="49">
        <v>0</v>
      </c>
      <c r="AA138" s="49">
        <v>1</v>
      </c>
      <c r="AB138" s="71">
        <v>138</v>
      </c>
      <c r="AC138" s="71"/>
      <c r="AD138" s="72"/>
      <c r="AE138" s="78" t="s">
        <v>2107</v>
      </c>
      <c r="AF138" s="78">
        <v>594</v>
      </c>
      <c r="AG138" s="78">
        <v>904</v>
      </c>
      <c r="AH138" s="78">
        <v>5984</v>
      </c>
      <c r="AI138" s="78">
        <v>1442</v>
      </c>
      <c r="AJ138" s="78"/>
      <c r="AK138" s="78" t="s">
        <v>2316</v>
      </c>
      <c r="AL138" s="78" t="s">
        <v>2491</v>
      </c>
      <c r="AM138" s="82" t="s">
        <v>2655</v>
      </c>
      <c r="AN138" s="78"/>
      <c r="AO138" s="80">
        <v>41031.18127314815</v>
      </c>
      <c r="AP138" s="82" t="s">
        <v>2825</v>
      </c>
      <c r="AQ138" s="78" t="b">
        <v>0</v>
      </c>
      <c r="AR138" s="78" t="b">
        <v>0</v>
      </c>
      <c r="AS138" s="78" t="b">
        <v>1</v>
      </c>
      <c r="AT138" s="78" t="s">
        <v>1903</v>
      </c>
      <c r="AU138" s="78">
        <v>49</v>
      </c>
      <c r="AV138" s="82" t="s">
        <v>2905</v>
      </c>
      <c r="AW138" s="78" t="b">
        <v>0</v>
      </c>
      <c r="AX138" s="78" t="s">
        <v>2995</v>
      </c>
      <c r="AY138" s="82" t="s">
        <v>3131</v>
      </c>
      <c r="AZ138" s="78" t="s">
        <v>66</v>
      </c>
      <c r="BA138" s="78" t="str">
        <f>REPLACE(INDEX(GroupVertices[Group],MATCH(Vertices[[#This Row],[Vertex]],GroupVertices[Vertex],0)),1,1,"")</f>
        <v>5</v>
      </c>
      <c r="BB138" s="48"/>
      <c r="BC138" s="48"/>
      <c r="BD138" s="48"/>
      <c r="BE138" s="48"/>
      <c r="BF138" s="48"/>
      <c r="BG138" s="48"/>
      <c r="BH138" s="121" t="s">
        <v>4082</v>
      </c>
      <c r="BI138" s="121" t="s">
        <v>4082</v>
      </c>
      <c r="BJ138" s="121" t="s">
        <v>4254</v>
      </c>
      <c r="BK138" s="121" t="s">
        <v>4254</v>
      </c>
      <c r="BL138" s="121">
        <v>0</v>
      </c>
      <c r="BM138" s="124">
        <v>0</v>
      </c>
      <c r="BN138" s="121">
        <v>0</v>
      </c>
      <c r="BO138" s="124">
        <v>0</v>
      </c>
      <c r="BP138" s="121">
        <v>0</v>
      </c>
      <c r="BQ138" s="124">
        <v>0</v>
      </c>
      <c r="BR138" s="121">
        <v>25</v>
      </c>
      <c r="BS138" s="124">
        <v>100</v>
      </c>
      <c r="BT138" s="121">
        <v>25</v>
      </c>
      <c r="BU138" s="2"/>
      <c r="BV138" s="3"/>
      <c r="BW138" s="3"/>
      <c r="BX138" s="3"/>
      <c r="BY138" s="3"/>
    </row>
    <row r="139" spans="1:77" ht="41.45" customHeight="1">
      <c r="A139" s="64" t="s">
        <v>326</v>
      </c>
      <c r="C139" s="65"/>
      <c r="D139" s="65" t="s">
        <v>64</v>
      </c>
      <c r="E139" s="66">
        <v>163.6019846836958</v>
      </c>
      <c r="F139" s="68">
        <v>99.99755079546459</v>
      </c>
      <c r="G139" s="101" t="s">
        <v>1208</v>
      </c>
      <c r="H139" s="65"/>
      <c r="I139" s="69" t="s">
        <v>326</v>
      </c>
      <c r="J139" s="70"/>
      <c r="K139" s="70"/>
      <c r="L139" s="69" t="s">
        <v>3351</v>
      </c>
      <c r="M139" s="73">
        <v>1.8162382315015937</v>
      </c>
      <c r="N139" s="74">
        <v>7597.89013671875</v>
      </c>
      <c r="O139" s="74">
        <v>8195.9609375</v>
      </c>
      <c r="P139" s="75"/>
      <c r="Q139" s="76"/>
      <c r="R139" s="76"/>
      <c r="S139" s="86"/>
      <c r="T139" s="48">
        <v>0</v>
      </c>
      <c r="U139" s="48">
        <v>1</v>
      </c>
      <c r="V139" s="49">
        <v>0</v>
      </c>
      <c r="W139" s="49">
        <v>0.111111</v>
      </c>
      <c r="X139" s="49">
        <v>0</v>
      </c>
      <c r="Y139" s="49">
        <v>0.632431</v>
      </c>
      <c r="Z139" s="49">
        <v>0</v>
      </c>
      <c r="AA139" s="49">
        <v>0</v>
      </c>
      <c r="AB139" s="71">
        <v>139</v>
      </c>
      <c r="AC139" s="71"/>
      <c r="AD139" s="72"/>
      <c r="AE139" s="78" t="s">
        <v>2108</v>
      </c>
      <c r="AF139" s="78">
        <v>1074</v>
      </c>
      <c r="AG139" s="78">
        <v>1508</v>
      </c>
      <c r="AH139" s="78">
        <v>49448</v>
      </c>
      <c r="AI139" s="78">
        <v>80028</v>
      </c>
      <c r="AJ139" s="78"/>
      <c r="AK139" s="78" t="s">
        <v>2317</v>
      </c>
      <c r="AL139" s="78" t="s">
        <v>2492</v>
      </c>
      <c r="AM139" s="78"/>
      <c r="AN139" s="78"/>
      <c r="AO139" s="80">
        <v>41543.3340625</v>
      </c>
      <c r="AP139" s="82" t="s">
        <v>2826</v>
      </c>
      <c r="AQ139" s="78" t="b">
        <v>1</v>
      </c>
      <c r="AR139" s="78" t="b">
        <v>0</v>
      </c>
      <c r="AS139" s="78" t="b">
        <v>0</v>
      </c>
      <c r="AT139" s="78" t="s">
        <v>1903</v>
      </c>
      <c r="AU139" s="78">
        <v>145</v>
      </c>
      <c r="AV139" s="82" t="s">
        <v>2905</v>
      </c>
      <c r="AW139" s="78" t="b">
        <v>0</v>
      </c>
      <c r="AX139" s="78" t="s">
        <v>2995</v>
      </c>
      <c r="AY139" s="82" t="s">
        <v>3132</v>
      </c>
      <c r="AZ139" s="78" t="s">
        <v>66</v>
      </c>
      <c r="BA139" s="78" t="str">
        <f>REPLACE(INDEX(GroupVertices[Group],MATCH(Vertices[[#This Row],[Vertex]],GroupVertices[Vertex],0)),1,1,"")</f>
        <v>5</v>
      </c>
      <c r="BB139" s="48"/>
      <c r="BC139" s="48"/>
      <c r="BD139" s="48"/>
      <c r="BE139" s="48"/>
      <c r="BF139" s="48"/>
      <c r="BG139" s="48"/>
      <c r="BH139" s="121" t="s">
        <v>4082</v>
      </c>
      <c r="BI139" s="121" t="s">
        <v>4082</v>
      </c>
      <c r="BJ139" s="121" t="s">
        <v>4254</v>
      </c>
      <c r="BK139" s="121" t="s">
        <v>4254</v>
      </c>
      <c r="BL139" s="121">
        <v>0</v>
      </c>
      <c r="BM139" s="124">
        <v>0</v>
      </c>
      <c r="BN139" s="121">
        <v>0</v>
      </c>
      <c r="BO139" s="124">
        <v>0</v>
      </c>
      <c r="BP139" s="121">
        <v>0</v>
      </c>
      <c r="BQ139" s="124">
        <v>0</v>
      </c>
      <c r="BR139" s="121">
        <v>25</v>
      </c>
      <c r="BS139" s="124">
        <v>100</v>
      </c>
      <c r="BT139" s="121">
        <v>25</v>
      </c>
      <c r="BU139" s="2"/>
      <c r="BV139" s="3"/>
      <c r="BW139" s="3"/>
      <c r="BX139" s="3"/>
      <c r="BY139" s="3"/>
    </row>
    <row r="140" spans="1:77" ht="41.45" customHeight="1">
      <c r="A140" s="64" t="s">
        <v>327</v>
      </c>
      <c r="C140" s="65"/>
      <c r="D140" s="65" t="s">
        <v>64</v>
      </c>
      <c r="E140" s="66">
        <v>162.1513518463638</v>
      </c>
      <c r="F140" s="68">
        <v>99.99976860476113</v>
      </c>
      <c r="G140" s="101" t="s">
        <v>1209</v>
      </c>
      <c r="H140" s="65"/>
      <c r="I140" s="69" t="s">
        <v>327</v>
      </c>
      <c r="J140" s="70"/>
      <c r="K140" s="70"/>
      <c r="L140" s="69" t="s">
        <v>3352</v>
      </c>
      <c r="M140" s="73">
        <v>1.0771163199422664</v>
      </c>
      <c r="N140" s="74">
        <v>6927.31640625</v>
      </c>
      <c r="O140" s="74">
        <v>7975.6728515625</v>
      </c>
      <c r="P140" s="75"/>
      <c r="Q140" s="76"/>
      <c r="R140" s="76"/>
      <c r="S140" s="86"/>
      <c r="T140" s="48">
        <v>0</v>
      </c>
      <c r="U140" s="48">
        <v>1</v>
      </c>
      <c r="V140" s="49">
        <v>0</v>
      </c>
      <c r="W140" s="49">
        <v>0.111111</v>
      </c>
      <c r="X140" s="49">
        <v>0</v>
      </c>
      <c r="Y140" s="49">
        <v>0.632431</v>
      </c>
      <c r="Z140" s="49">
        <v>0</v>
      </c>
      <c r="AA140" s="49">
        <v>0</v>
      </c>
      <c r="AB140" s="71">
        <v>140</v>
      </c>
      <c r="AC140" s="71"/>
      <c r="AD140" s="72"/>
      <c r="AE140" s="78" t="s">
        <v>2109</v>
      </c>
      <c r="AF140" s="78">
        <v>25</v>
      </c>
      <c r="AG140" s="78">
        <v>147</v>
      </c>
      <c r="AH140" s="78">
        <v>11611</v>
      </c>
      <c r="AI140" s="78">
        <v>16540</v>
      </c>
      <c r="AJ140" s="78"/>
      <c r="AK140" s="78"/>
      <c r="AL140" s="78"/>
      <c r="AM140" s="78"/>
      <c r="AN140" s="78"/>
      <c r="AO140" s="80">
        <v>43104.27853009259</v>
      </c>
      <c r="AP140" s="78"/>
      <c r="AQ140" s="78" t="b">
        <v>1</v>
      </c>
      <c r="AR140" s="78" t="b">
        <v>0</v>
      </c>
      <c r="AS140" s="78" t="b">
        <v>0</v>
      </c>
      <c r="AT140" s="78" t="s">
        <v>2902</v>
      </c>
      <c r="AU140" s="78">
        <v>0</v>
      </c>
      <c r="AV140" s="78"/>
      <c r="AW140" s="78" t="b">
        <v>0</v>
      </c>
      <c r="AX140" s="78" t="s">
        <v>2995</v>
      </c>
      <c r="AY140" s="82" t="s">
        <v>3133</v>
      </c>
      <c r="AZ140" s="78" t="s">
        <v>66</v>
      </c>
      <c r="BA140" s="78" t="str">
        <f>REPLACE(INDEX(GroupVertices[Group],MATCH(Vertices[[#This Row],[Vertex]],GroupVertices[Vertex],0)),1,1,"")</f>
        <v>5</v>
      </c>
      <c r="BB140" s="48"/>
      <c r="BC140" s="48"/>
      <c r="BD140" s="48"/>
      <c r="BE140" s="48"/>
      <c r="BF140" s="48"/>
      <c r="BG140" s="48"/>
      <c r="BH140" s="121" t="s">
        <v>4082</v>
      </c>
      <c r="BI140" s="121" t="s">
        <v>4082</v>
      </c>
      <c r="BJ140" s="121" t="s">
        <v>4254</v>
      </c>
      <c r="BK140" s="121" t="s">
        <v>4254</v>
      </c>
      <c r="BL140" s="121">
        <v>0</v>
      </c>
      <c r="BM140" s="124">
        <v>0</v>
      </c>
      <c r="BN140" s="121">
        <v>0</v>
      </c>
      <c r="BO140" s="124">
        <v>0</v>
      </c>
      <c r="BP140" s="121">
        <v>0</v>
      </c>
      <c r="BQ140" s="124">
        <v>0</v>
      </c>
      <c r="BR140" s="121">
        <v>25</v>
      </c>
      <c r="BS140" s="124">
        <v>100</v>
      </c>
      <c r="BT140" s="121">
        <v>25</v>
      </c>
      <c r="BU140" s="2"/>
      <c r="BV140" s="3"/>
      <c r="BW140" s="3"/>
      <c r="BX140" s="3"/>
      <c r="BY140" s="3"/>
    </row>
    <row r="141" spans="1:77" ht="41.45" customHeight="1">
      <c r="A141" s="64" t="s">
        <v>328</v>
      </c>
      <c r="C141" s="65"/>
      <c r="D141" s="65" t="s">
        <v>64</v>
      </c>
      <c r="E141" s="66">
        <v>162.16094456902067</v>
      </c>
      <c r="F141" s="68">
        <v>99.99975393886571</v>
      </c>
      <c r="G141" s="101" t="s">
        <v>1210</v>
      </c>
      <c r="H141" s="65"/>
      <c r="I141" s="69" t="s">
        <v>328</v>
      </c>
      <c r="J141" s="70"/>
      <c r="K141" s="70"/>
      <c r="L141" s="69" t="s">
        <v>3353</v>
      </c>
      <c r="M141" s="73">
        <v>1.0820039740231142</v>
      </c>
      <c r="N141" s="74">
        <v>1812.278076171875</v>
      </c>
      <c r="O141" s="74">
        <v>6689.17041015625</v>
      </c>
      <c r="P141" s="75"/>
      <c r="Q141" s="76"/>
      <c r="R141" s="76"/>
      <c r="S141" s="86"/>
      <c r="T141" s="48">
        <v>1</v>
      </c>
      <c r="U141" s="48">
        <v>1</v>
      </c>
      <c r="V141" s="49">
        <v>0</v>
      </c>
      <c r="W141" s="49">
        <v>0</v>
      </c>
      <c r="X141" s="49">
        <v>0</v>
      </c>
      <c r="Y141" s="49">
        <v>0.999998</v>
      </c>
      <c r="Z141" s="49">
        <v>0</v>
      </c>
      <c r="AA141" s="49" t="s">
        <v>4957</v>
      </c>
      <c r="AB141" s="71">
        <v>141</v>
      </c>
      <c r="AC141" s="71"/>
      <c r="AD141" s="72"/>
      <c r="AE141" s="78" t="s">
        <v>2110</v>
      </c>
      <c r="AF141" s="78">
        <v>189</v>
      </c>
      <c r="AG141" s="78">
        <v>156</v>
      </c>
      <c r="AH141" s="78">
        <v>599</v>
      </c>
      <c r="AI141" s="78">
        <v>2</v>
      </c>
      <c r="AJ141" s="78"/>
      <c r="AK141" s="78" t="s">
        <v>2318</v>
      </c>
      <c r="AL141" s="78" t="s">
        <v>2493</v>
      </c>
      <c r="AM141" s="78"/>
      <c r="AN141" s="78"/>
      <c r="AO141" s="80">
        <v>41114.47924768519</v>
      </c>
      <c r="AP141" s="82" t="s">
        <v>2827</v>
      </c>
      <c r="AQ141" s="78" t="b">
        <v>0</v>
      </c>
      <c r="AR141" s="78" t="b">
        <v>0</v>
      </c>
      <c r="AS141" s="78" t="b">
        <v>0</v>
      </c>
      <c r="AT141" s="78" t="s">
        <v>1903</v>
      </c>
      <c r="AU141" s="78">
        <v>3</v>
      </c>
      <c r="AV141" s="82" t="s">
        <v>2905</v>
      </c>
      <c r="AW141" s="78" t="b">
        <v>0</v>
      </c>
      <c r="AX141" s="78" t="s">
        <v>2995</v>
      </c>
      <c r="AY141" s="82" t="s">
        <v>3134</v>
      </c>
      <c r="AZ141" s="78" t="s">
        <v>66</v>
      </c>
      <c r="BA141" s="78" t="str">
        <f>REPLACE(INDEX(GroupVertices[Group],MATCH(Vertices[[#This Row],[Vertex]],GroupVertices[Vertex],0)),1,1,"")</f>
        <v>1</v>
      </c>
      <c r="BB141" s="48" t="s">
        <v>700</v>
      </c>
      <c r="BC141" s="48" t="s">
        <v>700</v>
      </c>
      <c r="BD141" s="48" t="s">
        <v>882</v>
      </c>
      <c r="BE141" s="48" t="s">
        <v>882</v>
      </c>
      <c r="BF141" s="48"/>
      <c r="BG141" s="48"/>
      <c r="BH141" s="121" t="s">
        <v>3994</v>
      </c>
      <c r="BI141" s="121" t="s">
        <v>3994</v>
      </c>
      <c r="BJ141" s="121" t="s">
        <v>4175</v>
      </c>
      <c r="BK141" s="121" t="s">
        <v>4175</v>
      </c>
      <c r="BL141" s="121">
        <v>1</v>
      </c>
      <c r="BM141" s="124">
        <v>8.333333333333334</v>
      </c>
      <c r="BN141" s="121">
        <v>0</v>
      </c>
      <c r="BO141" s="124">
        <v>0</v>
      </c>
      <c r="BP141" s="121">
        <v>0</v>
      </c>
      <c r="BQ141" s="124">
        <v>0</v>
      </c>
      <c r="BR141" s="121">
        <v>11</v>
      </c>
      <c r="BS141" s="124">
        <v>91.66666666666667</v>
      </c>
      <c r="BT141" s="121">
        <v>12</v>
      </c>
      <c r="BU141" s="2"/>
      <c r="BV141" s="3"/>
      <c r="BW141" s="3"/>
      <c r="BX141" s="3"/>
      <c r="BY141" s="3"/>
    </row>
    <row r="142" spans="1:77" ht="41.45" customHeight="1">
      <c r="A142" s="64" t="s">
        <v>329</v>
      </c>
      <c r="C142" s="65"/>
      <c r="D142" s="65" t="s">
        <v>64</v>
      </c>
      <c r="E142" s="66">
        <v>163.18523417715883</v>
      </c>
      <c r="F142" s="68">
        <v>99.99818794714346</v>
      </c>
      <c r="G142" s="101" t="s">
        <v>1211</v>
      </c>
      <c r="H142" s="65"/>
      <c r="I142" s="69" t="s">
        <v>329</v>
      </c>
      <c r="J142" s="70"/>
      <c r="K142" s="70"/>
      <c r="L142" s="69" t="s">
        <v>3354</v>
      </c>
      <c r="M142" s="73">
        <v>1.6038968153225364</v>
      </c>
      <c r="N142" s="74">
        <v>425.96453857421875</v>
      </c>
      <c r="O142" s="74">
        <v>1620.1590576171875</v>
      </c>
      <c r="P142" s="75"/>
      <c r="Q142" s="76"/>
      <c r="R142" s="76"/>
      <c r="S142" s="86"/>
      <c r="T142" s="48">
        <v>1</v>
      </c>
      <c r="U142" s="48">
        <v>1</v>
      </c>
      <c r="V142" s="49">
        <v>0</v>
      </c>
      <c r="W142" s="49">
        <v>0</v>
      </c>
      <c r="X142" s="49">
        <v>0</v>
      </c>
      <c r="Y142" s="49">
        <v>0.999998</v>
      </c>
      <c r="Z142" s="49">
        <v>0</v>
      </c>
      <c r="AA142" s="49" t="s">
        <v>4957</v>
      </c>
      <c r="AB142" s="71">
        <v>142</v>
      </c>
      <c r="AC142" s="71"/>
      <c r="AD142" s="72"/>
      <c r="AE142" s="78" t="s">
        <v>2111</v>
      </c>
      <c r="AF142" s="78">
        <v>1470</v>
      </c>
      <c r="AG142" s="78">
        <v>1117</v>
      </c>
      <c r="AH142" s="78">
        <v>1887</v>
      </c>
      <c r="AI142" s="78">
        <v>1099</v>
      </c>
      <c r="AJ142" s="78"/>
      <c r="AK142" s="78" t="s">
        <v>2319</v>
      </c>
      <c r="AL142" s="78" t="s">
        <v>2494</v>
      </c>
      <c r="AM142" s="82" t="s">
        <v>2656</v>
      </c>
      <c r="AN142" s="78"/>
      <c r="AO142" s="80">
        <v>41251.66243055555</v>
      </c>
      <c r="AP142" s="82" t="s">
        <v>2828</v>
      </c>
      <c r="AQ142" s="78" t="b">
        <v>0</v>
      </c>
      <c r="AR142" s="78" t="b">
        <v>0</v>
      </c>
      <c r="AS142" s="78" t="b">
        <v>1</v>
      </c>
      <c r="AT142" s="78" t="s">
        <v>1903</v>
      </c>
      <c r="AU142" s="78">
        <v>27</v>
      </c>
      <c r="AV142" s="82" t="s">
        <v>2905</v>
      </c>
      <c r="AW142" s="78" t="b">
        <v>0</v>
      </c>
      <c r="AX142" s="78" t="s">
        <v>2995</v>
      </c>
      <c r="AY142" s="82" t="s">
        <v>3135</v>
      </c>
      <c r="AZ142" s="78" t="s">
        <v>66</v>
      </c>
      <c r="BA142" s="78" t="str">
        <f>REPLACE(INDEX(GroupVertices[Group],MATCH(Vertices[[#This Row],[Vertex]],GroupVertices[Vertex],0)),1,1,"")</f>
        <v>1</v>
      </c>
      <c r="BB142" s="48" t="s">
        <v>763</v>
      </c>
      <c r="BC142" s="48" t="s">
        <v>763</v>
      </c>
      <c r="BD142" s="48" t="s">
        <v>898</v>
      </c>
      <c r="BE142" s="48" t="s">
        <v>898</v>
      </c>
      <c r="BF142" s="48" t="s">
        <v>979</v>
      </c>
      <c r="BG142" s="48" t="s">
        <v>979</v>
      </c>
      <c r="BH142" s="121" t="s">
        <v>4083</v>
      </c>
      <c r="BI142" s="121" t="s">
        <v>4083</v>
      </c>
      <c r="BJ142" s="121" t="s">
        <v>4255</v>
      </c>
      <c r="BK142" s="121" t="s">
        <v>4255</v>
      </c>
      <c r="BL142" s="121">
        <v>0</v>
      </c>
      <c r="BM142" s="124">
        <v>0</v>
      </c>
      <c r="BN142" s="121">
        <v>0</v>
      </c>
      <c r="BO142" s="124">
        <v>0</v>
      </c>
      <c r="BP142" s="121">
        <v>0</v>
      </c>
      <c r="BQ142" s="124">
        <v>0</v>
      </c>
      <c r="BR142" s="121">
        <v>27</v>
      </c>
      <c r="BS142" s="124">
        <v>100</v>
      </c>
      <c r="BT142" s="121">
        <v>27</v>
      </c>
      <c r="BU142" s="2"/>
      <c r="BV142" s="3"/>
      <c r="BW142" s="3"/>
      <c r="BX142" s="3"/>
      <c r="BY142" s="3"/>
    </row>
    <row r="143" spans="1:77" ht="41.45" customHeight="1">
      <c r="A143" s="64" t="s">
        <v>330</v>
      </c>
      <c r="C143" s="65"/>
      <c r="D143" s="65" t="s">
        <v>64</v>
      </c>
      <c r="E143" s="66">
        <v>162.4892288554999</v>
      </c>
      <c r="F143" s="68">
        <v>99.9992520393335</v>
      </c>
      <c r="G143" s="101" t="s">
        <v>1212</v>
      </c>
      <c r="H143" s="65"/>
      <c r="I143" s="69" t="s">
        <v>330</v>
      </c>
      <c r="J143" s="70"/>
      <c r="K143" s="70"/>
      <c r="L143" s="69" t="s">
        <v>3355</v>
      </c>
      <c r="M143" s="73">
        <v>1.2492703581232412</v>
      </c>
      <c r="N143" s="74">
        <v>7666.5498046875</v>
      </c>
      <c r="O143" s="74">
        <v>9228.337890625</v>
      </c>
      <c r="P143" s="75"/>
      <c r="Q143" s="76"/>
      <c r="R143" s="76"/>
      <c r="S143" s="86"/>
      <c r="T143" s="48">
        <v>0</v>
      </c>
      <c r="U143" s="48">
        <v>1</v>
      </c>
      <c r="V143" s="49">
        <v>0</v>
      </c>
      <c r="W143" s="49">
        <v>0.111111</v>
      </c>
      <c r="X143" s="49">
        <v>0</v>
      </c>
      <c r="Y143" s="49">
        <v>0.632431</v>
      </c>
      <c r="Z143" s="49">
        <v>0</v>
      </c>
      <c r="AA143" s="49">
        <v>0</v>
      </c>
      <c r="AB143" s="71">
        <v>143</v>
      </c>
      <c r="AC143" s="71"/>
      <c r="AD143" s="72"/>
      <c r="AE143" s="78" t="s">
        <v>2112</v>
      </c>
      <c r="AF143" s="78">
        <v>1096</v>
      </c>
      <c r="AG143" s="78">
        <v>464</v>
      </c>
      <c r="AH143" s="78">
        <v>3119</v>
      </c>
      <c r="AI143" s="78">
        <v>811</v>
      </c>
      <c r="AJ143" s="78"/>
      <c r="AK143" s="78" t="s">
        <v>2320</v>
      </c>
      <c r="AL143" s="78" t="s">
        <v>2490</v>
      </c>
      <c r="AM143" s="82" t="s">
        <v>2657</v>
      </c>
      <c r="AN143" s="78"/>
      <c r="AO143" s="80">
        <v>42560.30533564815</v>
      </c>
      <c r="AP143" s="82" t="s">
        <v>2829</v>
      </c>
      <c r="AQ143" s="78" t="b">
        <v>1</v>
      </c>
      <c r="AR143" s="78" t="b">
        <v>0</v>
      </c>
      <c r="AS143" s="78" t="b">
        <v>0</v>
      </c>
      <c r="AT143" s="78" t="s">
        <v>1903</v>
      </c>
      <c r="AU143" s="78">
        <v>26</v>
      </c>
      <c r="AV143" s="78"/>
      <c r="AW143" s="78" t="b">
        <v>0</v>
      </c>
      <c r="AX143" s="78" t="s">
        <v>2995</v>
      </c>
      <c r="AY143" s="82" t="s">
        <v>3136</v>
      </c>
      <c r="AZ143" s="78" t="s">
        <v>66</v>
      </c>
      <c r="BA143" s="78" t="str">
        <f>REPLACE(INDEX(GroupVertices[Group],MATCH(Vertices[[#This Row],[Vertex]],GroupVertices[Vertex],0)),1,1,"")</f>
        <v>5</v>
      </c>
      <c r="BB143" s="48"/>
      <c r="BC143" s="48"/>
      <c r="BD143" s="48"/>
      <c r="BE143" s="48"/>
      <c r="BF143" s="48"/>
      <c r="BG143" s="48"/>
      <c r="BH143" s="121" t="s">
        <v>4082</v>
      </c>
      <c r="BI143" s="121" t="s">
        <v>4082</v>
      </c>
      <c r="BJ143" s="121" t="s">
        <v>4254</v>
      </c>
      <c r="BK143" s="121" t="s">
        <v>4254</v>
      </c>
      <c r="BL143" s="121">
        <v>0</v>
      </c>
      <c r="BM143" s="124">
        <v>0</v>
      </c>
      <c r="BN143" s="121">
        <v>0</v>
      </c>
      <c r="BO143" s="124">
        <v>0</v>
      </c>
      <c r="BP143" s="121">
        <v>0</v>
      </c>
      <c r="BQ143" s="124">
        <v>0</v>
      </c>
      <c r="BR143" s="121">
        <v>25</v>
      </c>
      <c r="BS143" s="124">
        <v>100</v>
      </c>
      <c r="BT143" s="121">
        <v>25</v>
      </c>
      <c r="BU143" s="2"/>
      <c r="BV143" s="3"/>
      <c r="BW143" s="3"/>
      <c r="BX143" s="3"/>
      <c r="BY143" s="3"/>
    </row>
    <row r="144" spans="1:77" ht="41.45" customHeight="1">
      <c r="A144" s="64" t="s">
        <v>331</v>
      </c>
      <c r="C144" s="65"/>
      <c r="D144" s="65" t="s">
        <v>64</v>
      </c>
      <c r="E144" s="66">
        <v>164.38645622541245</v>
      </c>
      <c r="F144" s="68">
        <v>99.9963514511279</v>
      </c>
      <c r="G144" s="101" t="s">
        <v>2971</v>
      </c>
      <c r="H144" s="65"/>
      <c r="I144" s="69" t="s">
        <v>331</v>
      </c>
      <c r="J144" s="70"/>
      <c r="K144" s="70"/>
      <c r="L144" s="69" t="s">
        <v>3356</v>
      </c>
      <c r="M144" s="73">
        <v>2.2159397207798195</v>
      </c>
      <c r="N144" s="74">
        <v>1350.1737060546875</v>
      </c>
      <c r="O144" s="74">
        <v>775.3238525390625</v>
      </c>
      <c r="P144" s="75"/>
      <c r="Q144" s="76"/>
      <c r="R144" s="76"/>
      <c r="S144" s="86"/>
      <c r="T144" s="48">
        <v>1</v>
      </c>
      <c r="U144" s="48">
        <v>1</v>
      </c>
      <c r="V144" s="49">
        <v>0</v>
      </c>
      <c r="W144" s="49">
        <v>0</v>
      </c>
      <c r="X144" s="49">
        <v>0</v>
      </c>
      <c r="Y144" s="49">
        <v>0.999998</v>
      </c>
      <c r="Z144" s="49">
        <v>0</v>
      </c>
      <c r="AA144" s="49" t="s">
        <v>4957</v>
      </c>
      <c r="AB144" s="71">
        <v>144</v>
      </c>
      <c r="AC144" s="71"/>
      <c r="AD144" s="72"/>
      <c r="AE144" s="78" t="s">
        <v>2113</v>
      </c>
      <c r="AF144" s="78">
        <v>948</v>
      </c>
      <c r="AG144" s="78">
        <v>2244</v>
      </c>
      <c r="AH144" s="78">
        <v>2209</v>
      </c>
      <c r="AI144" s="78">
        <v>722</v>
      </c>
      <c r="AJ144" s="78"/>
      <c r="AK144" s="78" t="s">
        <v>2321</v>
      </c>
      <c r="AL144" s="78" t="s">
        <v>2495</v>
      </c>
      <c r="AM144" s="82" t="s">
        <v>2658</v>
      </c>
      <c r="AN144" s="78"/>
      <c r="AO144" s="80">
        <v>40043.82991898148</v>
      </c>
      <c r="AP144" s="82" t="s">
        <v>2830</v>
      </c>
      <c r="AQ144" s="78" t="b">
        <v>0</v>
      </c>
      <c r="AR144" s="78" t="b">
        <v>0</v>
      </c>
      <c r="AS144" s="78" t="b">
        <v>1</v>
      </c>
      <c r="AT144" s="78" t="s">
        <v>1903</v>
      </c>
      <c r="AU144" s="78">
        <v>55</v>
      </c>
      <c r="AV144" s="82" t="s">
        <v>2905</v>
      </c>
      <c r="AW144" s="78" t="b">
        <v>0</v>
      </c>
      <c r="AX144" s="78" t="s">
        <v>2995</v>
      </c>
      <c r="AY144" s="82" t="s">
        <v>3137</v>
      </c>
      <c r="AZ144" s="78" t="s">
        <v>66</v>
      </c>
      <c r="BA144" s="78" t="str">
        <f>REPLACE(INDEX(GroupVertices[Group],MATCH(Vertices[[#This Row],[Vertex]],GroupVertices[Vertex],0)),1,1,"")</f>
        <v>1</v>
      </c>
      <c r="BB144" s="48" t="s">
        <v>3960</v>
      </c>
      <c r="BC144" s="48" t="s">
        <v>3960</v>
      </c>
      <c r="BD144" s="48" t="s">
        <v>910</v>
      </c>
      <c r="BE144" s="48" t="s">
        <v>910</v>
      </c>
      <c r="BF144" s="48" t="s">
        <v>980</v>
      </c>
      <c r="BG144" s="48" t="s">
        <v>980</v>
      </c>
      <c r="BH144" s="121" t="s">
        <v>4084</v>
      </c>
      <c r="BI144" s="121" t="s">
        <v>4156</v>
      </c>
      <c r="BJ144" s="121" t="s">
        <v>4256</v>
      </c>
      <c r="BK144" s="121" t="s">
        <v>4321</v>
      </c>
      <c r="BL144" s="121">
        <v>1</v>
      </c>
      <c r="BM144" s="124">
        <v>1.3157894736842106</v>
      </c>
      <c r="BN144" s="121">
        <v>1</v>
      </c>
      <c r="BO144" s="124">
        <v>1.3157894736842106</v>
      </c>
      <c r="BP144" s="121">
        <v>0</v>
      </c>
      <c r="BQ144" s="124">
        <v>0</v>
      </c>
      <c r="BR144" s="121">
        <v>74</v>
      </c>
      <c r="BS144" s="124">
        <v>97.36842105263158</v>
      </c>
      <c r="BT144" s="121">
        <v>76</v>
      </c>
      <c r="BU144" s="2"/>
      <c r="BV144" s="3"/>
      <c r="BW144" s="3"/>
      <c r="BX144" s="3"/>
      <c r="BY144" s="3"/>
    </row>
    <row r="145" spans="1:77" ht="41.45" customHeight="1">
      <c r="A145" s="64" t="s">
        <v>332</v>
      </c>
      <c r="C145" s="65"/>
      <c r="D145" s="65" t="s">
        <v>64</v>
      </c>
      <c r="E145" s="66">
        <v>164.12532099753122</v>
      </c>
      <c r="F145" s="68">
        <v>99.99675068939214</v>
      </c>
      <c r="G145" s="101" t="s">
        <v>1213</v>
      </c>
      <c r="H145" s="65"/>
      <c r="I145" s="69" t="s">
        <v>332</v>
      </c>
      <c r="J145" s="70"/>
      <c r="K145" s="70"/>
      <c r="L145" s="69" t="s">
        <v>3357</v>
      </c>
      <c r="M145" s="73">
        <v>2.082886915245627</v>
      </c>
      <c r="N145" s="74">
        <v>9534.458984375</v>
      </c>
      <c r="O145" s="74">
        <v>1735.12060546875</v>
      </c>
      <c r="P145" s="75"/>
      <c r="Q145" s="76"/>
      <c r="R145" s="76"/>
      <c r="S145" s="86"/>
      <c r="T145" s="48">
        <v>0</v>
      </c>
      <c r="U145" s="48">
        <v>1</v>
      </c>
      <c r="V145" s="49">
        <v>0</v>
      </c>
      <c r="W145" s="49">
        <v>1</v>
      </c>
      <c r="X145" s="49">
        <v>0</v>
      </c>
      <c r="Y145" s="49">
        <v>0.701753</v>
      </c>
      <c r="Z145" s="49">
        <v>0</v>
      </c>
      <c r="AA145" s="49">
        <v>0</v>
      </c>
      <c r="AB145" s="71">
        <v>145</v>
      </c>
      <c r="AC145" s="71"/>
      <c r="AD145" s="72"/>
      <c r="AE145" s="78" t="s">
        <v>2114</v>
      </c>
      <c r="AF145" s="78">
        <v>2448</v>
      </c>
      <c r="AG145" s="78">
        <v>1999</v>
      </c>
      <c r="AH145" s="78">
        <v>26364</v>
      </c>
      <c r="AI145" s="78">
        <v>42</v>
      </c>
      <c r="AJ145" s="78"/>
      <c r="AK145" s="78" t="s">
        <v>2322</v>
      </c>
      <c r="AL145" s="78" t="s">
        <v>2484</v>
      </c>
      <c r="AM145" s="82" t="s">
        <v>2659</v>
      </c>
      <c r="AN145" s="78"/>
      <c r="AO145" s="80">
        <v>41761.88722222222</v>
      </c>
      <c r="AP145" s="82" t="s">
        <v>2831</v>
      </c>
      <c r="AQ145" s="78" t="b">
        <v>0</v>
      </c>
      <c r="AR145" s="78" t="b">
        <v>0</v>
      </c>
      <c r="AS145" s="78" t="b">
        <v>0</v>
      </c>
      <c r="AT145" s="78" t="s">
        <v>1903</v>
      </c>
      <c r="AU145" s="78">
        <v>13</v>
      </c>
      <c r="AV145" s="82" t="s">
        <v>2905</v>
      </c>
      <c r="AW145" s="78" t="b">
        <v>0</v>
      </c>
      <c r="AX145" s="78" t="s">
        <v>2995</v>
      </c>
      <c r="AY145" s="82" t="s">
        <v>3138</v>
      </c>
      <c r="AZ145" s="78" t="s">
        <v>66</v>
      </c>
      <c r="BA145" s="78" t="str">
        <f>REPLACE(INDEX(GroupVertices[Group],MATCH(Vertices[[#This Row],[Vertex]],GroupVertices[Vertex],0)),1,1,"")</f>
        <v>27</v>
      </c>
      <c r="BB145" s="48" t="s">
        <v>3961</v>
      </c>
      <c r="BC145" s="48" t="s">
        <v>3961</v>
      </c>
      <c r="BD145" s="48" t="s">
        <v>899</v>
      </c>
      <c r="BE145" s="48" t="s">
        <v>899</v>
      </c>
      <c r="BF145" s="48" t="s">
        <v>3981</v>
      </c>
      <c r="BG145" s="48" t="s">
        <v>3987</v>
      </c>
      <c r="BH145" s="121" t="s">
        <v>4085</v>
      </c>
      <c r="BI145" s="121" t="s">
        <v>4157</v>
      </c>
      <c r="BJ145" s="121" t="s">
        <v>4257</v>
      </c>
      <c r="BK145" s="121" t="s">
        <v>4322</v>
      </c>
      <c r="BL145" s="121">
        <v>0</v>
      </c>
      <c r="BM145" s="124">
        <v>0</v>
      </c>
      <c r="BN145" s="121">
        <v>0</v>
      </c>
      <c r="BO145" s="124">
        <v>0</v>
      </c>
      <c r="BP145" s="121">
        <v>0</v>
      </c>
      <c r="BQ145" s="124">
        <v>0</v>
      </c>
      <c r="BR145" s="121">
        <v>39</v>
      </c>
      <c r="BS145" s="124">
        <v>100</v>
      </c>
      <c r="BT145" s="121">
        <v>39</v>
      </c>
      <c r="BU145" s="2"/>
      <c r="BV145" s="3"/>
      <c r="BW145" s="3"/>
      <c r="BX145" s="3"/>
      <c r="BY145" s="3"/>
    </row>
    <row r="146" spans="1:77" ht="41.45" customHeight="1">
      <c r="A146" s="64" t="s">
        <v>368</v>
      </c>
      <c r="C146" s="65"/>
      <c r="D146" s="65" t="s">
        <v>64</v>
      </c>
      <c r="E146" s="66">
        <v>162.0746100651089</v>
      </c>
      <c r="F146" s="68">
        <v>99.9998859319245</v>
      </c>
      <c r="G146" s="101" t="s">
        <v>1243</v>
      </c>
      <c r="H146" s="65"/>
      <c r="I146" s="69" t="s">
        <v>368</v>
      </c>
      <c r="J146" s="70"/>
      <c r="K146" s="70"/>
      <c r="L146" s="69" t="s">
        <v>3358</v>
      </c>
      <c r="M146" s="73">
        <v>1.0380150872954834</v>
      </c>
      <c r="N146" s="74">
        <v>9534.458984375</v>
      </c>
      <c r="O146" s="74">
        <v>2146.84423828125</v>
      </c>
      <c r="P146" s="75"/>
      <c r="Q146" s="76"/>
      <c r="R146" s="76"/>
      <c r="S146" s="86"/>
      <c r="T146" s="48">
        <v>2</v>
      </c>
      <c r="U146" s="48">
        <v>1</v>
      </c>
      <c r="V146" s="49">
        <v>0</v>
      </c>
      <c r="W146" s="49">
        <v>1</v>
      </c>
      <c r="X146" s="49">
        <v>0</v>
      </c>
      <c r="Y146" s="49">
        <v>1.298243</v>
      </c>
      <c r="Z146" s="49">
        <v>0</v>
      </c>
      <c r="AA146" s="49">
        <v>0</v>
      </c>
      <c r="AB146" s="71">
        <v>146</v>
      </c>
      <c r="AC146" s="71"/>
      <c r="AD146" s="72"/>
      <c r="AE146" s="78" t="s">
        <v>2115</v>
      </c>
      <c r="AF146" s="78">
        <v>405</v>
      </c>
      <c r="AG146" s="78">
        <v>75</v>
      </c>
      <c r="AH146" s="78">
        <v>3190</v>
      </c>
      <c r="AI146" s="78">
        <v>1447</v>
      </c>
      <c r="AJ146" s="78"/>
      <c r="AK146" s="78" t="s">
        <v>2323</v>
      </c>
      <c r="AL146" s="78" t="s">
        <v>2496</v>
      </c>
      <c r="AM146" s="78"/>
      <c r="AN146" s="78"/>
      <c r="AO146" s="80">
        <v>42825.68638888889</v>
      </c>
      <c r="AP146" s="82" t="s">
        <v>2832</v>
      </c>
      <c r="AQ146" s="78" t="b">
        <v>1</v>
      </c>
      <c r="AR146" s="78" t="b">
        <v>0</v>
      </c>
      <c r="AS146" s="78" t="b">
        <v>0</v>
      </c>
      <c r="AT146" s="78" t="s">
        <v>1903</v>
      </c>
      <c r="AU146" s="78">
        <v>1</v>
      </c>
      <c r="AV146" s="78"/>
      <c r="AW146" s="78" t="b">
        <v>0</v>
      </c>
      <c r="AX146" s="78" t="s">
        <v>2995</v>
      </c>
      <c r="AY146" s="82" t="s">
        <v>3139</v>
      </c>
      <c r="AZ146" s="78" t="s">
        <v>66</v>
      </c>
      <c r="BA146" s="78" t="str">
        <f>REPLACE(INDEX(GroupVertices[Group],MATCH(Vertices[[#This Row],[Vertex]],GroupVertices[Vertex],0)),1,1,"")</f>
        <v>27</v>
      </c>
      <c r="BB146" s="48" t="s">
        <v>3962</v>
      </c>
      <c r="BC146" s="48" t="s">
        <v>3962</v>
      </c>
      <c r="BD146" s="48" t="s">
        <v>899</v>
      </c>
      <c r="BE146" s="48" t="s">
        <v>899</v>
      </c>
      <c r="BF146" s="48" t="s">
        <v>3982</v>
      </c>
      <c r="BG146" s="48" t="s">
        <v>3988</v>
      </c>
      <c r="BH146" s="121" t="s">
        <v>4086</v>
      </c>
      <c r="BI146" s="121" t="s">
        <v>4158</v>
      </c>
      <c r="BJ146" s="121" t="s">
        <v>3856</v>
      </c>
      <c r="BK146" s="121" t="s">
        <v>4323</v>
      </c>
      <c r="BL146" s="121">
        <v>11</v>
      </c>
      <c r="BM146" s="124">
        <v>1.1714589989350372</v>
      </c>
      <c r="BN146" s="121">
        <v>0</v>
      </c>
      <c r="BO146" s="124">
        <v>0</v>
      </c>
      <c r="BP146" s="121">
        <v>0</v>
      </c>
      <c r="BQ146" s="124">
        <v>0</v>
      </c>
      <c r="BR146" s="121">
        <v>928</v>
      </c>
      <c r="BS146" s="124">
        <v>98.82854100106496</v>
      </c>
      <c r="BT146" s="121">
        <v>939</v>
      </c>
      <c r="BU146" s="2"/>
      <c r="BV146" s="3"/>
      <c r="BW146" s="3"/>
      <c r="BX146" s="3"/>
      <c r="BY146" s="3"/>
    </row>
    <row r="147" spans="1:77" ht="41.45" customHeight="1">
      <c r="A147" s="64" t="s">
        <v>333</v>
      </c>
      <c r="C147" s="65"/>
      <c r="D147" s="65" t="s">
        <v>64</v>
      </c>
      <c r="E147" s="66">
        <v>162.95074540110224</v>
      </c>
      <c r="F147" s="68">
        <v>99.99854644680933</v>
      </c>
      <c r="G147" s="101" t="s">
        <v>1214</v>
      </c>
      <c r="H147" s="65"/>
      <c r="I147" s="69" t="s">
        <v>333</v>
      </c>
      <c r="J147" s="70"/>
      <c r="K147" s="70"/>
      <c r="L147" s="69" t="s">
        <v>3359</v>
      </c>
      <c r="M147" s="73">
        <v>1.4844208266795886</v>
      </c>
      <c r="N147" s="74">
        <v>7038.4091796875</v>
      </c>
      <c r="O147" s="74">
        <v>9646.09375</v>
      </c>
      <c r="P147" s="75"/>
      <c r="Q147" s="76"/>
      <c r="R147" s="76"/>
      <c r="S147" s="86"/>
      <c r="T147" s="48">
        <v>0</v>
      </c>
      <c r="U147" s="48">
        <v>1</v>
      </c>
      <c r="V147" s="49">
        <v>0</v>
      </c>
      <c r="W147" s="49">
        <v>0.111111</v>
      </c>
      <c r="X147" s="49">
        <v>0</v>
      </c>
      <c r="Y147" s="49">
        <v>0.632431</v>
      </c>
      <c r="Z147" s="49">
        <v>0</v>
      </c>
      <c r="AA147" s="49">
        <v>0</v>
      </c>
      <c r="AB147" s="71">
        <v>147</v>
      </c>
      <c r="AC147" s="71"/>
      <c r="AD147" s="72"/>
      <c r="AE147" s="78" t="s">
        <v>2116</v>
      </c>
      <c r="AF147" s="78">
        <v>3062</v>
      </c>
      <c r="AG147" s="78">
        <v>897</v>
      </c>
      <c r="AH147" s="78">
        <v>47687</v>
      </c>
      <c r="AI147" s="78">
        <v>12171</v>
      </c>
      <c r="AJ147" s="78"/>
      <c r="AK147" s="78" t="s">
        <v>2324</v>
      </c>
      <c r="AL147" s="78" t="s">
        <v>2497</v>
      </c>
      <c r="AM147" s="82" t="s">
        <v>2660</v>
      </c>
      <c r="AN147" s="78"/>
      <c r="AO147" s="80">
        <v>42902.448958333334</v>
      </c>
      <c r="AP147" s="82" t="s">
        <v>2833</v>
      </c>
      <c r="AQ147" s="78" t="b">
        <v>1</v>
      </c>
      <c r="AR147" s="78" t="b">
        <v>0</v>
      </c>
      <c r="AS147" s="78" t="b">
        <v>1</v>
      </c>
      <c r="AT147" s="78" t="s">
        <v>1903</v>
      </c>
      <c r="AU147" s="78">
        <v>7</v>
      </c>
      <c r="AV147" s="78"/>
      <c r="AW147" s="78" t="b">
        <v>0</v>
      </c>
      <c r="AX147" s="78" t="s">
        <v>2995</v>
      </c>
      <c r="AY147" s="82" t="s">
        <v>3140</v>
      </c>
      <c r="AZ147" s="78" t="s">
        <v>66</v>
      </c>
      <c r="BA147" s="78" t="str">
        <f>REPLACE(INDEX(GroupVertices[Group],MATCH(Vertices[[#This Row],[Vertex]],GroupVertices[Vertex],0)),1,1,"")</f>
        <v>5</v>
      </c>
      <c r="BB147" s="48"/>
      <c r="BC147" s="48"/>
      <c r="BD147" s="48"/>
      <c r="BE147" s="48"/>
      <c r="BF147" s="48"/>
      <c r="BG147" s="48"/>
      <c r="BH147" s="121" t="s">
        <v>4082</v>
      </c>
      <c r="BI147" s="121" t="s">
        <v>4082</v>
      </c>
      <c r="BJ147" s="121" t="s">
        <v>4254</v>
      </c>
      <c r="BK147" s="121" t="s">
        <v>4254</v>
      </c>
      <c r="BL147" s="121">
        <v>0</v>
      </c>
      <c r="BM147" s="124">
        <v>0</v>
      </c>
      <c r="BN147" s="121">
        <v>0</v>
      </c>
      <c r="BO147" s="124">
        <v>0</v>
      </c>
      <c r="BP147" s="121">
        <v>0</v>
      </c>
      <c r="BQ147" s="124">
        <v>0</v>
      </c>
      <c r="BR147" s="121">
        <v>25</v>
      </c>
      <c r="BS147" s="124">
        <v>100</v>
      </c>
      <c r="BT147" s="121">
        <v>25</v>
      </c>
      <c r="BU147" s="2"/>
      <c r="BV147" s="3"/>
      <c r="BW147" s="3"/>
      <c r="BX147" s="3"/>
      <c r="BY147" s="3"/>
    </row>
    <row r="148" spans="1:77" ht="41.45" customHeight="1">
      <c r="A148" s="64" t="s">
        <v>334</v>
      </c>
      <c r="C148" s="65"/>
      <c r="D148" s="65" t="s">
        <v>64</v>
      </c>
      <c r="E148" s="66">
        <v>162.40502606773413</v>
      </c>
      <c r="F148" s="68">
        <v>99.99938077330442</v>
      </c>
      <c r="G148" s="101" t="s">
        <v>1215</v>
      </c>
      <c r="H148" s="65"/>
      <c r="I148" s="69" t="s">
        <v>334</v>
      </c>
      <c r="J148" s="70"/>
      <c r="K148" s="70"/>
      <c r="L148" s="69" t="s">
        <v>3360</v>
      </c>
      <c r="M148" s="73">
        <v>1.20636761674691</v>
      </c>
      <c r="N148" s="74">
        <v>425.96453857421875</v>
      </c>
      <c r="O148" s="74">
        <v>4154.66455078125</v>
      </c>
      <c r="P148" s="75"/>
      <c r="Q148" s="76"/>
      <c r="R148" s="76"/>
      <c r="S148" s="86"/>
      <c r="T148" s="48">
        <v>1</v>
      </c>
      <c r="U148" s="48">
        <v>1</v>
      </c>
      <c r="V148" s="49">
        <v>0</v>
      </c>
      <c r="W148" s="49">
        <v>0</v>
      </c>
      <c r="X148" s="49">
        <v>0</v>
      </c>
      <c r="Y148" s="49">
        <v>0.999998</v>
      </c>
      <c r="Z148" s="49">
        <v>0</v>
      </c>
      <c r="AA148" s="49" t="s">
        <v>4957</v>
      </c>
      <c r="AB148" s="71">
        <v>148</v>
      </c>
      <c r="AC148" s="71"/>
      <c r="AD148" s="72"/>
      <c r="AE148" s="78" t="s">
        <v>2117</v>
      </c>
      <c r="AF148" s="78">
        <v>13</v>
      </c>
      <c r="AG148" s="78">
        <v>385</v>
      </c>
      <c r="AH148" s="78">
        <v>101262</v>
      </c>
      <c r="AI148" s="78">
        <v>0</v>
      </c>
      <c r="AJ148" s="78"/>
      <c r="AK148" s="78" t="s">
        <v>2325</v>
      </c>
      <c r="AL148" s="78" t="s">
        <v>2498</v>
      </c>
      <c r="AM148" s="82" t="s">
        <v>2553</v>
      </c>
      <c r="AN148" s="78"/>
      <c r="AO148" s="80">
        <v>40055.419282407405</v>
      </c>
      <c r="AP148" s="82" t="s">
        <v>2834</v>
      </c>
      <c r="AQ148" s="78" t="b">
        <v>0</v>
      </c>
      <c r="AR148" s="78" t="b">
        <v>0</v>
      </c>
      <c r="AS148" s="78" t="b">
        <v>0</v>
      </c>
      <c r="AT148" s="78" t="s">
        <v>1903</v>
      </c>
      <c r="AU148" s="78">
        <v>52</v>
      </c>
      <c r="AV148" s="82" t="s">
        <v>2904</v>
      </c>
      <c r="AW148" s="78" t="b">
        <v>0</v>
      </c>
      <c r="AX148" s="78" t="s">
        <v>2995</v>
      </c>
      <c r="AY148" s="82" t="s">
        <v>3141</v>
      </c>
      <c r="AZ148" s="78" t="s">
        <v>66</v>
      </c>
      <c r="BA148" s="78" t="str">
        <f>REPLACE(INDEX(GroupVertices[Group],MATCH(Vertices[[#This Row],[Vertex]],GroupVertices[Vertex],0)),1,1,"")</f>
        <v>1</v>
      </c>
      <c r="BB148" s="48" t="s">
        <v>768</v>
      </c>
      <c r="BC148" s="48" t="s">
        <v>768</v>
      </c>
      <c r="BD148" s="48" t="s">
        <v>882</v>
      </c>
      <c r="BE148" s="48" t="s">
        <v>882</v>
      </c>
      <c r="BF148" s="48" t="s">
        <v>983</v>
      </c>
      <c r="BG148" s="48" t="s">
        <v>983</v>
      </c>
      <c r="BH148" s="121" t="s">
        <v>4087</v>
      </c>
      <c r="BI148" s="121" t="s">
        <v>4087</v>
      </c>
      <c r="BJ148" s="121" t="s">
        <v>4258</v>
      </c>
      <c r="BK148" s="121" t="s">
        <v>4258</v>
      </c>
      <c r="BL148" s="121">
        <v>1</v>
      </c>
      <c r="BM148" s="124">
        <v>2.2222222222222223</v>
      </c>
      <c r="BN148" s="121">
        <v>0</v>
      </c>
      <c r="BO148" s="124">
        <v>0</v>
      </c>
      <c r="BP148" s="121">
        <v>0</v>
      </c>
      <c r="BQ148" s="124">
        <v>0</v>
      </c>
      <c r="BR148" s="121">
        <v>44</v>
      </c>
      <c r="BS148" s="124">
        <v>97.77777777777777</v>
      </c>
      <c r="BT148" s="121">
        <v>45</v>
      </c>
      <c r="BU148" s="2"/>
      <c r="BV148" s="3"/>
      <c r="BW148" s="3"/>
      <c r="BX148" s="3"/>
      <c r="BY148" s="3"/>
    </row>
    <row r="149" spans="1:77" ht="41.45" customHeight="1">
      <c r="A149" s="64" t="s">
        <v>335</v>
      </c>
      <c r="C149" s="65"/>
      <c r="D149" s="65" t="s">
        <v>64</v>
      </c>
      <c r="E149" s="66">
        <v>162.07247834896296</v>
      </c>
      <c r="F149" s="68">
        <v>99.99988919101237</v>
      </c>
      <c r="G149" s="101" t="s">
        <v>1216</v>
      </c>
      <c r="H149" s="65"/>
      <c r="I149" s="69" t="s">
        <v>335</v>
      </c>
      <c r="J149" s="70"/>
      <c r="K149" s="70"/>
      <c r="L149" s="69" t="s">
        <v>3361</v>
      </c>
      <c r="M149" s="73">
        <v>1.0369289419441838</v>
      </c>
      <c r="N149" s="74">
        <v>2274.3828125</v>
      </c>
      <c r="O149" s="74">
        <v>8378.8408203125</v>
      </c>
      <c r="P149" s="75"/>
      <c r="Q149" s="76"/>
      <c r="R149" s="76"/>
      <c r="S149" s="86"/>
      <c r="T149" s="48">
        <v>1</v>
      </c>
      <c r="U149" s="48">
        <v>1</v>
      </c>
      <c r="V149" s="49">
        <v>0</v>
      </c>
      <c r="W149" s="49">
        <v>0</v>
      </c>
      <c r="X149" s="49">
        <v>0</v>
      </c>
      <c r="Y149" s="49">
        <v>0.999998</v>
      </c>
      <c r="Z149" s="49">
        <v>0</v>
      </c>
      <c r="AA149" s="49" t="s">
        <v>4957</v>
      </c>
      <c r="AB149" s="71">
        <v>149</v>
      </c>
      <c r="AC149" s="71"/>
      <c r="AD149" s="72"/>
      <c r="AE149" s="78" t="s">
        <v>2118</v>
      </c>
      <c r="AF149" s="78">
        <v>0</v>
      </c>
      <c r="AG149" s="78">
        <v>73</v>
      </c>
      <c r="AH149" s="78">
        <v>16231</v>
      </c>
      <c r="AI149" s="78">
        <v>0</v>
      </c>
      <c r="AJ149" s="78"/>
      <c r="AK149" s="78" t="s">
        <v>2326</v>
      </c>
      <c r="AL149" s="78" t="s">
        <v>2499</v>
      </c>
      <c r="AM149" s="82" t="s">
        <v>2661</v>
      </c>
      <c r="AN149" s="78"/>
      <c r="AO149" s="80">
        <v>42822.590104166666</v>
      </c>
      <c r="AP149" s="82" t="s">
        <v>2835</v>
      </c>
      <c r="AQ149" s="78" t="b">
        <v>1</v>
      </c>
      <c r="AR149" s="78" t="b">
        <v>0</v>
      </c>
      <c r="AS149" s="78" t="b">
        <v>0</v>
      </c>
      <c r="AT149" s="78" t="s">
        <v>2902</v>
      </c>
      <c r="AU149" s="78">
        <v>2</v>
      </c>
      <c r="AV149" s="78"/>
      <c r="AW149" s="78" t="b">
        <v>0</v>
      </c>
      <c r="AX149" s="78" t="s">
        <v>2995</v>
      </c>
      <c r="AY149" s="82" t="s">
        <v>3142</v>
      </c>
      <c r="AZ149" s="78" t="s">
        <v>66</v>
      </c>
      <c r="BA149" s="78" t="str">
        <f>REPLACE(INDEX(GroupVertices[Group],MATCH(Vertices[[#This Row],[Vertex]],GroupVertices[Vertex],0)),1,1,"")</f>
        <v>1</v>
      </c>
      <c r="BB149" s="48" t="s">
        <v>3963</v>
      </c>
      <c r="BC149" s="48" t="s">
        <v>3963</v>
      </c>
      <c r="BD149" s="48" t="s">
        <v>911</v>
      </c>
      <c r="BE149" s="48" t="s">
        <v>911</v>
      </c>
      <c r="BF149" s="48"/>
      <c r="BG149" s="48"/>
      <c r="BH149" s="121" t="s">
        <v>4088</v>
      </c>
      <c r="BI149" s="121" t="s">
        <v>4088</v>
      </c>
      <c r="BJ149" s="121" t="s">
        <v>4259</v>
      </c>
      <c r="BK149" s="121" t="s">
        <v>4259</v>
      </c>
      <c r="BL149" s="121">
        <v>2</v>
      </c>
      <c r="BM149" s="124">
        <v>2.6315789473684212</v>
      </c>
      <c r="BN149" s="121">
        <v>0</v>
      </c>
      <c r="BO149" s="124">
        <v>0</v>
      </c>
      <c r="BP149" s="121">
        <v>0</v>
      </c>
      <c r="BQ149" s="124">
        <v>0</v>
      </c>
      <c r="BR149" s="121">
        <v>74</v>
      </c>
      <c r="BS149" s="124">
        <v>97.36842105263158</v>
      </c>
      <c r="BT149" s="121">
        <v>76</v>
      </c>
      <c r="BU149" s="2"/>
      <c r="BV149" s="3"/>
      <c r="BW149" s="3"/>
      <c r="BX149" s="3"/>
      <c r="BY149" s="3"/>
    </row>
    <row r="150" spans="1:77" ht="41.45" customHeight="1">
      <c r="A150" s="64" t="s">
        <v>336</v>
      </c>
      <c r="C150" s="65"/>
      <c r="D150" s="65" t="s">
        <v>64</v>
      </c>
      <c r="E150" s="66">
        <v>162.21956676303483</v>
      </c>
      <c r="F150" s="68">
        <v>99.99966431394924</v>
      </c>
      <c r="G150" s="101" t="s">
        <v>1217</v>
      </c>
      <c r="H150" s="65"/>
      <c r="I150" s="69" t="s">
        <v>336</v>
      </c>
      <c r="J150" s="70"/>
      <c r="K150" s="70"/>
      <c r="L150" s="69" t="s">
        <v>3362</v>
      </c>
      <c r="M150" s="73">
        <v>1.111872971183851</v>
      </c>
      <c r="N150" s="74">
        <v>2274.3828125</v>
      </c>
      <c r="O150" s="74">
        <v>5844.33544921875</v>
      </c>
      <c r="P150" s="75"/>
      <c r="Q150" s="76"/>
      <c r="R150" s="76"/>
      <c r="S150" s="86"/>
      <c r="T150" s="48">
        <v>1</v>
      </c>
      <c r="U150" s="48">
        <v>1</v>
      </c>
      <c r="V150" s="49">
        <v>0</v>
      </c>
      <c r="W150" s="49">
        <v>0</v>
      </c>
      <c r="X150" s="49">
        <v>0</v>
      </c>
      <c r="Y150" s="49">
        <v>0.999998</v>
      </c>
      <c r="Z150" s="49">
        <v>0</v>
      </c>
      <c r="AA150" s="49" t="s">
        <v>4957</v>
      </c>
      <c r="AB150" s="71">
        <v>150</v>
      </c>
      <c r="AC150" s="71"/>
      <c r="AD150" s="72"/>
      <c r="AE150" s="78" t="s">
        <v>2119</v>
      </c>
      <c r="AF150" s="78">
        <v>48</v>
      </c>
      <c r="AG150" s="78">
        <v>211</v>
      </c>
      <c r="AH150" s="78">
        <v>22739</v>
      </c>
      <c r="AI150" s="78">
        <v>0</v>
      </c>
      <c r="AJ150" s="78"/>
      <c r="AK150" s="78" t="s">
        <v>2327</v>
      </c>
      <c r="AL150" s="78"/>
      <c r="AM150" s="82" t="s">
        <v>2662</v>
      </c>
      <c r="AN150" s="78"/>
      <c r="AO150" s="80">
        <v>40602.01342592593</v>
      </c>
      <c r="AP150" s="82" t="s">
        <v>2836</v>
      </c>
      <c r="AQ150" s="78" t="b">
        <v>1</v>
      </c>
      <c r="AR150" s="78" t="b">
        <v>0</v>
      </c>
      <c r="AS150" s="78" t="b">
        <v>0</v>
      </c>
      <c r="AT150" s="78" t="s">
        <v>1903</v>
      </c>
      <c r="AU150" s="78">
        <v>42</v>
      </c>
      <c r="AV150" s="82" t="s">
        <v>2905</v>
      </c>
      <c r="AW150" s="78" t="b">
        <v>0</v>
      </c>
      <c r="AX150" s="78" t="s">
        <v>2995</v>
      </c>
      <c r="AY150" s="82" t="s">
        <v>3143</v>
      </c>
      <c r="AZ150" s="78" t="s">
        <v>66</v>
      </c>
      <c r="BA150" s="78" t="str">
        <f>REPLACE(INDEX(GroupVertices[Group],MATCH(Vertices[[#This Row],[Vertex]],GroupVertices[Vertex],0)),1,1,"")</f>
        <v>1</v>
      </c>
      <c r="BB150" s="48" t="s">
        <v>3964</v>
      </c>
      <c r="BC150" s="48" t="s">
        <v>3964</v>
      </c>
      <c r="BD150" s="48" t="s">
        <v>3975</v>
      </c>
      <c r="BE150" s="48" t="s">
        <v>3977</v>
      </c>
      <c r="BF150" s="48" t="s">
        <v>984</v>
      </c>
      <c r="BG150" s="48" t="s">
        <v>984</v>
      </c>
      <c r="BH150" s="121" t="s">
        <v>4089</v>
      </c>
      <c r="BI150" s="121" t="s">
        <v>4159</v>
      </c>
      <c r="BJ150" s="121" t="s">
        <v>4260</v>
      </c>
      <c r="BK150" s="121" t="s">
        <v>4324</v>
      </c>
      <c r="BL150" s="121">
        <v>6</v>
      </c>
      <c r="BM150" s="124">
        <v>6.896551724137931</v>
      </c>
      <c r="BN150" s="121">
        <v>0</v>
      </c>
      <c r="BO150" s="124">
        <v>0</v>
      </c>
      <c r="BP150" s="121">
        <v>0</v>
      </c>
      <c r="BQ150" s="124">
        <v>0</v>
      </c>
      <c r="BR150" s="121">
        <v>81</v>
      </c>
      <c r="BS150" s="124">
        <v>93.10344827586206</v>
      </c>
      <c r="BT150" s="121">
        <v>87</v>
      </c>
      <c r="BU150" s="2"/>
      <c r="BV150" s="3"/>
      <c r="BW150" s="3"/>
      <c r="BX150" s="3"/>
      <c r="BY150" s="3"/>
    </row>
    <row r="151" spans="1:77" ht="41.45" customHeight="1">
      <c r="A151" s="64" t="s">
        <v>337</v>
      </c>
      <c r="C151" s="65"/>
      <c r="D151" s="65" t="s">
        <v>64</v>
      </c>
      <c r="E151" s="66">
        <v>163.9483885574158</v>
      </c>
      <c r="F151" s="68">
        <v>99.99702119368547</v>
      </c>
      <c r="G151" s="101" t="s">
        <v>1218</v>
      </c>
      <c r="H151" s="65"/>
      <c r="I151" s="69" t="s">
        <v>337</v>
      </c>
      <c r="J151" s="70"/>
      <c r="K151" s="70"/>
      <c r="L151" s="69" t="s">
        <v>3363</v>
      </c>
      <c r="M151" s="73">
        <v>1.9927368510877668</v>
      </c>
      <c r="N151" s="74">
        <v>3198.591552734375</v>
      </c>
      <c r="O151" s="74">
        <v>1620.1590576171875</v>
      </c>
      <c r="P151" s="75"/>
      <c r="Q151" s="76"/>
      <c r="R151" s="76"/>
      <c r="S151" s="86"/>
      <c r="T151" s="48">
        <v>1</v>
      </c>
      <c r="U151" s="48">
        <v>1</v>
      </c>
      <c r="V151" s="49">
        <v>0</v>
      </c>
      <c r="W151" s="49">
        <v>0</v>
      </c>
      <c r="X151" s="49">
        <v>0</v>
      </c>
      <c r="Y151" s="49">
        <v>0.999998</v>
      </c>
      <c r="Z151" s="49">
        <v>0</v>
      </c>
      <c r="AA151" s="49" t="s">
        <v>4957</v>
      </c>
      <c r="AB151" s="71">
        <v>151</v>
      </c>
      <c r="AC151" s="71"/>
      <c r="AD151" s="72"/>
      <c r="AE151" s="78" t="s">
        <v>2120</v>
      </c>
      <c r="AF151" s="78">
        <v>343</v>
      </c>
      <c r="AG151" s="78">
        <v>1833</v>
      </c>
      <c r="AH151" s="78">
        <v>144856</v>
      </c>
      <c r="AI151" s="78">
        <v>18</v>
      </c>
      <c r="AJ151" s="78"/>
      <c r="AK151" s="78" t="s">
        <v>2328</v>
      </c>
      <c r="AL151" s="78" t="s">
        <v>2500</v>
      </c>
      <c r="AM151" s="82" t="s">
        <v>2553</v>
      </c>
      <c r="AN151" s="78"/>
      <c r="AO151" s="80">
        <v>40028.44930555556</v>
      </c>
      <c r="AP151" s="82" t="s">
        <v>2837</v>
      </c>
      <c r="AQ151" s="78" t="b">
        <v>0</v>
      </c>
      <c r="AR151" s="78" t="b">
        <v>0</v>
      </c>
      <c r="AS151" s="78" t="b">
        <v>1</v>
      </c>
      <c r="AT151" s="78" t="s">
        <v>1903</v>
      </c>
      <c r="AU151" s="78">
        <v>66</v>
      </c>
      <c r="AV151" s="82" t="s">
        <v>2904</v>
      </c>
      <c r="AW151" s="78" t="b">
        <v>0</v>
      </c>
      <c r="AX151" s="78" t="s">
        <v>2995</v>
      </c>
      <c r="AY151" s="82" t="s">
        <v>3144</v>
      </c>
      <c r="AZ151" s="78" t="s">
        <v>66</v>
      </c>
      <c r="BA151" s="78" t="str">
        <f>REPLACE(INDEX(GroupVertices[Group],MATCH(Vertices[[#This Row],[Vertex]],GroupVertices[Vertex],0)),1,1,"")</f>
        <v>1</v>
      </c>
      <c r="BB151" s="48" t="s">
        <v>773</v>
      </c>
      <c r="BC151" s="48" t="s">
        <v>773</v>
      </c>
      <c r="BD151" s="48" t="s">
        <v>913</v>
      </c>
      <c r="BE151" s="48" t="s">
        <v>913</v>
      </c>
      <c r="BF151" s="48"/>
      <c r="BG151" s="48"/>
      <c r="BH151" s="121" t="s">
        <v>4090</v>
      </c>
      <c r="BI151" s="121" t="s">
        <v>4090</v>
      </c>
      <c r="BJ151" s="121" t="s">
        <v>4261</v>
      </c>
      <c r="BK151" s="121" t="s">
        <v>4261</v>
      </c>
      <c r="BL151" s="121">
        <v>0</v>
      </c>
      <c r="BM151" s="124">
        <v>0</v>
      </c>
      <c r="BN151" s="121">
        <v>0</v>
      </c>
      <c r="BO151" s="124">
        <v>0</v>
      </c>
      <c r="BP151" s="121">
        <v>0</v>
      </c>
      <c r="BQ151" s="124">
        <v>0</v>
      </c>
      <c r="BR151" s="121">
        <v>39</v>
      </c>
      <c r="BS151" s="124">
        <v>100</v>
      </c>
      <c r="BT151" s="121">
        <v>39</v>
      </c>
      <c r="BU151" s="2"/>
      <c r="BV151" s="3"/>
      <c r="BW151" s="3"/>
      <c r="BX151" s="3"/>
      <c r="BY151" s="3"/>
    </row>
    <row r="152" spans="1:77" ht="41.45" customHeight="1">
      <c r="A152" s="64" t="s">
        <v>338</v>
      </c>
      <c r="C152" s="65"/>
      <c r="D152" s="65" t="s">
        <v>64</v>
      </c>
      <c r="E152" s="66">
        <v>162.04689775521132</v>
      </c>
      <c r="F152" s="68">
        <v>99.99992830006683</v>
      </c>
      <c r="G152" s="101" t="s">
        <v>1219</v>
      </c>
      <c r="H152" s="65"/>
      <c r="I152" s="69" t="s">
        <v>338</v>
      </c>
      <c r="J152" s="70"/>
      <c r="K152" s="70"/>
      <c r="L152" s="69" t="s">
        <v>3364</v>
      </c>
      <c r="M152" s="73">
        <v>1.0238951977285895</v>
      </c>
      <c r="N152" s="74">
        <v>425.96453857421875</v>
      </c>
      <c r="O152" s="74">
        <v>8378.8408203125</v>
      </c>
      <c r="P152" s="75"/>
      <c r="Q152" s="76"/>
      <c r="R152" s="76"/>
      <c r="S152" s="86"/>
      <c r="T152" s="48">
        <v>1</v>
      </c>
      <c r="U152" s="48">
        <v>1</v>
      </c>
      <c r="V152" s="49">
        <v>0</v>
      </c>
      <c r="W152" s="49">
        <v>0</v>
      </c>
      <c r="X152" s="49">
        <v>0</v>
      </c>
      <c r="Y152" s="49">
        <v>0.999998</v>
      </c>
      <c r="Z152" s="49">
        <v>0</v>
      </c>
      <c r="AA152" s="49" t="s">
        <v>4957</v>
      </c>
      <c r="AB152" s="71">
        <v>152</v>
      </c>
      <c r="AC152" s="71"/>
      <c r="AD152" s="72"/>
      <c r="AE152" s="78" t="s">
        <v>2121</v>
      </c>
      <c r="AF152" s="78">
        <v>3</v>
      </c>
      <c r="AG152" s="78">
        <v>49</v>
      </c>
      <c r="AH152" s="78">
        <v>25648</v>
      </c>
      <c r="AI152" s="78">
        <v>0</v>
      </c>
      <c r="AJ152" s="78"/>
      <c r="AK152" s="78" t="s">
        <v>2329</v>
      </c>
      <c r="AL152" s="78"/>
      <c r="AM152" s="82" t="s">
        <v>2663</v>
      </c>
      <c r="AN152" s="78"/>
      <c r="AO152" s="80">
        <v>41525.84884259259</v>
      </c>
      <c r="AP152" s="82" t="s">
        <v>2838</v>
      </c>
      <c r="AQ152" s="78" t="b">
        <v>1</v>
      </c>
      <c r="AR152" s="78" t="b">
        <v>0</v>
      </c>
      <c r="AS152" s="78" t="b">
        <v>0</v>
      </c>
      <c r="AT152" s="78" t="s">
        <v>1903</v>
      </c>
      <c r="AU152" s="78">
        <v>2</v>
      </c>
      <c r="AV152" s="82" t="s">
        <v>2905</v>
      </c>
      <c r="AW152" s="78" t="b">
        <v>0</v>
      </c>
      <c r="AX152" s="78" t="s">
        <v>2995</v>
      </c>
      <c r="AY152" s="82" t="s">
        <v>3145</v>
      </c>
      <c r="AZ152" s="78" t="s">
        <v>66</v>
      </c>
      <c r="BA152" s="78" t="str">
        <f>REPLACE(INDEX(GroupVertices[Group],MATCH(Vertices[[#This Row],[Vertex]],GroupVertices[Vertex],0)),1,1,"")</f>
        <v>1</v>
      </c>
      <c r="BB152" s="48" t="s">
        <v>774</v>
      </c>
      <c r="BC152" s="48" t="s">
        <v>774</v>
      </c>
      <c r="BD152" s="48" t="s">
        <v>914</v>
      </c>
      <c r="BE152" s="48" t="s">
        <v>914</v>
      </c>
      <c r="BF152" s="48" t="s">
        <v>985</v>
      </c>
      <c r="BG152" s="48" t="s">
        <v>985</v>
      </c>
      <c r="BH152" s="121" t="s">
        <v>4091</v>
      </c>
      <c r="BI152" s="121" t="s">
        <v>4091</v>
      </c>
      <c r="BJ152" s="121" t="s">
        <v>4262</v>
      </c>
      <c r="BK152" s="121" t="s">
        <v>4262</v>
      </c>
      <c r="BL152" s="121">
        <v>0</v>
      </c>
      <c r="BM152" s="124">
        <v>0</v>
      </c>
      <c r="BN152" s="121">
        <v>0</v>
      </c>
      <c r="BO152" s="124">
        <v>0</v>
      </c>
      <c r="BP152" s="121">
        <v>0</v>
      </c>
      <c r="BQ152" s="124">
        <v>0</v>
      </c>
      <c r="BR152" s="121">
        <v>36</v>
      </c>
      <c r="BS152" s="124">
        <v>100</v>
      </c>
      <c r="BT152" s="121">
        <v>36</v>
      </c>
      <c r="BU152" s="2"/>
      <c r="BV152" s="3"/>
      <c r="BW152" s="3"/>
      <c r="BX152" s="3"/>
      <c r="BY152" s="3"/>
    </row>
    <row r="153" spans="1:77" ht="41.45" customHeight="1">
      <c r="A153" s="64" t="s">
        <v>339</v>
      </c>
      <c r="C153" s="65"/>
      <c r="D153" s="65" t="s">
        <v>64</v>
      </c>
      <c r="E153" s="66">
        <v>167.58296458629317</v>
      </c>
      <c r="F153" s="68">
        <v>99.99146444886462</v>
      </c>
      <c r="G153" s="101" t="s">
        <v>2972</v>
      </c>
      <c r="H153" s="65"/>
      <c r="I153" s="69" t="s">
        <v>339</v>
      </c>
      <c r="J153" s="70"/>
      <c r="K153" s="70"/>
      <c r="L153" s="69" t="s">
        <v>3365</v>
      </c>
      <c r="M153" s="73">
        <v>3.8446146750534584</v>
      </c>
      <c r="N153" s="74">
        <v>8529.0361328125</v>
      </c>
      <c r="O153" s="74">
        <v>6696.3896484375</v>
      </c>
      <c r="P153" s="75"/>
      <c r="Q153" s="76"/>
      <c r="R153" s="76"/>
      <c r="S153" s="86"/>
      <c r="T153" s="48">
        <v>1</v>
      </c>
      <c r="U153" s="48">
        <v>1</v>
      </c>
      <c r="V153" s="49">
        <v>0</v>
      </c>
      <c r="W153" s="49">
        <v>0.5</v>
      </c>
      <c r="X153" s="49">
        <v>0</v>
      </c>
      <c r="Y153" s="49">
        <v>0.999998</v>
      </c>
      <c r="Z153" s="49">
        <v>0.5</v>
      </c>
      <c r="AA153" s="49">
        <v>0</v>
      </c>
      <c r="AB153" s="71">
        <v>153</v>
      </c>
      <c r="AC153" s="71"/>
      <c r="AD153" s="72"/>
      <c r="AE153" s="78" t="s">
        <v>2122</v>
      </c>
      <c r="AF153" s="78">
        <v>54</v>
      </c>
      <c r="AG153" s="78">
        <v>5243</v>
      </c>
      <c r="AH153" s="78">
        <v>42719</v>
      </c>
      <c r="AI153" s="78">
        <v>919</v>
      </c>
      <c r="AJ153" s="78"/>
      <c r="AK153" s="78" t="s">
        <v>2330</v>
      </c>
      <c r="AL153" s="78" t="s">
        <v>2501</v>
      </c>
      <c r="AM153" s="82" t="s">
        <v>2583</v>
      </c>
      <c r="AN153" s="78"/>
      <c r="AO153" s="80">
        <v>40848.49386574074</v>
      </c>
      <c r="AP153" s="82" t="s">
        <v>2839</v>
      </c>
      <c r="AQ153" s="78" t="b">
        <v>0</v>
      </c>
      <c r="AR153" s="78" t="b">
        <v>0</v>
      </c>
      <c r="AS153" s="78" t="b">
        <v>0</v>
      </c>
      <c r="AT153" s="78" t="s">
        <v>1903</v>
      </c>
      <c r="AU153" s="78">
        <v>244</v>
      </c>
      <c r="AV153" s="82" t="s">
        <v>2916</v>
      </c>
      <c r="AW153" s="78" t="b">
        <v>1</v>
      </c>
      <c r="AX153" s="78" t="s">
        <v>2995</v>
      </c>
      <c r="AY153" s="82" t="s">
        <v>3146</v>
      </c>
      <c r="AZ153" s="78" t="s">
        <v>66</v>
      </c>
      <c r="BA153" s="78" t="str">
        <f>REPLACE(INDEX(GroupVertices[Group],MATCH(Vertices[[#This Row],[Vertex]],GroupVertices[Vertex],0)),1,1,"")</f>
        <v>19</v>
      </c>
      <c r="BB153" s="48" t="s">
        <v>775</v>
      </c>
      <c r="BC153" s="48" t="s">
        <v>775</v>
      </c>
      <c r="BD153" s="48" t="s">
        <v>882</v>
      </c>
      <c r="BE153" s="48" t="s">
        <v>882</v>
      </c>
      <c r="BF153" s="48" t="s">
        <v>986</v>
      </c>
      <c r="BG153" s="48" t="s">
        <v>986</v>
      </c>
      <c r="BH153" s="121" t="s">
        <v>4092</v>
      </c>
      <c r="BI153" s="121" t="s">
        <v>4092</v>
      </c>
      <c r="BJ153" s="121" t="s">
        <v>3849</v>
      </c>
      <c r="BK153" s="121" t="s">
        <v>3849</v>
      </c>
      <c r="BL153" s="121">
        <v>0</v>
      </c>
      <c r="BM153" s="124">
        <v>0</v>
      </c>
      <c r="BN153" s="121">
        <v>0</v>
      </c>
      <c r="BO153" s="124">
        <v>0</v>
      </c>
      <c r="BP153" s="121">
        <v>0</v>
      </c>
      <c r="BQ153" s="124">
        <v>0</v>
      </c>
      <c r="BR153" s="121">
        <v>9</v>
      </c>
      <c r="BS153" s="124">
        <v>100</v>
      </c>
      <c r="BT153" s="121">
        <v>9</v>
      </c>
      <c r="BU153" s="2"/>
      <c r="BV153" s="3"/>
      <c r="BW153" s="3"/>
      <c r="BX153" s="3"/>
      <c r="BY153" s="3"/>
    </row>
    <row r="154" spans="1:77" ht="41.45" customHeight="1">
      <c r="A154" s="64" t="s">
        <v>423</v>
      </c>
      <c r="C154" s="65"/>
      <c r="D154" s="65" t="s">
        <v>64</v>
      </c>
      <c r="E154" s="66">
        <v>164.40244409650722</v>
      </c>
      <c r="F154" s="68">
        <v>99.99632700796884</v>
      </c>
      <c r="G154" s="101" t="s">
        <v>2973</v>
      </c>
      <c r="H154" s="65"/>
      <c r="I154" s="69" t="s">
        <v>423</v>
      </c>
      <c r="J154" s="70"/>
      <c r="K154" s="70"/>
      <c r="L154" s="69" t="s">
        <v>3366</v>
      </c>
      <c r="M154" s="73">
        <v>2.224085810914566</v>
      </c>
      <c r="N154" s="74">
        <v>8837.6474609375</v>
      </c>
      <c r="O154" s="74">
        <v>7313.97412109375</v>
      </c>
      <c r="P154" s="75"/>
      <c r="Q154" s="76"/>
      <c r="R154" s="76"/>
      <c r="S154" s="86"/>
      <c r="T154" s="48">
        <v>2</v>
      </c>
      <c r="U154" s="48">
        <v>0</v>
      </c>
      <c r="V154" s="49">
        <v>0</v>
      </c>
      <c r="W154" s="49">
        <v>0.5</v>
      </c>
      <c r="X154" s="49">
        <v>0</v>
      </c>
      <c r="Y154" s="49">
        <v>0.999998</v>
      </c>
      <c r="Z154" s="49">
        <v>0.5</v>
      </c>
      <c r="AA154" s="49">
        <v>0</v>
      </c>
      <c r="AB154" s="71">
        <v>154</v>
      </c>
      <c r="AC154" s="71"/>
      <c r="AD154" s="72"/>
      <c r="AE154" s="78" t="s">
        <v>2123</v>
      </c>
      <c r="AF154" s="78">
        <v>1717</v>
      </c>
      <c r="AG154" s="78">
        <v>2259</v>
      </c>
      <c r="AH154" s="78">
        <v>1848</v>
      </c>
      <c r="AI154" s="78">
        <v>2943</v>
      </c>
      <c r="AJ154" s="78"/>
      <c r="AK154" s="84" t="s">
        <v>2331</v>
      </c>
      <c r="AL154" s="78" t="s">
        <v>2502</v>
      </c>
      <c r="AM154" s="82" t="s">
        <v>2664</v>
      </c>
      <c r="AN154" s="78"/>
      <c r="AO154" s="80">
        <v>42241.687256944446</v>
      </c>
      <c r="AP154" s="82" t="s">
        <v>2840</v>
      </c>
      <c r="AQ154" s="78" t="b">
        <v>1</v>
      </c>
      <c r="AR154" s="78" t="b">
        <v>0</v>
      </c>
      <c r="AS154" s="78" t="b">
        <v>1</v>
      </c>
      <c r="AT154" s="78" t="s">
        <v>1903</v>
      </c>
      <c r="AU154" s="78">
        <v>30</v>
      </c>
      <c r="AV154" s="82" t="s">
        <v>2905</v>
      </c>
      <c r="AW154" s="78" t="b">
        <v>0</v>
      </c>
      <c r="AX154" s="78" t="s">
        <v>2995</v>
      </c>
      <c r="AY154" s="82" t="s">
        <v>3147</v>
      </c>
      <c r="AZ154" s="78" t="s">
        <v>65</v>
      </c>
      <c r="BA154" s="78" t="str">
        <f>REPLACE(INDEX(GroupVertices[Group],MATCH(Vertices[[#This Row],[Vertex]],GroupVertices[Vertex],0)),1,1,"")</f>
        <v>19</v>
      </c>
      <c r="BB154" s="48"/>
      <c r="BC154" s="48"/>
      <c r="BD154" s="48"/>
      <c r="BE154" s="48"/>
      <c r="BF154" s="48"/>
      <c r="BG154" s="48"/>
      <c r="BH154" s="48"/>
      <c r="BI154" s="48"/>
      <c r="BJ154" s="48"/>
      <c r="BK154" s="48"/>
      <c r="BL154" s="48"/>
      <c r="BM154" s="49"/>
      <c r="BN154" s="48"/>
      <c r="BO154" s="49"/>
      <c r="BP154" s="48"/>
      <c r="BQ154" s="49"/>
      <c r="BR154" s="48"/>
      <c r="BS154" s="49"/>
      <c r="BT154" s="48"/>
      <c r="BU154" s="2"/>
      <c r="BV154" s="3"/>
      <c r="BW154" s="3"/>
      <c r="BX154" s="3"/>
      <c r="BY154" s="3"/>
    </row>
    <row r="155" spans="1:77" ht="41.45" customHeight="1">
      <c r="A155" s="64" t="s">
        <v>340</v>
      </c>
      <c r="C155" s="65"/>
      <c r="D155" s="65" t="s">
        <v>64</v>
      </c>
      <c r="E155" s="66">
        <v>164.0635012292981</v>
      </c>
      <c r="F155" s="68">
        <v>99.99684520294042</v>
      </c>
      <c r="G155" s="101" t="s">
        <v>1220</v>
      </c>
      <c r="H155" s="65"/>
      <c r="I155" s="69" t="s">
        <v>340</v>
      </c>
      <c r="J155" s="70"/>
      <c r="K155" s="70"/>
      <c r="L155" s="69" t="s">
        <v>3367</v>
      </c>
      <c r="M155" s="73">
        <v>2.051388700057941</v>
      </c>
      <c r="N155" s="74">
        <v>8529.0361328125</v>
      </c>
      <c r="O155" s="74">
        <v>7313.97412109375</v>
      </c>
      <c r="P155" s="75"/>
      <c r="Q155" s="76"/>
      <c r="R155" s="76"/>
      <c r="S155" s="86"/>
      <c r="T155" s="48">
        <v>0</v>
      </c>
      <c r="U155" s="48">
        <v>2</v>
      </c>
      <c r="V155" s="49">
        <v>0</v>
      </c>
      <c r="W155" s="49">
        <v>0.5</v>
      </c>
      <c r="X155" s="49">
        <v>0</v>
      </c>
      <c r="Y155" s="49">
        <v>0.999998</v>
      </c>
      <c r="Z155" s="49">
        <v>0.5</v>
      </c>
      <c r="AA155" s="49">
        <v>0</v>
      </c>
      <c r="AB155" s="71">
        <v>155</v>
      </c>
      <c r="AC155" s="71"/>
      <c r="AD155" s="72"/>
      <c r="AE155" s="78" t="s">
        <v>2124</v>
      </c>
      <c r="AF155" s="78">
        <v>1961</v>
      </c>
      <c r="AG155" s="78">
        <v>1941</v>
      </c>
      <c r="AH155" s="78">
        <v>1486</v>
      </c>
      <c r="AI155" s="78">
        <v>353</v>
      </c>
      <c r="AJ155" s="78"/>
      <c r="AK155" s="78" t="s">
        <v>2332</v>
      </c>
      <c r="AL155" s="78" t="s">
        <v>2406</v>
      </c>
      <c r="AM155" s="78"/>
      <c r="AN155" s="78"/>
      <c r="AO155" s="80">
        <v>42682.76590277778</v>
      </c>
      <c r="AP155" s="82" t="s">
        <v>2841</v>
      </c>
      <c r="AQ155" s="78" t="b">
        <v>1</v>
      </c>
      <c r="AR155" s="78" t="b">
        <v>0</v>
      </c>
      <c r="AS155" s="78" t="b">
        <v>0</v>
      </c>
      <c r="AT155" s="78" t="s">
        <v>1903</v>
      </c>
      <c r="AU155" s="78">
        <v>1</v>
      </c>
      <c r="AV155" s="78"/>
      <c r="AW155" s="78" t="b">
        <v>0</v>
      </c>
      <c r="AX155" s="78" t="s">
        <v>2995</v>
      </c>
      <c r="AY155" s="82" t="s">
        <v>3148</v>
      </c>
      <c r="AZ155" s="78" t="s">
        <v>66</v>
      </c>
      <c r="BA155" s="78" t="str">
        <f>REPLACE(INDEX(GroupVertices[Group],MATCH(Vertices[[#This Row],[Vertex]],GroupVertices[Vertex],0)),1,1,"")</f>
        <v>19</v>
      </c>
      <c r="BB155" s="48" t="s">
        <v>775</v>
      </c>
      <c r="BC155" s="48" t="s">
        <v>775</v>
      </c>
      <c r="BD155" s="48" t="s">
        <v>882</v>
      </c>
      <c r="BE155" s="48" t="s">
        <v>882</v>
      </c>
      <c r="BF155" s="48" t="s">
        <v>986</v>
      </c>
      <c r="BG155" s="48" t="s">
        <v>986</v>
      </c>
      <c r="BH155" s="121" t="s">
        <v>4093</v>
      </c>
      <c r="BI155" s="121" t="s">
        <v>4093</v>
      </c>
      <c r="BJ155" s="121" t="s">
        <v>4263</v>
      </c>
      <c r="BK155" s="121" t="s">
        <v>4263</v>
      </c>
      <c r="BL155" s="121">
        <v>0</v>
      </c>
      <c r="BM155" s="124">
        <v>0</v>
      </c>
      <c r="BN155" s="121">
        <v>0</v>
      </c>
      <c r="BO155" s="124">
        <v>0</v>
      </c>
      <c r="BP155" s="121">
        <v>0</v>
      </c>
      <c r="BQ155" s="124">
        <v>0</v>
      </c>
      <c r="BR155" s="121">
        <v>11</v>
      </c>
      <c r="BS155" s="124">
        <v>100</v>
      </c>
      <c r="BT155" s="121">
        <v>11</v>
      </c>
      <c r="BU155" s="2"/>
      <c r="BV155" s="3"/>
      <c r="BW155" s="3"/>
      <c r="BX155" s="3"/>
      <c r="BY155" s="3"/>
    </row>
    <row r="156" spans="1:77" ht="41.45" customHeight="1">
      <c r="A156" s="64" t="s">
        <v>341</v>
      </c>
      <c r="C156" s="65"/>
      <c r="D156" s="65" t="s">
        <v>64</v>
      </c>
      <c r="E156" s="66">
        <v>162.3869064804934</v>
      </c>
      <c r="F156" s="68">
        <v>99.99940847555133</v>
      </c>
      <c r="G156" s="101" t="s">
        <v>2974</v>
      </c>
      <c r="H156" s="65"/>
      <c r="I156" s="69" t="s">
        <v>341</v>
      </c>
      <c r="J156" s="70"/>
      <c r="K156" s="70"/>
      <c r="L156" s="69" t="s">
        <v>3368</v>
      </c>
      <c r="M156" s="73">
        <v>1.197135381260864</v>
      </c>
      <c r="N156" s="74">
        <v>9534.458984375</v>
      </c>
      <c r="O156" s="74">
        <v>2911.4736328125</v>
      </c>
      <c r="P156" s="75"/>
      <c r="Q156" s="76"/>
      <c r="R156" s="76"/>
      <c r="S156" s="86"/>
      <c r="T156" s="48">
        <v>2</v>
      </c>
      <c r="U156" s="48">
        <v>1</v>
      </c>
      <c r="V156" s="49">
        <v>0</v>
      </c>
      <c r="W156" s="49">
        <v>1</v>
      </c>
      <c r="X156" s="49">
        <v>0</v>
      </c>
      <c r="Y156" s="49">
        <v>1.298243</v>
      </c>
      <c r="Z156" s="49">
        <v>0</v>
      </c>
      <c r="AA156" s="49">
        <v>0</v>
      </c>
      <c r="AB156" s="71">
        <v>156</v>
      </c>
      <c r="AC156" s="71"/>
      <c r="AD156" s="72"/>
      <c r="AE156" s="78" t="s">
        <v>2125</v>
      </c>
      <c r="AF156" s="78">
        <v>169</v>
      </c>
      <c r="AG156" s="78">
        <v>368</v>
      </c>
      <c r="AH156" s="78">
        <v>1455</v>
      </c>
      <c r="AI156" s="78">
        <v>20</v>
      </c>
      <c r="AJ156" s="78"/>
      <c r="AK156" s="78" t="s">
        <v>2333</v>
      </c>
      <c r="AL156" s="78" t="s">
        <v>2503</v>
      </c>
      <c r="AM156" s="82" t="s">
        <v>2665</v>
      </c>
      <c r="AN156" s="78"/>
      <c r="AO156" s="80">
        <v>42069.651400462964</v>
      </c>
      <c r="AP156" s="82" t="s">
        <v>2842</v>
      </c>
      <c r="AQ156" s="78" t="b">
        <v>0</v>
      </c>
      <c r="AR156" s="78" t="b">
        <v>0</v>
      </c>
      <c r="AS156" s="78" t="b">
        <v>1</v>
      </c>
      <c r="AT156" s="78" t="s">
        <v>1903</v>
      </c>
      <c r="AU156" s="78">
        <v>12</v>
      </c>
      <c r="AV156" s="82" t="s">
        <v>2905</v>
      </c>
      <c r="AW156" s="78" t="b">
        <v>0</v>
      </c>
      <c r="AX156" s="78" t="s">
        <v>2995</v>
      </c>
      <c r="AY156" s="82" t="s">
        <v>3149</v>
      </c>
      <c r="AZ156" s="78" t="s">
        <v>66</v>
      </c>
      <c r="BA156" s="78" t="str">
        <f>REPLACE(INDEX(GroupVertices[Group],MATCH(Vertices[[#This Row],[Vertex]],GroupVertices[Vertex],0)),1,1,"")</f>
        <v>26</v>
      </c>
      <c r="BB156" s="48" t="s">
        <v>776</v>
      </c>
      <c r="BC156" s="48" t="s">
        <v>776</v>
      </c>
      <c r="BD156" s="48" t="s">
        <v>915</v>
      </c>
      <c r="BE156" s="48" t="s">
        <v>915</v>
      </c>
      <c r="BF156" s="48" t="s">
        <v>987</v>
      </c>
      <c r="BG156" s="48" t="s">
        <v>987</v>
      </c>
      <c r="BH156" s="121" t="s">
        <v>4094</v>
      </c>
      <c r="BI156" s="121" t="s">
        <v>4094</v>
      </c>
      <c r="BJ156" s="121" t="s">
        <v>3855</v>
      </c>
      <c r="BK156" s="121" t="s">
        <v>3855</v>
      </c>
      <c r="BL156" s="121">
        <v>0</v>
      </c>
      <c r="BM156" s="124">
        <v>0</v>
      </c>
      <c r="BN156" s="121">
        <v>0</v>
      </c>
      <c r="BO156" s="124">
        <v>0</v>
      </c>
      <c r="BP156" s="121">
        <v>0</v>
      </c>
      <c r="BQ156" s="124">
        <v>0</v>
      </c>
      <c r="BR156" s="121">
        <v>25</v>
      </c>
      <c r="BS156" s="124">
        <v>100</v>
      </c>
      <c r="BT156" s="121">
        <v>25</v>
      </c>
      <c r="BU156" s="2"/>
      <c r="BV156" s="3"/>
      <c r="BW156" s="3"/>
      <c r="BX156" s="3"/>
      <c r="BY156" s="3"/>
    </row>
    <row r="157" spans="1:77" ht="41.45" customHeight="1">
      <c r="A157" s="64" t="s">
        <v>342</v>
      </c>
      <c r="C157" s="65"/>
      <c r="D157" s="65" t="s">
        <v>64</v>
      </c>
      <c r="E157" s="66">
        <v>162.2696620924651</v>
      </c>
      <c r="F157" s="68">
        <v>99.99958772538426</v>
      </c>
      <c r="G157" s="101" t="s">
        <v>1221</v>
      </c>
      <c r="H157" s="65"/>
      <c r="I157" s="69" t="s">
        <v>342</v>
      </c>
      <c r="J157" s="70"/>
      <c r="K157" s="70"/>
      <c r="L157" s="69" t="s">
        <v>3369</v>
      </c>
      <c r="M157" s="73">
        <v>1.13739738693939</v>
      </c>
      <c r="N157" s="74">
        <v>9534.458984375</v>
      </c>
      <c r="O157" s="74">
        <v>3323.197021484375</v>
      </c>
      <c r="P157" s="75"/>
      <c r="Q157" s="76"/>
      <c r="R157" s="76"/>
      <c r="S157" s="86"/>
      <c r="T157" s="48">
        <v>0</v>
      </c>
      <c r="U157" s="48">
        <v>1</v>
      </c>
      <c r="V157" s="49">
        <v>0</v>
      </c>
      <c r="W157" s="49">
        <v>1</v>
      </c>
      <c r="X157" s="49">
        <v>0</v>
      </c>
      <c r="Y157" s="49">
        <v>0.701753</v>
      </c>
      <c r="Z157" s="49">
        <v>0</v>
      </c>
      <c r="AA157" s="49">
        <v>0</v>
      </c>
      <c r="AB157" s="71">
        <v>157</v>
      </c>
      <c r="AC157" s="71"/>
      <c r="AD157" s="72"/>
      <c r="AE157" s="78" t="s">
        <v>2126</v>
      </c>
      <c r="AF157" s="78">
        <v>772</v>
      </c>
      <c r="AG157" s="78">
        <v>258</v>
      </c>
      <c r="AH157" s="78">
        <v>2455</v>
      </c>
      <c r="AI157" s="78">
        <v>2838</v>
      </c>
      <c r="AJ157" s="78"/>
      <c r="AK157" s="78" t="s">
        <v>2334</v>
      </c>
      <c r="AL157" s="78" t="s">
        <v>2504</v>
      </c>
      <c r="AM157" s="82" t="s">
        <v>2666</v>
      </c>
      <c r="AN157" s="78"/>
      <c r="AO157" s="80">
        <v>42949.67077546296</v>
      </c>
      <c r="AP157" s="82" t="s">
        <v>2843</v>
      </c>
      <c r="AQ157" s="78" t="b">
        <v>0</v>
      </c>
      <c r="AR157" s="78" t="b">
        <v>0</v>
      </c>
      <c r="AS157" s="78" t="b">
        <v>1</v>
      </c>
      <c r="AT157" s="78" t="s">
        <v>1903</v>
      </c>
      <c r="AU157" s="78">
        <v>3</v>
      </c>
      <c r="AV157" s="82" t="s">
        <v>2905</v>
      </c>
      <c r="AW157" s="78" t="b">
        <v>0</v>
      </c>
      <c r="AX157" s="78" t="s">
        <v>2995</v>
      </c>
      <c r="AY157" s="82" t="s">
        <v>3150</v>
      </c>
      <c r="AZ157" s="78" t="s">
        <v>66</v>
      </c>
      <c r="BA157" s="78" t="str">
        <f>REPLACE(INDEX(GroupVertices[Group],MATCH(Vertices[[#This Row],[Vertex]],GroupVertices[Vertex],0)),1,1,"")</f>
        <v>26</v>
      </c>
      <c r="BB157" s="48"/>
      <c r="BC157" s="48"/>
      <c r="BD157" s="48"/>
      <c r="BE157" s="48"/>
      <c r="BF157" s="48"/>
      <c r="BG157" s="48"/>
      <c r="BH157" s="121" t="s">
        <v>4095</v>
      </c>
      <c r="BI157" s="121" t="s">
        <v>4095</v>
      </c>
      <c r="BJ157" s="121" t="s">
        <v>4264</v>
      </c>
      <c r="BK157" s="121" t="s">
        <v>4264</v>
      </c>
      <c r="BL157" s="121">
        <v>0</v>
      </c>
      <c r="BM157" s="124">
        <v>0</v>
      </c>
      <c r="BN157" s="121">
        <v>0</v>
      </c>
      <c r="BO157" s="124">
        <v>0</v>
      </c>
      <c r="BP157" s="121">
        <v>0</v>
      </c>
      <c r="BQ157" s="124">
        <v>0</v>
      </c>
      <c r="BR157" s="121">
        <v>20</v>
      </c>
      <c r="BS157" s="124">
        <v>100</v>
      </c>
      <c r="BT157" s="121">
        <v>20</v>
      </c>
      <c r="BU157" s="2"/>
      <c r="BV157" s="3"/>
      <c r="BW157" s="3"/>
      <c r="BX157" s="3"/>
      <c r="BY157" s="3"/>
    </row>
    <row r="158" spans="1:77" ht="41.45" customHeight="1">
      <c r="A158" s="64" t="s">
        <v>343</v>
      </c>
      <c r="C158" s="65"/>
      <c r="D158" s="65" t="s">
        <v>64</v>
      </c>
      <c r="E158" s="66">
        <v>164.0858842488308</v>
      </c>
      <c r="F158" s="68">
        <v>99.99681098251776</v>
      </c>
      <c r="G158" s="101" t="s">
        <v>1222</v>
      </c>
      <c r="H158" s="65"/>
      <c r="I158" s="69" t="s">
        <v>343</v>
      </c>
      <c r="J158" s="70"/>
      <c r="K158" s="70"/>
      <c r="L158" s="69" t="s">
        <v>3370</v>
      </c>
      <c r="M158" s="73">
        <v>2.062793226246586</v>
      </c>
      <c r="N158" s="74">
        <v>6701.7333984375</v>
      </c>
      <c r="O158" s="74">
        <v>4237.8115234375</v>
      </c>
      <c r="P158" s="75"/>
      <c r="Q158" s="76"/>
      <c r="R158" s="76"/>
      <c r="S158" s="86"/>
      <c r="T158" s="48">
        <v>0</v>
      </c>
      <c r="U158" s="48">
        <v>1</v>
      </c>
      <c r="V158" s="49">
        <v>0</v>
      </c>
      <c r="W158" s="49">
        <v>0.333333</v>
      </c>
      <c r="X158" s="49">
        <v>0</v>
      </c>
      <c r="Y158" s="49">
        <v>0.638297</v>
      </c>
      <c r="Z158" s="49">
        <v>0</v>
      </c>
      <c r="AA158" s="49">
        <v>0</v>
      </c>
      <c r="AB158" s="71">
        <v>158</v>
      </c>
      <c r="AC158" s="71"/>
      <c r="AD158" s="72"/>
      <c r="AE158" s="78" t="s">
        <v>2127</v>
      </c>
      <c r="AF158" s="78">
        <v>1850</v>
      </c>
      <c r="AG158" s="78">
        <v>1962</v>
      </c>
      <c r="AH158" s="78">
        <v>154856</v>
      </c>
      <c r="AI158" s="78">
        <v>258</v>
      </c>
      <c r="AJ158" s="78"/>
      <c r="AK158" s="78"/>
      <c r="AL158" s="78" t="s">
        <v>2505</v>
      </c>
      <c r="AM158" s="78"/>
      <c r="AN158" s="78"/>
      <c r="AO158" s="80">
        <v>41649.47635416667</v>
      </c>
      <c r="AP158" s="82" t="s">
        <v>2844</v>
      </c>
      <c r="AQ158" s="78" t="b">
        <v>1</v>
      </c>
      <c r="AR158" s="78" t="b">
        <v>0</v>
      </c>
      <c r="AS158" s="78" t="b">
        <v>1</v>
      </c>
      <c r="AT158" s="78" t="s">
        <v>1903</v>
      </c>
      <c r="AU158" s="78">
        <v>52</v>
      </c>
      <c r="AV158" s="82" t="s">
        <v>2905</v>
      </c>
      <c r="AW158" s="78" t="b">
        <v>0</v>
      </c>
      <c r="AX158" s="78" t="s">
        <v>2995</v>
      </c>
      <c r="AY158" s="82" t="s">
        <v>3151</v>
      </c>
      <c r="AZ158" s="78" t="s">
        <v>66</v>
      </c>
      <c r="BA158" s="78" t="str">
        <f>REPLACE(INDEX(GroupVertices[Group],MATCH(Vertices[[#This Row],[Vertex]],GroupVertices[Vertex],0)),1,1,"")</f>
        <v>18</v>
      </c>
      <c r="BB158" s="48"/>
      <c r="BC158" s="48"/>
      <c r="BD158" s="48"/>
      <c r="BE158" s="48"/>
      <c r="BF158" s="48"/>
      <c r="BG158" s="48"/>
      <c r="BH158" s="121" t="s">
        <v>4096</v>
      </c>
      <c r="BI158" s="121" t="s">
        <v>4096</v>
      </c>
      <c r="BJ158" s="121" t="s">
        <v>4265</v>
      </c>
      <c r="BK158" s="121" t="s">
        <v>4265</v>
      </c>
      <c r="BL158" s="121">
        <v>0</v>
      </c>
      <c r="BM158" s="124">
        <v>0</v>
      </c>
      <c r="BN158" s="121">
        <v>0</v>
      </c>
      <c r="BO158" s="124">
        <v>0</v>
      </c>
      <c r="BP158" s="121">
        <v>0</v>
      </c>
      <c r="BQ158" s="124">
        <v>0</v>
      </c>
      <c r="BR158" s="121">
        <v>21</v>
      </c>
      <c r="BS158" s="124">
        <v>100</v>
      </c>
      <c r="BT158" s="121">
        <v>21</v>
      </c>
      <c r="BU158" s="2"/>
      <c r="BV158" s="3"/>
      <c r="BW158" s="3"/>
      <c r="BX158" s="3"/>
      <c r="BY158" s="3"/>
    </row>
    <row r="159" spans="1:77" ht="41.45" customHeight="1">
      <c r="A159" s="64" t="s">
        <v>344</v>
      </c>
      <c r="C159" s="65"/>
      <c r="D159" s="65" t="s">
        <v>64</v>
      </c>
      <c r="E159" s="66">
        <v>162.57449750133867</v>
      </c>
      <c r="F159" s="68">
        <v>99.99912167581864</v>
      </c>
      <c r="G159" s="101" t="s">
        <v>1223</v>
      </c>
      <c r="H159" s="65"/>
      <c r="I159" s="69" t="s">
        <v>344</v>
      </c>
      <c r="J159" s="70"/>
      <c r="K159" s="70"/>
      <c r="L159" s="69" t="s">
        <v>3371</v>
      </c>
      <c r="M159" s="73">
        <v>1.2927161721752223</v>
      </c>
      <c r="N159" s="74">
        <v>6370.38330078125</v>
      </c>
      <c r="O159" s="74">
        <v>4237.8115234375</v>
      </c>
      <c r="P159" s="75"/>
      <c r="Q159" s="76"/>
      <c r="R159" s="76"/>
      <c r="S159" s="86"/>
      <c r="T159" s="48">
        <v>3</v>
      </c>
      <c r="U159" s="48">
        <v>1</v>
      </c>
      <c r="V159" s="49">
        <v>2</v>
      </c>
      <c r="W159" s="49">
        <v>0.5</v>
      </c>
      <c r="X159" s="49">
        <v>0</v>
      </c>
      <c r="Y159" s="49">
        <v>1.7234</v>
      </c>
      <c r="Z159" s="49">
        <v>0</v>
      </c>
      <c r="AA159" s="49">
        <v>0</v>
      </c>
      <c r="AB159" s="71">
        <v>159</v>
      </c>
      <c r="AC159" s="71"/>
      <c r="AD159" s="72"/>
      <c r="AE159" s="78" t="s">
        <v>2128</v>
      </c>
      <c r="AF159" s="78">
        <v>23</v>
      </c>
      <c r="AG159" s="78">
        <v>544</v>
      </c>
      <c r="AH159" s="78">
        <v>5488</v>
      </c>
      <c r="AI159" s="78">
        <v>21</v>
      </c>
      <c r="AJ159" s="78"/>
      <c r="AK159" s="78" t="s">
        <v>2335</v>
      </c>
      <c r="AL159" s="78" t="s">
        <v>2479</v>
      </c>
      <c r="AM159" s="82" t="s">
        <v>2667</v>
      </c>
      <c r="AN159" s="78"/>
      <c r="AO159" s="80">
        <v>42048.66166666667</v>
      </c>
      <c r="AP159" s="82" t="s">
        <v>2845</v>
      </c>
      <c r="AQ159" s="78" t="b">
        <v>0</v>
      </c>
      <c r="AR159" s="78" t="b">
        <v>0</v>
      </c>
      <c r="AS159" s="78" t="b">
        <v>0</v>
      </c>
      <c r="AT159" s="78" t="s">
        <v>1903</v>
      </c>
      <c r="AU159" s="78">
        <v>4</v>
      </c>
      <c r="AV159" s="82" t="s">
        <v>2905</v>
      </c>
      <c r="AW159" s="78" t="b">
        <v>0</v>
      </c>
      <c r="AX159" s="78" t="s">
        <v>2995</v>
      </c>
      <c r="AY159" s="82" t="s">
        <v>3152</v>
      </c>
      <c r="AZ159" s="78" t="s">
        <v>66</v>
      </c>
      <c r="BA159" s="78" t="str">
        <f>REPLACE(INDEX(GroupVertices[Group],MATCH(Vertices[[#This Row],[Vertex]],GroupVertices[Vertex],0)),1,1,"")</f>
        <v>18</v>
      </c>
      <c r="BB159" s="48" t="s">
        <v>777</v>
      </c>
      <c r="BC159" s="48" t="s">
        <v>777</v>
      </c>
      <c r="BD159" s="48" t="s">
        <v>898</v>
      </c>
      <c r="BE159" s="48" t="s">
        <v>898</v>
      </c>
      <c r="BF159" s="48"/>
      <c r="BG159" s="48"/>
      <c r="BH159" s="121" t="s">
        <v>4097</v>
      </c>
      <c r="BI159" s="121" t="s">
        <v>4097</v>
      </c>
      <c r="BJ159" s="121" t="s">
        <v>3848</v>
      </c>
      <c r="BK159" s="121" t="s">
        <v>3848</v>
      </c>
      <c r="BL159" s="121">
        <v>0</v>
      </c>
      <c r="BM159" s="124">
        <v>0</v>
      </c>
      <c r="BN159" s="121">
        <v>0</v>
      </c>
      <c r="BO159" s="124">
        <v>0</v>
      </c>
      <c r="BP159" s="121">
        <v>0</v>
      </c>
      <c r="BQ159" s="124">
        <v>0</v>
      </c>
      <c r="BR159" s="121">
        <v>28</v>
      </c>
      <c r="BS159" s="124">
        <v>100</v>
      </c>
      <c r="BT159" s="121">
        <v>28</v>
      </c>
      <c r="BU159" s="2"/>
      <c r="BV159" s="3"/>
      <c r="BW159" s="3"/>
      <c r="BX159" s="3"/>
      <c r="BY159" s="3"/>
    </row>
    <row r="160" spans="1:77" ht="41.45" customHeight="1">
      <c r="A160" s="64" t="s">
        <v>345</v>
      </c>
      <c r="C160" s="65"/>
      <c r="D160" s="65" t="s">
        <v>64</v>
      </c>
      <c r="E160" s="66">
        <v>166.09822429062567</v>
      </c>
      <c r="F160" s="68">
        <v>99.99373440356709</v>
      </c>
      <c r="G160" s="101" t="s">
        <v>1224</v>
      </c>
      <c r="H160" s="65"/>
      <c r="I160" s="69" t="s">
        <v>345</v>
      </c>
      <c r="J160" s="70"/>
      <c r="K160" s="70"/>
      <c r="L160" s="69" t="s">
        <v>3372</v>
      </c>
      <c r="M160" s="73">
        <v>3.0881144378733385</v>
      </c>
      <c r="N160" s="74">
        <v>6370.38330078125</v>
      </c>
      <c r="O160" s="74">
        <v>3655.516845703125</v>
      </c>
      <c r="P160" s="75"/>
      <c r="Q160" s="76"/>
      <c r="R160" s="76"/>
      <c r="S160" s="86"/>
      <c r="T160" s="48">
        <v>0</v>
      </c>
      <c r="U160" s="48">
        <v>1</v>
      </c>
      <c r="V160" s="49">
        <v>0</v>
      </c>
      <c r="W160" s="49">
        <v>0.333333</v>
      </c>
      <c r="X160" s="49">
        <v>0</v>
      </c>
      <c r="Y160" s="49">
        <v>0.638297</v>
      </c>
      <c r="Z160" s="49">
        <v>0</v>
      </c>
      <c r="AA160" s="49">
        <v>0</v>
      </c>
      <c r="AB160" s="71">
        <v>160</v>
      </c>
      <c r="AC160" s="71"/>
      <c r="AD160" s="72"/>
      <c r="AE160" s="78" t="s">
        <v>2129</v>
      </c>
      <c r="AF160" s="78">
        <v>1351</v>
      </c>
      <c r="AG160" s="78">
        <v>3850</v>
      </c>
      <c r="AH160" s="78">
        <v>117120</v>
      </c>
      <c r="AI160" s="78">
        <v>135668</v>
      </c>
      <c r="AJ160" s="78"/>
      <c r="AK160" s="78"/>
      <c r="AL160" s="78"/>
      <c r="AM160" s="78"/>
      <c r="AN160" s="78"/>
      <c r="AO160" s="80">
        <v>41134.17005787037</v>
      </c>
      <c r="AP160" s="78"/>
      <c r="AQ160" s="78" t="b">
        <v>1</v>
      </c>
      <c r="AR160" s="78" t="b">
        <v>0</v>
      </c>
      <c r="AS160" s="78" t="b">
        <v>0</v>
      </c>
      <c r="AT160" s="78" t="s">
        <v>1903</v>
      </c>
      <c r="AU160" s="78">
        <v>16</v>
      </c>
      <c r="AV160" s="82" t="s">
        <v>2905</v>
      </c>
      <c r="AW160" s="78" t="b">
        <v>0</v>
      </c>
      <c r="AX160" s="78" t="s">
        <v>2995</v>
      </c>
      <c r="AY160" s="82" t="s">
        <v>3153</v>
      </c>
      <c r="AZ160" s="78" t="s">
        <v>66</v>
      </c>
      <c r="BA160" s="78" t="str">
        <f>REPLACE(INDEX(GroupVertices[Group],MATCH(Vertices[[#This Row],[Vertex]],GroupVertices[Vertex],0)),1,1,"")</f>
        <v>18</v>
      </c>
      <c r="BB160" s="48"/>
      <c r="BC160" s="48"/>
      <c r="BD160" s="48"/>
      <c r="BE160" s="48"/>
      <c r="BF160" s="48"/>
      <c r="BG160" s="48"/>
      <c r="BH160" s="121" t="s">
        <v>4096</v>
      </c>
      <c r="BI160" s="121" t="s">
        <v>4096</v>
      </c>
      <c r="BJ160" s="121" t="s">
        <v>4265</v>
      </c>
      <c r="BK160" s="121" t="s">
        <v>4265</v>
      </c>
      <c r="BL160" s="121">
        <v>0</v>
      </c>
      <c r="BM160" s="124">
        <v>0</v>
      </c>
      <c r="BN160" s="121">
        <v>0</v>
      </c>
      <c r="BO160" s="124">
        <v>0</v>
      </c>
      <c r="BP160" s="121">
        <v>0</v>
      </c>
      <c r="BQ160" s="124">
        <v>0</v>
      </c>
      <c r="BR160" s="121">
        <v>21</v>
      </c>
      <c r="BS160" s="124">
        <v>100</v>
      </c>
      <c r="BT160" s="121">
        <v>21</v>
      </c>
      <c r="BU160" s="2"/>
      <c r="BV160" s="3"/>
      <c r="BW160" s="3"/>
      <c r="BX160" s="3"/>
      <c r="BY160" s="3"/>
    </row>
    <row r="161" spans="1:77" ht="41.45" customHeight="1">
      <c r="A161" s="64" t="s">
        <v>346</v>
      </c>
      <c r="C161" s="65"/>
      <c r="D161" s="65" t="s">
        <v>64</v>
      </c>
      <c r="E161" s="66">
        <v>162.06395148437906</v>
      </c>
      <c r="F161" s="68">
        <v>99.99990222736386</v>
      </c>
      <c r="G161" s="101" t="s">
        <v>1225</v>
      </c>
      <c r="H161" s="65"/>
      <c r="I161" s="69" t="s">
        <v>346</v>
      </c>
      <c r="J161" s="70"/>
      <c r="K161" s="70"/>
      <c r="L161" s="69" t="s">
        <v>3373</v>
      </c>
      <c r="M161" s="73">
        <v>1.0325843605389857</v>
      </c>
      <c r="N161" s="74">
        <v>8066.11962890625</v>
      </c>
      <c r="O161" s="74">
        <v>2146.84423828125</v>
      </c>
      <c r="P161" s="75"/>
      <c r="Q161" s="76"/>
      <c r="R161" s="76"/>
      <c r="S161" s="86"/>
      <c r="T161" s="48">
        <v>0</v>
      </c>
      <c r="U161" s="48">
        <v>1</v>
      </c>
      <c r="V161" s="49">
        <v>0</v>
      </c>
      <c r="W161" s="49">
        <v>1</v>
      </c>
      <c r="X161" s="49">
        <v>0</v>
      </c>
      <c r="Y161" s="49">
        <v>0.999998</v>
      </c>
      <c r="Z161" s="49">
        <v>0</v>
      </c>
      <c r="AA161" s="49">
        <v>0</v>
      </c>
      <c r="AB161" s="71">
        <v>161</v>
      </c>
      <c r="AC161" s="71"/>
      <c r="AD161" s="72"/>
      <c r="AE161" s="78" t="s">
        <v>2130</v>
      </c>
      <c r="AF161" s="78">
        <v>161</v>
      </c>
      <c r="AG161" s="78">
        <v>65</v>
      </c>
      <c r="AH161" s="78">
        <v>11072</v>
      </c>
      <c r="AI161" s="78">
        <v>1508</v>
      </c>
      <c r="AJ161" s="78"/>
      <c r="AK161" s="78" t="s">
        <v>2336</v>
      </c>
      <c r="AL161" s="78" t="s">
        <v>2506</v>
      </c>
      <c r="AM161" s="78"/>
      <c r="AN161" s="78"/>
      <c r="AO161" s="80">
        <v>39921.79746527778</v>
      </c>
      <c r="AP161" s="78"/>
      <c r="AQ161" s="78" t="b">
        <v>1</v>
      </c>
      <c r="AR161" s="78" t="b">
        <v>0</v>
      </c>
      <c r="AS161" s="78" t="b">
        <v>0</v>
      </c>
      <c r="AT161" s="78" t="s">
        <v>1903</v>
      </c>
      <c r="AU161" s="78">
        <v>4</v>
      </c>
      <c r="AV161" s="82" t="s">
        <v>2905</v>
      </c>
      <c r="AW161" s="78" t="b">
        <v>0</v>
      </c>
      <c r="AX161" s="78" t="s">
        <v>2995</v>
      </c>
      <c r="AY161" s="82" t="s">
        <v>3154</v>
      </c>
      <c r="AZ161" s="78" t="s">
        <v>66</v>
      </c>
      <c r="BA161" s="78" t="str">
        <f>REPLACE(INDEX(GroupVertices[Group],MATCH(Vertices[[#This Row],[Vertex]],GroupVertices[Vertex],0)),1,1,"")</f>
        <v>25</v>
      </c>
      <c r="BB161" s="48"/>
      <c r="BC161" s="48"/>
      <c r="BD161" s="48"/>
      <c r="BE161" s="48"/>
      <c r="BF161" s="48"/>
      <c r="BG161" s="48"/>
      <c r="BH161" s="121" t="s">
        <v>4098</v>
      </c>
      <c r="BI161" s="121" t="s">
        <v>4098</v>
      </c>
      <c r="BJ161" s="121" t="s">
        <v>4266</v>
      </c>
      <c r="BK161" s="121" t="s">
        <v>4266</v>
      </c>
      <c r="BL161" s="121">
        <v>0</v>
      </c>
      <c r="BM161" s="124">
        <v>0</v>
      </c>
      <c r="BN161" s="121">
        <v>0</v>
      </c>
      <c r="BO161" s="124">
        <v>0</v>
      </c>
      <c r="BP161" s="121">
        <v>0</v>
      </c>
      <c r="BQ161" s="124">
        <v>0</v>
      </c>
      <c r="BR161" s="121">
        <v>44</v>
      </c>
      <c r="BS161" s="124">
        <v>100</v>
      </c>
      <c r="BT161" s="121">
        <v>44</v>
      </c>
      <c r="BU161" s="2"/>
      <c r="BV161" s="3"/>
      <c r="BW161" s="3"/>
      <c r="BX161" s="3"/>
      <c r="BY161" s="3"/>
    </row>
    <row r="162" spans="1:77" ht="41.45" customHeight="1">
      <c r="A162" s="64" t="s">
        <v>424</v>
      </c>
      <c r="C162" s="65"/>
      <c r="D162" s="65" t="s">
        <v>64</v>
      </c>
      <c r="E162" s="66">
        <v>1000</v>
      </c>
      <c r="F162" s="68">
        <v>98.71881833730136</v>
      </c>
      <c r="G162" s="101" t="s">
        <v>2975</v>
      </c>
      <c r="H162" s="65"/>
      <c r="I162" s="69" t="s">
        <v>424</v>
      </c>
      <c r="J162" s="70"/>
      <c r="K162" s="70"/>
      <c r="L162" s="69" t="s">
        <v>3374</v>
      </c>
      <c r="M162" s="73">
        <v>427.9751421220323</v>
      </c>
      <c r="N162" s="74">
        <v>8066.11962890625</v>
      </c>
      <c r="O162" s="74">
        <v>1735.12060546875</v>
      </c>
      <c r="P162" s="75"/>
      <c r="Q162" s="76"/>
      <c r="R162" s="76"/>
      <c r="S162" s="86"/>
      <c r="T162" s="48">
        <v>1</v>
      </c>
      <c r="U162" s="48">
        <v>0</v>
      </c>
      <c r="V162" s="49">
        <v>0</v>
      </c>
      <c r="W162" s="49">
        <v>1</v>
      </c>
      <c r="X162" s="49">
        <v>0</v>
      </c>
      <c r="Y162" s="49">
        <v>0.999998</v>
      </c>
      <c r="Z162" s="49">
        <v>0</v>
      </c>
      <c r="AA162" s="49">
        <v>0</v>
      </c>
      <c r="AB162" s="71">
        <v>162</v>
      </c>
      <c r="AC162" s="71"/>
      <c r="AD162" s="72"/>
      <c r="AE162" s="78" t="s">
        <v>2131</v>
      </c>
      <c r="AF162" s="78">
        <v>2424</v>
      </c>
      <c r="AG162" s="78">
        <v>786226</v>
      </c>
      <c r="AH162" s="78">
        <v>4680</v>
      </c>
      <c r="AI162" s="78">
        <v>10765</v>
      </c>
      <c r="AJ162" s="78"/>
      <c r="AK162" s="78" t="s">
        <v>2337</v>
      </c>
      <c r="AL162" s="78" t="s">
        <v>2507</v>
      </c>
      <c r="AM162" s="82" t="s">
        <v>2668</v>
      </c>
      <c r="AN162" s="78"/>
      <c r="AO162" s="80">
        <v>39924.14037037037</v>
      </c>
      <c r="AP162" s="82" t="s">
        <v>2846</v>
      </c>
      <c r="AQ162" s="78" t="b">
        <v>0</v>
      </c>
      <c r="AR162" s="78" t="b">
        <v>0</v>
      </c>
      <c r="AS162" s="78" t="b">
        <v>0</v>
      </c>
      <c r="AT162" s="78" t="s">
        <v>1903</v>
      </c>
      <c r="AU162" s="78">
        <v>7557</v>
      </c>
      <c r="AV162" s="82" t="s">
        <v>2907</v>
      </c>
      <c r="AW162" s="78" t="b">
        <v>1</v>
      </c>
      <c r="AX162" s="78" t="s">
        <v>2995</v>
      </c>
      <c r="AY162" s="82" t="s">
        <v>3155</v>
      </c>
      <c r="AZ162" s="78" t="s">
        <v>65</v>
      </c>
      <c r="BA162" s="78" t="str">
        <f>REPLACE(INDEX(GroupVertices[Group],MATCH(Vertices[[#This Row],[Vertex]],GroupVertices[Vertex],0)),1,1,"")</f>
        <v>25</v>
      </c>
      <c r="BB162" s="48"/>
      <c r="BC162" s="48"/>
      <c r="BD162" s="48"/>
      <c r="BE162" s="48"/>
      <c r="BF162" s="48"/>
      <c r="BG162" s="48"/>
      <c r="BH162" s="48"/>
      <c r="BI162" s="48"/>
      <c r="BJ162" s="48"/>
      <c r="BK162" s="48"/>
      <c r="BL162" s="48"/>
      <c r="BM162" s="49"/>
      <c r="BN162" s="48"/>
      <c r="BO162" s="49"/>
      <c r="BP162" s="48"/>
      <c r="BQ162" s="49"/>
      <c r="BR162" s="48"/>
      <c r="BS162" s="49"/>
      <c r="BT162" s="48"/>
      <c r="BU162" s="2"/>
      <c r="BV162" s="3"/>
      <c r="BW162" s="3"/>
      <c r="BX162" s="3"/>
      <c r="BY162" s="3"/>
    </row>
    <row r="163" spans="1:77" ht="41.45" customHeight="1">
      <c r="A163" s="64" t="s">
        <v>348</v>
      </c>
      <c r="C163" s="65"/>
      <c r="D163" s="65" t="s">
        <v>64</v>
      </c>
      <c r="E163" s="66">
        <v>162.03623917448147</v>
      </c>
      <c r="F163" s="68">
        <v>99.99994459550618</v>
      </c>
      <c r="G163" s="101" t="s">
        <v>1226</v>
      </c>
      <c r="H163" s="65"/>
      <c r="I163" s="69" t="s">
        <v>348</v>
      </c>
      <c r="J163" s="70"/>
      <c r="K163" s="70"/>
      <c r="L163" s="69" t="s">
        <v>3375</v>
      </c>
      <c r="M163" s="73">
        <v>1.018464470972092</v>
      </c>
      <c r="N163" s="74">
        <v>7512.244140625</v>
      </c>
      <c r="O163" s="74">
        <v>7313.97412109375</v>
      </c>
      <c r="P163" s="75"/>
      <c r="Q163" s="76"/>
      <c r="R163" s="76"/>
      <c r="S163" s="86"/>
      <c r="T163" s="48">
        <v>0</v>
      </c>
      <c r="U163" s="48">
        <v>1</v>
      </c>
      <c r="V163" s="49">
        <v>0</v>
      </c>
      <c r="W163" s="49">
        <v>0.2</v>
      </c>
      <c r="X163" s="49">
        <v>0</v>
      </c>
      <c r="Y163" s="49">
        <v>0.610686</v>
      </c>
      <c r="Z163" s="49">
        <v>0</v>
      </c>
      <c r="AA163" s="49">
        <v>0</v>
      </c>
      <c r="AB163" s="71">
        <v>163</v>
      </c>
      <c r="AC163" s="71"/>
      <c r="AD163" s="72"/>
      <c r="AE163" s="78" t="s">
        <v>2132</v>
      </c>
      <c r="AF163" s="78">
        <v>74</v>
      </c>
      <c r="AG163" s="78">
        <v>39</v>
      </c>
      <c r="AH163" s="78">
        <v>58</v>
      </c>
      <c r="AI163" s="78">
        <v>1</v>
      </c>
      <c r="AJ163" s="78"/>
      <c r="AK163" s="78" t="s">
        <v>2338</v>
      </c>
      <c r="AL163" s="78" t="s">
        <v>2508</v>
      </c>
      <c r="AM163" s="82" t="s">
        <v>2669</v>
      </c>
      <c r="AN163" s="78"/>
      <c r="AO163" s="80">
        <v>42832.481782407405</v>
      </c>
      <c r="AP163" s="82" t="s">
        <v>2847</v>
      </c>
      <c r="AQ163" s="78" t="b">
        <v>0</v>
      </c>
      <c r="AR163" s="78" t="b">
        <v>0</v>
      </c>
      <c r="AS163" s="78" t="b">
        <v>1</v>
      </c>
      <c r="AT163" s="78" t="s">
        <v>1903</v>
      </c>
      <c r="AU163" s="78">
        <v>2</v>
      </c>
      <c r="AV163" s="82" t="s">
        <v>2905</v>
      </c>
      <c r="AW163" s="78" t="b">
        <v>0</v>
      </c>
      <c r="AX163" s="78" t="s">
        <v>2995</v>
      </c>
      <c r="AY163" s="82" t="s">
        <v>3156</v>
      </c>
      <c r="AZ163" s="78" t="s">
        <v>66</v>
      </c>
      <c r="BA163" s="78" t="str">
        <f>REPLACE(INDEX(GroupVertices[Group],MATCH(Vertices[[#This Row],[Vertex]],GroupVertices[Vertex],0)),1,1,"")</f>
        <v>11</v>
      </c>
      <c r="BB163" s="48"/>
      <c r="BC163" s="48"/>
      <c r="BD163" s="48"/>
      <c r="BE163" s="48"/>
      <c r="BF163" s="48"/>
      <c r="BG163" s="48"/>
      <c r="BH163" s="121" t="s">
        <v>4073</v>
      </c>
      <c r="BI163" s="121" t="s">
        <v>4073</v>
      </c>
      <c r="BJ163" s="121" t="s">
        <v>4246</v>
      </c>
      <c r="BK163" s="121" t="s">
        <v>4246</v>
      </c>
      <c r="BL163" s="121">
        <v>2</v>
      </c>
      <c r="BM163" s="124">
        <v>10</v>
      </c>
      <c r="BN163" s="121">
        <v>0</v>
      </c>
      <c r="BO163" s="124">
        <v>0</v>
      </c>
      <c r="BP163" s="121">
        <v>0</v>
      </c>
      <c r="BQ163" s="124">
        <v>0</v>
      </c>
      <c r="BR163" s="121">
        <v>18</v>
      </c>
      <c r="BS163" s="124">
        <v>90</v>
      </c>
      <c r="BT163" s="121">
        <v>20</v>
      </c>
      <c r="BU163" s="2"/>
      <c r="BV163" s="3"/>
      <c r="BW163" s="3"/>
      <c r="BX163" s="3"/>
      <c r="BY163" s="3"/>
    </row>
    <row r="164" spans="1:77" ht="41.45" customHeight="1">
      <c r="A164" s="64" t="s">
        <v>350</v>
      </c>
      <c r="C164" s="65"/>
      <c r="D164" s="65" t="s">
        <v>64</v>
      </c>
      <c r="E164" s="66">
        <v>167.13637005371262</v>
      </c>
      <c r="F164" s="68">
        <v>99.99214722777369</v>
      </c>
      <c r="G164" s="101" t="s">
        <v>1228</v>
      </c>
      <c r="H164" s="65"/>
      <c r="I164" s="69" t="s">
        <v>350</v>
      </c>
      <c r="J164" s="70"/>
      <c r="K164" s="70"/>
      <c r="L164" s="69" t="s">
        <v>3376</v>
      </c>
      <c r="M164" s="73">
        <v>3.617067223956208</v>
      </c>
      <c r="N164" s="74">
        <v>8066.11962890625</v>
      </c>
      <c r="O164" s="74">
        <v>2911.4736328125</v>
      </c>
      <c r="P164" s="75"/>
      <c r="Q164" s="76"/>
      <c r="R164" s="76"/>
      <c r="S164" s="86"/>
      <c r="T164" s="48">
        <v>0</v>
      </c>
      <c r="U164" s="48">
        <v>1</v>
      </c>
      <c r="V164" s="49">
        <v>0</v>
      </c>
      <c r="W164" s="49">
        <v>1</v>
      </c>
      <c r="X164" s="49">
        <v>0</v>
      </c>
      <c r="Y164" s="49">
        <v>0.701753</v>
      </c>
      <c r="Z164" s="49">
        <v>0</v>
      </c>
      <c r="AA164" s="49">
        <v>0</v>
      </c>
      <c r="AB164" s="71">
        <v>164</v>
      </c>
      <c r="AC164" s="71"/>
      <c r="AD164" s="72"/>
      <c r="AE164" s="78" t="s">
        <v>2133</v>
      </c>
      <c r="AF164" s="78">
        <v>672</v>
      </c>
      <c r="AG164" s="78">
        <v>4824</v>
      </c>
      <c r="AH164" s="78">
        <v>6974</v>
      </c>
      <c r="AI164" s="78">
        <v>1117</v>
      </c>
      <c r="AJ164" s="78"/>
      <c r="AK164" s="78" t="s">
        <v>2339</v>
      </c>
      <c r="AL164" s="78" t="s">
        <v>2509</v>
      </c>
      <c r="AM164" s="82" t="s">
        <v>2670</v>
      </c>
      <c r="AN164" s="78"/>
      <c r="AO164" s="80">
        <v>40547.438993055555</v>
      </c>
      <c r="AP164" s="82" t="s">
        <v>2848</v>
      </c>
      <c r="AQ164" s="78" t="b">
        <v>0</v>
      </c>
      <c r="AR164" s="78" t="b">
        <v>0</v>
      </c>
      <c r="AS164" s="78" t="b">
        <v>1</v>
      </c>
      <c r="AT164" s="78" t="s">
        <v>1903</v>
      </c>
      <c r="AU164" s="78">
        <v>121</v>
      </c>
      <c r="AV164" s="82" t="s">
        <v>2905</v>
      </c>
      <c r="AW164" s="78" t="b">
        <v>0</v>
      </c>
      <c r="AX164" s="78" t="s">
        <v>2995</v>
      </c>
      <c r="AY164" s="82" t="s">
        <v>3157</v>
      </c>
      <c r="AZ164" s="78" t="s">
        <v>66</v>
      </c>
      <c r="BA164" s="78" t="str">
        <f>REPLACE(INDEX(GroupVertices[Group],MATCH(Vertices[[#This Row],[Vertex]],GroupVertices[Vertex],0)),1,1,"")</f>
        <v>24</v>
      </c>
      <c r="BB164" s="48"/>
      <c r="BC164" s="48"/>
      <c r="BD164" s="48"/>
      <c r="BE164" s="48"/>
      <c r="BF164" s="48"/>
      <c r="BG164" s="48"/>
      <c r="BH164" s="121" t="s">
        <v>4099</v>
      </c>
      <c r="BI164" s="121" t="s">
        <v>4099</v>
      </c>
      <c r="BJ164" s="121" t="s">
        <v>4267</v>
      </c>
      <c r="BK164" s="121" t="s">
        <v>4267</v>
      </c>
      <c r="BL164" s="121">
        <v>0</v>
      </c>
      <c r="BM164" s="124">
        <v>0</v>
      </c>
      <c r="BN164" s="121">
        <v>0</v>
      </c>
      <c r="BO164" s="124">
        <v>0</v>
      </c>
      <c r="BP164" s="121">
        <v>0</v>
      </c>
      <c r="BQ164" s="124">
        <v>0</v>
      </c>
      <c r="BR164" s="121">
        <v>23</v>
      </c>
      <c r="BS164" s="124">
        <v>100</v>
      </c>
      <c r="BT164" s="121">
        <v>23</v>
      </c>
      <c r="BU164" s="2"/>
      <c r="BV164" s="3"/>
      <c r="BW164" s="3"/>
      <c r="BX164" s="3"/>
      <c r="BY164" s="3"/>
    </row>
    <row r="165" spans="1:77" ht="41.45" customHeight="1">
      <c r="A165" s="64" t="s">
        <v>374</v>
      </c>
      <c r="C165" s="65"/>
      <c r="D165" s="65" t="s">
        <v>64</v>
      </c>
      <c r="E165" s="66">
        <v>162.79939355473843</v>
      </c>
      <c r="F165" s="68">
        <v>99.9987778420482</v>
      </c>
      <c r="G165" s="101" t="s">
        <v>1247</v>
      </c>
      <c r="H165" s="65"/>
      <c r="I165" s="69" t="s">
        <v>374</v>
      </c>
      <c r="J165" s="70"/>
      <c r="K165" s="70"/>
      <c r="L165" s="69" t="s">
        <v>3377</v>
      </c>
      <c r="M165" s="73">
        <v>1.4073045067373222</v>
      </c>
      <c r="N165" s="74">
        <v>8066.11962890625</v>
      </c>
      <c r="O165" s="74">
        <v>3323.197021484375</v>
      </c>
      <c r="P165" s="75"/>
      <c r="Q165" s="76"/>
      <c r="R165" s="76"/>
      <c r="S165" s="86"/>
      <c r="T165" s="48">
        <v>2</v>
      </c>
      <c r="U165" s="48">
        <v>1</v>
      </c>
      <c r="V165" s="49">
        <v>0</v>
      </c>
      <c r="W165" s="49">
        <v>1</v>
      </c>
      <c r="X165" s="49">
        <v>0</v>
      </c>
      <c r="Y165" s="49">
        <v>1.298243</v>
      </c>
      <c r="Z165" s="49">
        <v>0</v>
      </c>
      <c r="AA165" s="49">
        <v>0</v>
      </c>
      <c r="AB165" s="71">
        <v>165</v>
      </c>
      <c r="AC165" s="71"/>
      <c r="AD165" s="72"/>
      <c r="AE165" s="78" t="s">
        <v>2134</v>
      </c>
      <c r="AF165" s="78">
        <v>601</v>
      </c>
      <c r="AG165" s="78">
        <v>755</v>
      </c>
      <c r="AH165" s="78">
        <v>2406</v>
      </c>
      <c r="AI165" s="78">
        <v>1152</v>
      </c>
      <c r="AJ165" s="78"/>
      <c r="AK165" s="78" t="s">
        <v>2340</v>
      </c>
      <c r="AL165" s="78" t="s">
        <v>2509</v>
      </c>
      <c r="AM165" s="82" t="s">
        <v>2671</v>
      </c>
      <c r="AN165" s="78"/>
      <c r="AO165" s="80">
        <v>41955.5766087963</v>
      </c>
      <c r="AP165" s="82" t="s">
        <v>2849</v>
      </c>
      <c r="AQ165" s="78" t="b">
        <v>0</v>
      </c>
      <c r="AR165" s="78" t="b">
        <v>0</v>
      </c>
      <c r="AS165" s="78" t="b">
        <v>1</v>
      </c>
      <c r="AT165" s="78" t="s">
        <v>1903</v>
      </c>
      <c r="AU165" s="78">
        <v>24</v>
      </c>
      <c r="AV165" s="82" t="s">
        <v>2905</v>
      </c>
      <c r="AW165" s="78" t="b">
        <v>0</v>
      </c>
      <c r="AX165" s="78" t="s">
        <v>2995</v>
      </c>
      <c r="AY165" s="82" t="s">
        <v>3158</v>
      </c>
      <c r="AZ165" s="78" t="s">
        <v>66</v>
      </c>
      <c r="BA165" s="78" t="str">
        <f>REPLACE(INDEX(GroupVertices[Group],MATCH(Vertices[[#This Row],[Vertex]],GroupVertices[Vertex],0)),1,1,"")</f>
        <v>24</v>
      </c>
      <c r="BB165" s="48" t="s">
        <v>859</v>
      </c>
      <c r="BC165" s="48" t="s">
        <v>859</v>
      </c>
      <c r="BD165" s="48" t="s">
        <v>917</v>
      </c>
      <c r="BE165" s="48" t="s">
        <v>917</v>
      </c>
      <c r="BF165" s="48" t="s">
        <v>3615</v>
      </c>
      <c r="BG165" s="48" t="s">
        <v>1041</v>
      </c>
      <c r="BH165" s="121" t="s">
        <v>4100</v>
      </c>
      <c r="BI165" s="121" t="s">
        <v>4160</v>
      </c>
      <c r="BJ165" s="121" t="s">
        <v>4268</v>
      </c>
      <c r="BK165" s="121" t="s">
        <v>4325</v>
      </c>
      <c r="BL165" s="121">
        <v>0</v>
      </c>
      <c r="BM165" s="124">
        <v>0</v>
      </c>
      <c r="BN165" s="121">
        <v>0</v>
      </c>
      <c r="BO165" s="124">
        <v>0</v>
      </c>
      <c r="BP165" s="121">
        <v>0</v>
      </c>
      <c r="BQ165" s="124">
        <v>0</v>
      </c>
      <c r="BR165" s="121">
        <v>169</v>
      </c>
      <c r="BS165" s="124">
        <v>100</v>
      </c>
      <c r="BT165" s="121">
        <v>169</v>
      </c>
      <c r="BU165" s="2"/>
      <c r="BV165" s="3"/>
      <c r="BW165" s="3"/>
      <c r="BX165" s="3"/>
      <c r="BY165" s="3"/>
    </row>
    <row r="166" spans="1:77" ht="41.45" customHeight="1">
      <c r="A166" s="64" t="s">
        <v>351</v>
      </c>
      <c r="C166" s="65"/>
      <c r="D166" s="65" t="s">
        <v>64</v>
      </c>
      <c r="E166" s="66">
        <v>162.01918544531372</v>
      </c>
      <c r="F166" s="68">
        <v>99.99997066820916</v>
      </c>
      <c r="G166" s="101" t="s">
        <v>2976</v>
      </c>
      <c r="H166" s="65"/>
      <c r="I166" s="69" t="s">
        <v>351</v>
      </c>
      <c r="J166" s="70"/>
      <c r="K166" s="70"/>
      <c r="L166" s="69" t="s">
        <v>3378</v>
      </c>
      <c r="M166" s="73">
        <v>1.0097753081616958</v>
      </c>
      <c r="N166" s="74">
        <v>9289.6376953125</v>
      </c>
      <c r="O166" s="74">
        <v>8962.7392578125</v>
      </c>
      <c r="P166" s="75"/>
      <c r="Q166" s="76"/>
      <c r="R166" s="76"/>
      <c r="S166" s="86"/>
      <c r="T166" s="48">
        <v>2</v>
      </c>
      <c r="U166" s="48">
        <v>3</v>
      </c>
      <c r="V166" s="49">
        <v>6</v>
      </c>
      <c r="W166" s="49">
        <v>0.25</v>
      </c>
      <c r="X166" s="49">
        <v>2E-05</v>
      </c>
      <c r="Y166" s="49">
        <v>1.420276</v>
      </c>
      <c r="Z166" s="49">
        <v>0.25</v>
      </c>
      <c r="AA166" s="49">
        <v>0.25</v>
      </c>
      <c r="AB166" s="71">
        <v>166</v>
      </c>
      <c r="AC166" s="71"/>
      <c r="AD166" s="72"/>
      <c r="AE166" s="78" t="s">
        <v>2135</v>
      </c>
      <c r="AF166" s="78">
        <v>83</v>
      </c>
      <c r="AG166" s="78">
        <v>23</v>
      </c>
      <c r="AH166" s="78">
        <v>77</v>
      </c>
      <c r="AI166" s="78">
        <v>111</v>
      </c>
      <c r="AJ166" s="78"/>
      <c r="AK166" s="78"/>
      <c r="AL166" s="78" t="s">
        <v>2510</v>
      </c>
      <c r="AM166" s="78"/>
      <c r="AN166" s="78"/>
      <c r="AO166" s="80">
        <v>40848.4934375</v>
      </c>
      <c r="AP166" s="82" t="s">
        <v>2850</v>
      </c>
      <c r="AQ166" s="78" t="b">
        <v>1</v>
      </c>
      <c r="AR166" s="78" t="b">
        <v>0</v>
      </c>
      <c r="AS166" s="78" t="b">
        <v>0</v>
      </c>
      <c r="AT166" s="78" t="s">
        <v>1903</v>
      </c>
      <c r="AU166" s="78">
        <v>0</v>
      </c>
      <c r="AV166" s="82" t="s">
        <v>2905</v>
      </c>
      <c r="AW166" s="78" t="b">
        <v>0</v>
      </c>
      <c r="AX166" s="78" t="s">
        <v>2995</v>
      </c>
      <c r="AY166" s="82" t="s">
        <v>3159</v>
      </c>
      <c r="AZ166" s="78" t="s">
        <v>66</v>
      </c>
      <c r="BA166" s="78" t="str">
        <f>REPLACE(INDEX(GroupVertices[Group],MATCH(Vertices[[#This Row],[Vertex]],GroupVertices[Vertex],0)),1,1,"")</f>
        <v>7</v>
      </c>
      <c r="BB166" s="48" t="s">
        <v>779</v>
      </c>
      <c r="BC166" s="48" t="s">
        <v>779</v>
      </c>
      <c r="BD166" s="48" t="s">
        <v>917</v>
      </c>
      <c r="BE166" s="48" t="s">
        <v>917</v>
      </c>
      <c r="BF166" s="48" t="s">
        <v>992</v>
      </c>
      <c r="BG166" s="48" t="s">
        <v>992</v>
      </c>
      <c r="BH166" s="121" t="s">
        <v>4101</v>
      </c>
      <c r="BI166" s="121" t="s">
        <v>4101</v>
      </c>
      <c r="BJ166" s="121" t="s">
        <v>4269</v>
      </c>
      <c r="BK166" s="121" t="s">
        <v>4269</v>
      </c>
      <c r="BL166" s="121">
        <v>2</v>
      </c>
      <c r="BM166" s="124">
        <v>5.555555555555555</v>
      </c>
      <c r="BN166" s="121">
        <v>0</v>
      </c>
      <c r="BO166" s="124">
        <v>0</v>
      </c>
      <c r="BP166" s="121">
        <v>0</v>
      </c>
      <c r="BQ166" s="124">
        <v>0</v>
      </c>
      <c r="BR166" s="121">
        <v>34</v>
      </c>
      <c r="BS166" s="124">
        <v>94.44444444444444</v>
      </c>
      <c r="BT166" s="121">
        <v>36</v>
      </c>
      <c r="BU166" s="2"/>
      <c r="BV166" s="3"/>
      <c r="BW166" s="3"/>
      <c r="BX166" s="3"/>
      <c r="BY166" s="3"/>
    </row>
    <row r="167" spans="1:77" ht="41.45" customHeight="1">
      <c r="A167" s="64" t="s">
        <v>425</v>
      </c>
      <c r="C167" s="65"/>
      <c r="D167" s="65" t="s">
        <v>64</v>
      </c>
      <c r="E167" s="66">
        <v>162.27925481512196</v>
      </c>
      <c r="F167" s="68">
        <v>99.99957305948884</v>
      </c>
      <c r="G167" s="101" t="s">
        <v>2977</v>
      </c>
      <c r="H167" s="65"/>
      <c r="I167" s="69" t="s">
        <v>425</v>
      </c>
      <c r="J167" s="70"/>
      <c r="K167" s="70"/>
      <c r="L167" s="69" t="s">
        <v>3379</v>
      </c>
      <c r="M167" s="73">
        <v>1.1422850410202379</v>
      </c>
      <c r="N167" s="74">
        <v>8933.4794921875</v>
      </c>
      <c r="O167" s="74">
        <v>9646.09375</v>
      </c>
      <c r="P167" s="75"/>
      <c r="Q167" s="76"/>
      <c r="R167" s="76"/>
      <c r="S167" s="86"/>
      <c r="T167" s="48">
        <v>1</v>
      </c>
      <c r="U167" s="48">
        <v>0</v>
      </c>
      <c r="V167" s="49">
        <v>0</v>
      </c>
      <c r="W167" s="49">
        <v>0.142857</v>
      </c>
      <c r="X167" s="49">
        <v>6E-06</v>
      </c>
      <c r="Y167" s="49">
        <v>0.451809</v>
      </c>
      <c r="Z167" s="49">
        <v>0</v>
      </c>
      <c r="AA167" s="49">
        <v>0</v>
      </c>
      <c r="AB167" s="71">
        <v>167</v>
      </c>
      <c r="AC167" s="71"/>
      <c r="AD167" s="72"/>
      <c r="AE167" s="78" t="s">
        <v>2136</v>
      </c>
      <c r="AF167" s="78">
        <v>390</v>
      </c>
      <c r="AG167" s="78">
        <v>267</v>
      </c>
      <c r="AH167" s="78">
        <v>716</v>
      </c>
      <c r="AI167" s="78">
        <v>541</v>
      </c>
      <c r="AJ167" s="78"/>
      <c r="AK167" s="78" t="s">
        <v>2341</v>
      </c>
      <c r="AL167" s="78" t="s">
        <v>2511</v>
      </c>
      <c r="AM167" s="78"/>
      <c r="AN167" s="78"/>
      <c r="AO167" s="80">
        <v>42989.561689814815</v>
      </c>
      <c r="AP167" s="82" t="s">
        <v>2851</v>
      </c>
      <c r="AQ167" s="78" t="b">
        <v>1</v>
      </c>
      <c r="AR167" s="78" t="b">
        <v>0</v>
      </c>
      <c r="AS167" s="78" t="b">
        <v>1</v>
      </c>
      <c r="AT167" s="78" t="s">
        <v>1903</v>
      </c>
      <c r="AU167" s="78">
        <v>2</v>
      </c>
      <c r="AV167" s="78"/>
      <c r="AW167" s="78" t="b">
        <v>0</v>
      </c>
      <c r="AX167" s="78" t="s">
        <v>2995</v>
      </c>
      <c r="AY167" s="82" t="s">
        <v>3160</v>
      </c>
      <c r="AZ167" s="78" t="s">
        <v>65</v>
      </c>
      <c r="BA167" s="78" t="str">
        <f>REPLACE(INDEX(GroupVertices[Group],MATCH(Vertices[[#This Row],[Vertex]],GroupVertices[Vertex],0)),1,1,"")</f>
        <v>7</v>
      </c>
      <c r="BB167" s="48"/>
      <c r="BC167" s="48"/>
      <c r="BD167" s="48"/>
      <c r="BE167" s="48"/>
      <c r="BF167" s="48"/>
      <c r="BG167" s="48"/>
      <c r="BH167" s="48"/>
      <c r="BI167" s="48"/>
      <c r="BJ167" s="48"/>
      <c r="BK167" s="48"/>
      <c r="BL167" s="48"/>
      <c r="BM167" s="49"/>
      <c r="BN167" s="48"/>
      <c r="BO167" s="49"/>
      <c r="BP167" s="48"/>
      <c r="BQ167" s="49"/>
      <c r="BR167" s="48"/>
      <c r="BS167" s="49"/>
      <c r="BT167" s="48"/>
      <c r="BU167" s="2"/>
      <c r="BV167" s="3"/>
      <c r="BW167" s="3"/>
      <c r="BX167" s="3"/>
      <c r="BY167" s="3"/>
    </row>
    <row r="168" spans="1:77" ht="41.45" customHeight="1">
      <c r="A168" s="64" t="s">
        <v>352</v>
      </c>
      <c r="C168" s="65"/>
      <c r="D168" s="65" t="s">
        <v>64</v>
      </c>
      <c r="E168" s="66">
        <v>162.22596191147272</v>
      </c>
      <c r="F168" s="68">
        <v>99.99965453668563</v>
      </c>
      <c r="G168" s="101" t="s">
        <v>1229</v>
      </c>
      <c r="H168" s="65"/>
      <c r="I168" s="69" t="s">
        <v>352</v>
      </c>
      <c r="J168" s="70"/>
      <c r="K168" s="70"/>
      <c r="L168" s="69" t="s">
        <v>3380</v>
      </c>
      <c r="M168" s="73">
        <v>1.1151314072377498</v>
      </c>
      <c r="N168" s="74">
        <v>2736.4873046875</v>
      </c>
      <c r="O168" s="74">
        <v>5844.33544921875</v>
      </c>
      <c r="P168" s="75"/>
      <c r="Q168" s="76"/>
      <c r="R168" s="76"/>
      <c r="S168" s="86"/>
      <c r="T168" s="48">
        <v>1</v>
      </c>
      <c r="U168" s="48">
        <v>1</v>
      </c>
      <c r="V168" s="49">
        <v>0</v>
      </c>
      <c r="W168" s="49">
        <v>0</v>
      </c>
      <c r="X168" s="49">
        <v>0</v>
      </c>
      <c r="Y168" s="49">
        <v>0.999998</v>
      </c>
      <c r="Z168" s="49">
        <v>0</v>
      </c>
      <c r="AA168" s="49" t="s">
        <v>4957</v>
      </c>
      <c r="AB168" s="71">
        <v>168</v>
      </c>
      <c r="AC168" s="71"/>
      <c r="AD168" s="72"/>
      <c r="AE168" s="78" t="s">
        <v>2137</v>
      </c>
      <c r="AF168" s="78">
        <v>54</v>
      </c>
      <c r="AG168" s="78">
        <v>217</v>
      </c>
      <c r="AH168" s="78">
        <v>43763</v>
      </c>
      <c r="AI168" s="78">
        <v>0</v>
      </c>
      <c r="AJ168" s="78"/>
      <c r="AK168" s="78" t="s">
        <v>2342</v>
      </c>
      <c r="AL168" s="78" t="s">
        <v>2512</v>
      </c>
      <c r="AM168" s="82" t="s">
        <v>2553</v>
      </c>
      <c r="AN168" s="78"/>
      <c r="AO168" s="80">
        <v>40796.52667824074</v>
      </c>
      <c r="AP168" s="82" t="s">
        <v>2852</v>
      </c>
      <c r="AQ168" s="78" t="b">
        <v>0</v>
      </c>
      <c r="AR168" s="78" t="b">
        <v>0</v>
      </c>
      <c r="AS168" s="78" t="b">
        <v>0</v>
      </c>
      <c r="AT168" s="78" t="s">
        <v>1903</v>
      </c>
      <c r="AU168" s="78">
        <v>15</v>
      </c>
      <c r="AV168" s="82" t="s">
        <v>2904</v>
      </c>
      <c r="AW168" s="78" t="b">
        <v>0</v>
      </c>
      <c r="AX168" s="78" t="s">
        <v>2995</v>
      </c>
      <c r="AY168" s="82" t="s">
        <v>3161</v>
      </c>
      <c r="AZ168" s="78" t="s">
        <v>66</v>
      </c>
      <c r="BA168" s="78" t="str">
        <f>REPLACE(INDEX(GroupVertices[Group],MATCH(Vertices[[#This Row],[Vertex]],GroupVertices[Vertex],0)),1,1,"")</f>
        <v>1</v>
      </c>
      <c r="BB168" s="48" t="s">
        <v>3965</v>
      </c>
      <c r="BC168" s="48" t="s">
        <v>3965</v>
      </c>
      <c r="BD168" s="48" t="s">
        <v>882</v>
      </c>
      <c r="BE168" s="48" t="s">
        <v>882</v>
      </c>
      <c r="BF168" s="48" t="s">
        <v>993</v>
      </c>
      <c r="BG168" s="48" t="s">
        <v>993</v>
      </c>
      <c r="BH168" s="121" t="s">
        <v>4102</v>
      </c>
      <c r="BI168" s="121" t="s">
        <v>4161</v>
      </c>
      <c r="BJ168" s="121" t="s">
        <v>4270</v>
      </c>
      <c r="BK168" s="121" t="s">
        <v>4326</v>
      </c>
      <c r="BL168" s="121">
        <v>3</v>
      </c>
      <c r="BM168" s="124">
        <v>2.459016393442623</v>
      </c>
      <c r="BN168" s="121">
        <v>0</v>
      </c>
      <c r="BO168" s="124">
        <v>0</v>
      </c>
      <c r="BP168" s="121">
        <v>0</v>
      </c>
      <c r="BQ168" s="124">
        <v>0</v>
      </c>
      <c r="BR168" s="121">
        <v>119</v>
      </c>
      <c r="BS168" s="124">
        <v>97.54098360655738</v>
      </c>
      <c r="BT168" s="121">
        <v>122</v>
      </c>
      <c r="BU168" s="2"/>
      <c r="BV168" s="3"/>
      <c r="BW168" s="3"/>
      <c r="BX168" s="3"/>
      <c r="BY168" s="3"/>
    </row>
    <row r="169" spans="1:77" ht="41.45" customHeight="1">
      <c r="A169" s="64" t="s">
        <v>353</v>
      </c>
      <c r="C169" s="65"/>
      <c r="D169" s="65" t="s">
        <v>64</v>
      </c>
      <c r="E169" s="66">
        <v>162.5126777331056</v>
      </c>
      <c r="F169" s="68">
        <v>99.9992161893669</v>
      </c>
      <c r="G169" s="101" t="s">
        <v>1230</v>
      </c>
      <c r="H169" s="65"/>
      <c r="I169" s="69" t="s">
        <v>353</v>
      </c>
      <c r="J169" s="70"/>
      <c r="K169" s="70"/>
      <c r="L169" s="69" t="s">
        <v>3381</v>
      </c>
      <c r="M169" s="73">
        <v>1.2612179569875361</v>
      </c>
      <c r="N169" s="74">
        <v>3660.6962890625</v>
      </c>
      <c r="O169" s="74">
        <v>4154.66455078125</v>
      </c>
      <c r="P169" s="75"/>
      <c r="Q169" s="76"/>
      <c r="R169" s="76"/>
      <c r="S169" s="86"/>
      <c r="T169" s="48">
        <v>1</v>
      </c>
      <c r="U169" s="48">
        <v>1</v>
      </c>
      <c r="V169" s="49">
        <v>0</v>
      </c>
      <c r="W169" s="49">
        <v>0</v>
      </c>
      <c r="X169" s="49">
        <v>0</v>
      </c>
      <c r="Y169" s="49">
        <v>0.999998</v>
      </c>
      <c r="Z169" s="49">
        <v>0</v>
      </c>
      <c r="AA169" s="49" t="s">
        <v>4957</v>
      </c>
      <c r="AB169" s="71">
        <v>169</v>
      </c>
      <c r="AC169" s="71"/>
      <c r="AD169" s="72"/>
      <c r="AE169" s="78" t="s">
        <v>2138</v>
      </c>
      <c r="AF169" s="78">
        <v>43</v>
      </c>
      <c r="AG169" s="78">
        <v>486</v>
      </c>
      <c r="AH169" s="78">
        <v>185209</v>
      </c>
      <c r="AI169" s="78">
        <v>1</v>
      </c>
      <c r="AJ169" s="78"/>
      <c r="AK169" s="78" t="s">
        <v>2343</v>
      </c>
      <c r="AL169" s="78" t="s">
        <v>2513</v>
      </c>
      <c r="AM169" s="82" t="s">
        <v>2672</v>
      </c>
      <c r="AN169" s="78"/>
      <c r="AO169" s="80">
        <v>42865.20800925926</v>
      </c>
      <c r="AP169" s="82" t="s">
        <v>2853</v>
      </c>
      <c r="AQ169" s="78" t="b">
        <v>1</v>
      </c>
      <c r="AR169" s="78" t="b">
        <v>0</v>
      </c>
      <c r="AS169" s="78" t="b">
        <v>0</v>
      </c>
      <c r="AT169" s="78" t="s">
        <v>2902</v>
      </c>
      <c r="AU169" s="78">
        <v>7</v>
      </c>
      <c r="AV169" s="78"/>
      <c r="AW169" s="78" t="b">
        <v>0</v>
      </c>
      <c r="AX169" s="78" t="s">
        <v>2995</v>
      </c>
      <c r="AY169" s="82" t="s">
        <v>3162</v>
      </c>
      <c r="AZ169" s="78" t="s">
        <v>66</v>
      </c>
      <c r="BA169" s="78" t="str">
        <f>REPLACE(INDEX(GroupVertices[Group],MATCH(Vertices[[#This Row],[Vertex]],GroupVertices[Vertex],0)),1,1,"")</f>
        <v>1</v>
      </c>
      <c r="BB169" s="48" t="s">
        <v>783</v>
      </c>
      <c r="BC169" s="48" t="s">
        <v>783</v>
      </c>
      <c r="BD169" s="48" t="s">
        <v>918</v>
      </c>
      <c r="BE169" s="48" t="s">
        <v>918</v>
      </c>
      <c r="BF169" s="48"/>
      <c r="BG169" s="48"/>
      <c r="BH169" s="121" t="s">
        <v>4103</v>
      </c>
      <c r="BI169" s="121" t="s">
        <v>4103</v>
      </c>
      <c r="BJ169" s="121" t="s">
        <v>4271</v>
      </c>
      <c r="BK169" s="121" t="s">
        <v>4271</v>
      </c>
      <c r="BL169" s="121">
        <v>2</v>
      </c>
      <c r="BM169" s="124">
        <v>5.714285714285714</v>
      </c>
      <c r="BN169" s="121">
        <v>0</v>
      </c>
      <c r="BO169" s="124">
        <v>0</v>
      </c>
      <c r="BP169" s="121">
        <v>0</v>
      </c>
      <c r="BQ169" s="124">
        <v>0</v>
      </c>
      <c r="BR169" s="121">
        <v>33</v>
      </c>
      <c r="BS169" s="124">
        <v>94.28571428571429</v>
      </c>
      <c r="BT169" s="121">
        <v>35</v>
      </c>
      <c r="BU169" s="2"/>
      <c r="BV169" s="3"/>
      <c r="BW169" s="3"/>
      <c r="BX169" s="3"/>
      <c r="BY169" s="3"/>
    </row>
    <row r="170" spans="1:77" ht="41.45" customHeight="1">
      <c r="A170" s="64" t="s">
        <v>354</v>
      </c>
      <c r="C170" s="65"/>
      <c r="D170" s="65" t="s">
        <v>64</v>
      </c>
      <c r="E170" s="66">
        <v>162.35173316408492</v>
      </c>
      <c r="F170" s="68">
        <v>99.99946225050121</v>
      </c>
      <c r="G170" s="101" t="s">
        <v>1231</v>
      </c>
      <c r="H170" s="65"/>
      <c r="I170" s="69" t="s">
        <v>354</v>
      </c>
      <c r="J170" s="70"/>
      <c r="K170" s="70"/>
      <c r="L170" s="69" t="s">
        <v>3382</v>
      </c>
      <c r="M170" s="73">
        <v>1.1792139829644217</v>
      </c>
      <c r="N170" s="74">
        <v>3198.591552734375</v>
      </c>
      <c r="O170" s="74">
        <v>4999.5</v>
      </c>
      <c r="P170" s="75"/>
      <c r="Q170" s="76"/>
      <c r="R170" s="76"/>
      <c r="S170" s="86"/>
      <c r="T170" s="48">
        <v>1</v>
      </c>
      <c r="U170" s="48">
        <v>1</v>
      </c>
      <c r="V170" s="49">
        <v>0</v>
      </c>
      <c r="W170" s="49">
        <v>0</v>
      </c>
      <c r="X170" s="49">
        <v>0</v>
      </c>
      <c r="Y170" s="49">
        <v>0.999998</v>
      </c>
      <c r="Z170" s="49">
        <v>0</v>
      </c>
      <c r="AA170" s="49" t="s">
        <v>4957</v>
      </c>
      <c r="AB170" s="71">
        <v>170</v>
      </c>
      <c r="AC170" s="71"/>
      <c r="AD170" s="72"/>
      <c r="AE170" s="78" t="s">
        <v>2139</v>
      </c>
      <c r="AF170" s="78">
        <v>334</v>
      </c>
      <c r="AG170" s="78">
        <v>335</v>
      </c>
      <c r="AH170" s="78">
        <v>2916</v>
      </c>
      <c r="AI170" s="78">
        <v>34</v>
      </c>
      <c r="AJ170" s="78"/>
      <c r="AK170" s="78" t="s">
        <v>2344</v>
      </c>
      <c r="AL170" s="78" t="s">
        <v>2514</v>
      </c>
      <c r="AM170" s="82" t="s">
        <v>2673</v>
      </c>
      <c r="AN170" s="78"/>
      <c r="AO170" s="80">
        <v>41030.80354166667</v>
      </c>
      <c r="AP170" s="82" t="s">
        <v>2854</v>
      </c>
      <c r="AQ170" s="78" t="b">
        <v>0</v>
      </c>
      <c r="AR170" s="78" t="b">
        <v>0</v>
      </c>
      <c r="AS170" s="78" t="b">
        <v>1</v>
      </c>
      <c r="AT170" s="78" t="s">
        <v>1903</v>
      </c>
      <c r="AU170" s="78">
        <v>23</v>
      </c>
      <c r="AV170" s="82" t="s">
        <v>2905</v>
      </c>
      <c r="AW170" s="78" t="b">
        <v>0</v>
      </c>
      <c r="AX170" s="78" t="s">
        <v>2995</v>
      </c>
      <c r="AY170" s="82" t="s">
        <v>3163</v>
      </c>
      <c r="AZ170" s="78" t="s">
        <v>66</v>
      </c>
      <c r="BA170" s="78" t="str">
        <f>REPLACE(INDEX(GroupVertices[Group],MATCH(Vertices[[#This Row],[Vertex]],GroupVertices[Vertex],0)),1,1,"")</f>
        <v>1</v>
      </c>
      <c r="BB170" s="48"/>
      <c r="BC170" s="48"/>
      <c r="BD170" s="48"/>
      <c r="BE170" s="48"/>
      <c r="BF170" s="48"/>
      <c r="BG170" s="48"/>
      <c r="BH170" s="121" t="s">
        <v>4104</v>
      </c>
      <c r="BI170" s="121" t="s">
        <v>4104</v>
      </c>
      <c r="BJ170" s="121" t="s">
        <v>4272</v>
      </c>
      <c r="BK170" s="121" t="s">
        <v>4272</v>
      </c>
      <c r="BL170" s="121">
        <v>1</v>
      </c>
      <c r="BM170" s="124">
        <v>3.8461538461538463</v>
      </c>
      <c r="BN170" s="121">
        <v>0</v>
      </c>
      <c r="BO170" s="124">
        <v>0</v>
      </c>
      <c r="BP170" s="121">
        <v>0</v>
      </c>
      <c r="BQ170" s="124">
        <v>0</v>
      </c>
      <c r="BR170" s="121">
        <v>25</v>
      </c>
      <c r="BS170" s="124">
        <v>96.15384615384616</v>
      </c>
      <c r="BT170" s="121">
        <v>26</v>
      </c>
      <c r="BU170" s="2"/>
      <c r="BV170" s="3"/>
      <c r="BW170" s="3"/>
      <c r="BX170" s="3"/>
      <c r="BY170" s="3"/>
    </row>
    <row r="171" spans="1:77" ht="41.45" customHeight="1">
      <c r="A171" s="64" t="s">
        <v>355</v>
      </c>
      <c r="C171" s="65"/>
      <c r="D171" s="65" t="s">
        <v>64</v>
      </c>
      <c r="E171" s="66">
        <v>162.00319757421894</v>
      </c>
      <c r="F171" s="68">
        <v>99.9999951113682</v>
      </c>
      <c r="G171" s="101" t="s">
        <v>2978</v>
      </c>
      <c r="H171" s="65"/>
      <c r="I171" s="69" t="s">
        <v>355</v>
      </c>
      <c r="J171" s="70"/>
      <c r="K171" s="70"/>
      <c r="L171" s="69" t="s">
        <v>3383</v>
      </c>
      <c r="M171" s="73">
        <v>1.0016292180269493</v>
      </c>
      <c r="N171" s="74">
        <v>888.0690307617188</v>
      </c>
      <c r="O171" s="74">
        <v>9223.6767578125</v>
      </c>
      <c r="P171" s="75"/>
      <c r="Q171" s="76"/>
      <c r="R171" s="76"/>
      <c r="S171" s="86"/>
      <c r="T171" s="48">
        <v>1</v>
      </c>
      <c r="U171" s="48">
        <v>1</v>
      </c>
      <c r="V171" s="49">
        <v>0</v>
      </c>
      <c r="W171" s="49">
        <v>0</v>
      </c>
      <c r="X171" s="49">
        <v>0</v>
      </c>
      <c r="Y171" s="49">
        <v>0.999998</v>
      </c>
      <c r="Z171" s="49">
        <v>0</v>
      </c>
      <c r="AA171" s="49" t="s">
        <v>4957</v>
      </c>
      <c r="AB171" s="71">
        <v>171</v>
      </c>
      <c r="AC171" s="71"/>
      <c r="AD171" s="72"/>
      <c r="AE171" s="78" t="s">
        <v>2140</v>
      </c>
      <c r="AF171" s="78">
        <v>88</v>
      </c>
      <c r="AG171" s="78">
        <v>8</v>
      </c>
      <c r="AH171" s="78">
        <v>17</v>
      </c>
      <c r="AI171" s="78">
        <v>2</v>
      </c>
      <c r="AJ171" s="78"/>
      <c r="AK171" s="78" t="s">
        <v>2345</v>
      </c>
      <c r="AL171" s="78"/>
      <c r="AM171" s="78"/>
      <c r="AN171" s="78"/>
      <c r="AO171" s="80">
        <v>43559.69836805556</v>
      </c>
      <c r="AP171" s="82" t="s">
        <v>2855</v>
      </c>
      <c r="AQ171" s="78" t="b">
        <v>1</v>
      </c>
      <c r="AR171" s="78" t="b">
        <v>0</v>
      </c>
      <c r="AS171" s="78" t="b">
        <v>1</v>
      </c>
      <c r="AT171" s="78" t="s">
        <v>1903</v>
      </c>
      <c r="AU171" s="78">
        <v>0</v>
      </c>
      <c r="AV171" s="78"/>
      <c r="AW171" s="78" t="b">
        <v>0</v>
      </c>
      <c r="AX171" s="78" t="s">
        <v>2995</v>
      </c>
      <c r="AY171" s="82" t="s">
        <v>3164</v>
      </c>
      <c r="AZ171" s="78" t="s">
        <v>66</v>
      </c>
      <c r="BA171" s="78" t="str">
        <f>REPLACE(INDEX(GroupVertices[Group],MATCH(Vertices[[#This Row],[Vertex]],GroupVertices[Vertex],0)),1,1,"")</f>
        <v>1</v>
      </c>
      <c r="BB171" s="48" t="s">
        <v>784</v>
      </c>
      <c r="BC171" s="48" t="s">
        <v>784</v>
      </c>
      <c r="BD171" s="48" t="s">
        <v>919</v>
      </c>
      <c r="BE171" s="48" t="s">
        <v>919</v>
      </c>
      <c r="BF171" s="48"/>
      <c r="BG171" s="48"/>
      <c r="BH171" s="121" t="s">
        <v>4105</v>
      </c>
      <c r="BI171" s="121" t="s">
        <v>4162</v>
      </c>
      <c r="BJ171" s="121" t="s">
        <v>4273</v>
      </c>
      <c r="BK171" s="121" t="s">
        <v>4327</v>
      </c>
      <c r="BL171" s="121">
        <v>0</v>
      </c>
      <c r="BM171" s="124">
        <v>0</v>
      </c>
      <c r="BN171" s="121">
        <v>0</v>
      </c>
      <c r="BO171" s="124">
        <v>0</v>
      </c>
      <c r="BP171" s="121">
        <v>0</v>
      </c>
      <c r="BQ171" s="124">
        <v>0</v>
      </c>
      <c r="BR171" s="121">
        <v>18</v>
      </c>
      <c r="BS171" s="124">
        <v>100</v>
      </c>
      <c r="BT171" s="121">
        <v>18</v>
      </c>
      <c r="BU171" s="2"/>
      <c r="BV171" s="3"/>
      <c r="BW171" s="3"/>
      <c r="BX171" s="3"/>
      <c r="BY171" s="3"/>
    </row>
    <row r="172" spans="1:77" ht="41.45" customHeight="1">
      <c r="A172" s="64" t="s">
        <v>356</v>
      </c>
      <c r="C172" s="65"/>
      <c r="D172" s="65" t="s">
        <v>64</v>
      </c>
      <c r="E172" s="66">
        <v>217.80193355303408</v>
      </c>
      <c r="F172" s="68">
        <v>99.91468685678845</v>
      </c>
      <c r="G172" s="101" t="s">
        <v>1232</v>
      </c>
      <c r="H172" s="65"/>
      <c r="I172" s="69" t="s">
        <v>356</v>
      </c>
      <c r="J172" s="70"/>
      <c r="K172" s="70"/>
      <c r="L172" s="69" t="s">
        <v>3384</v>
      </c>
      <c r="M172" s="73">
        <v>29.432026860967692</v>
      </c>
      <c r="N172" s="74">
        <v>7258.8583984375</v>
      </c>
      <c r="O172" s="74">
        <v>5302.41064453125</v>
      </c>
      <c r="P172" s="75"/>
      <c r="Q172" s="76"/>
      <c r="R172" s="76"/>
      <c r="S172" s="86"/>
      <c r="T172" s="48">
        <v>1</v>
      </c>
      <c r="U172" s="48">
        <v>1</v>
      </c>
      <c r="V172" s="49">
        <v>0</v>
      </c>
      <c r="W172" s="49">
        <v>0.5</v>
      </c>
      <c r="X172" s="49">
        <v>0</v>
      </c>
      <c r="Y172" s="49">
        <v>0.999998</v>
      </c>
      <c r="Z172" s="49">
        <v>0.5</v>
      </c>
      <c r="AA172" s="49">
        <v>0</v>
      </c>
      <c r="AB172" s="71">
        <v>172</v>
      </c>
      <c r="AC172" s="71"/>
      <c r="AD172" s="72"/>
      <c r="AE172" s="78" t="s">
        <v>2141</v>
      </c>
      <c r="AF172" s="78">
        <v>469</v>
      </c>
      <c r="AG172" s="78">
        <v>52359</v>
      </c>
      <c r="AH172" s="78">
        <v>103083</v>
      </c>
      <c r="AI172" s="78">
        <v>81</v>
      </c>
      <c r="AJ172" s="78"/>
      <c r="AK172" s="78" t="s">
        <v>2346</v>
      </c>
      <c r="AL172" s="78"/>
      <c r="AM172" s="82" t="s">
        <v>2674</v>
      </c>
      <c r="AN172" s="78"/>
      <c r="AO172" s="80">
        <v>39738.63114583334</v>
      </c>
      <c r="AP172" s="82" t="s">
        <v>2856</v>
      </c>
      <c r="AQ172" s="78" t="b">
        <v>0</v>
      </c>
      <c r="AR172" s="78" t="b">
        <v>0</v>
      </c>
      <c r="AS172" s="78" t="b">
        <v>0</v>
      </c>
      <c r="AT172" s="78" t="s">
        <v>1903</v>
      </c>
      <c r="AU172" s="78">
        <v>2062</v>
      </c>
      <c r="AV172" s="82" t="s">
        <v>2905</v>
      </c>
      <c r="AW172" s="78" t="b">
        <v>1</v>
      </c>
      <c r="AX172" s="78" t="s">
        <v>2995</v>
      </c>
      <c r="AY172" s="82" t="s">
        <v>3165</v>
      </c>
      <c r="AZ172" s="78" t="s">
        <v>66</v>
      </c>
      <c r="BA172" s="78" t="str">
        <f>REPLACE(INDEX(GroupVertices[Group],MATCH(Vertices[[#This Row],[Vertex]],GroupVertices[Vertex],0)),1,1,"")</f>
        <v>17</v>
      </c>
      <c r="BB172" s="48" t="s">
        <v>785</v>
      </c>
      <c r="BC172" s="48" t="s">
        <v>785</v>
      </c>
      <c r="BD172" s="48" t="s">
        <v>920</v>
      </c>
      <c r="BE172" s="48" t="s">
        <v>920</v>
      </c>
      <c r="BF172" s="48"/>
      <c r="BG172" s="48"/>
      <c r="BH172" s="121" t="s">
        <v>3711</v>
      </c>
      <c r="BI172" s="121" t="s">
        <v>3711</v>
      </c>
      <c r="BJ172" s="121" t="s">
        <v>3847</v>
      </c>
      <c r="BK172" s="121" t="s">
        <v>3847</v>
      </c>
      <c r="BL172" s="121">
        <v>3</v>
      </c>
      <c r="BM172" s="124">
        <v>7.142857142857143</v>
      </c>
      <c r="BN172" s="121">
        <v>1</v>
      </c>
      <c r="BO172" s="124">
        <v>2.380952380952381</v>
      </c>
      <c r="BP172" s="121">
        <v>0</v>
      </c>
      <c r="BQ172" s="124">
        <v>0</v>
      </c>
      <c r="BR172" s="121">
        <v>38</v>
      </c>
      <c r="BS172" s="124">
        <v>90.47619047619048</v>
      </c>
      <c r="BT172" s="121">
        <v>42</v>
      </c>
      <c r="BU172" s="2"/>
      <c r="BV172" s="3"/>
      <c r="BW172" s="3"/>
      <c r="BX172" s="3"/>
      <c r="BY172" s="3"/>
    </row>
    <row r="173" spans="1:77" ht="41.45" customHeight="1">
      <c r="A173" s="64" t="s">
        <v>426</v>
      </c>
      <c r="C173" s="65"/>
      <c r="D173" s="65" t="s">
        <v>64</v>
      </c>
      <c r="E173" s="66">
        <v>168.8108330863714</v>
      </c>
      <c r="F173" s="68">
        <v>99.98958721425065</v>
      </c>
      <c r="G173" s="101" t="s">
        <v>2979</v>
      </c>
      <c r="H173" s="65"/>
      <c r="I173" s="69" t="s">
        <v>426</v>
      </c>
      <c r="J173" s="70"/>
      <c r="K173" s="70"/>
      <c r="L173" s="69" t="s">
        <v>3385</v>
      </c>
      <c r="M173" s="73">
        <v>4.470234397401986</v>
      </c>
      <c r="N173" s="74">
        <v>7258.8583984375</v>
      </c>
      <c r="O173" s="74">
        <v>5790.59765625</v>
      </c>
      <c r="P173" s="75"/>
      <c r="Q173" s="76"/>
      <c r="R173" s="76"/>
      <c r="S173" s="86"/>
      <c r="T173" s="48">
        <v>2</v>
      </c>
      <c r="U173" s="48">
        <v>0</v>
      </c>
      <c r="V173" s="49">
        <v>0</v>
      </c>
      <c r="W173" s="49">
        <v>0.5</v>
      </c>
      <c r="X173" s="49">
        <v>0</v>
      </c>
      <c r="Y173" s="49">
        <v>0.999998</v>
      </c>
      <c r="Z173" s="49">
        <v>0.5</v>
      </c>
      <c r="AA173" s="49">
        <v>0</v>
      </c>
      <c r="AB173" s="71">
        <v>173</v>
      </c>
      <c r="AC173" s="71"/>
      <c r="AD173" s="72"/>
      <c r="AE173" s="78" t="s">
        <v>2142</v>
      </c>
      <c r="AF173" s="78">
        <v>243</v>
      </c>
      <c r="AG173" s="78">
        <v>6395</v>
      </c>
      <c r="AH173" s="78">
        <v>3093</v>
      </c>
      <c r="AI173" s="78">
        <v>324</v>
      </c>
      <c r="AJ173" s="78"/>
      <c r="AK173" s="78" t="s">
        <v>2347</v>
      </c>
      <c r="AL173" s="78"/>
      <c r="AM173" s="82" t="s">
        <v>2675</v>
      </c>
      <c r="AN173" s="78"/>
      <c r="AO173" s="80">
        <v>40697.628958333335</v>
      </c>
      <c r="AP173" s="82" t="s">
        <v>2857</v>
      </c>
      <c r="AQ173" s="78" t="b">
        <v>0</v>
      </c>
      <c r="AR173" s="78" t="b">
        <v>0</v>
      </c>
      <c r="AS173" s="78" t="b">
        <v>0</v>
      </c>
      <c r="AT173" s="78" t="s">
        <v>1903</v>
      </c>
      <c r="AU173" s="78">
        <v>114</v>
      </c>
      <c r="AV173" s="82" t="s">
        <v>2905</v>
      </c>
      <c r="AW173" s="78" t="b">
        <v>1</v>
      </c>
      <c r="AX173" s="78" t="s">
        <v>2995</v>
      </c>
      <c r="AY173" s="82" t="s">
        <v>3166</v>
      </c>
      <c r="AZ173" s="78" t="s">
        <v>65</v>
      </c>
      <c r="BA173" s="78" t="str">
        <f>REPLACE(INDEX(GroupVertices[Group],MATCH(Vertices[[#This Row],[Vertex]],GroupVertices[Vertex],0)),1,1,"")</f>
        <v>17</v>
      </c>
      <c r="BB173" s="48"/>
      <c r="BC173" s="48"/>
      <c r="BD173" s="48"/>
      <c r="BE173" s="48"/>
      <c r="BF173" s="48"/>
      <c r="BG173" s="48"/>
      <c r="BH173" s="48"/>
      <c r="BI173" s="48"/>
      <c r="BJ173" s="48"/>
      <c r="BK173" s="48"/>
      <c r="BL173" s="48"/>
      <c r="BM173" s="49"/>
      <c r="BN173" s="48"/>
      <c r="BO173" s="49"/>
      <c r="BP173" s="48"/>
      <c r="BQ173" s="49"/>
      <c r="BR173" s="48"/>
      <c r="BS173" s="49"/>
      <c r="BT173" s="48"/>
      <c r="BU173" s="2"/>
      <c r="BV173" s="3"/>
      <c r="BW173" s="3"/>
      <c r="BX173" s="3"/>
      <c r="BY173" s="3"/>
    </row>
    <row r="174" spans="1:77" ht="41.45" customHeight="1">
      <c r="A174" s="64" t="s">
        <v>357</v>
      </c>
      <c r="C174" s="65"/>
      <c r="D174" s="65" t="s">
        <v>64</v>
      </c>
      <c r="E174" s="66">
        <v>176.92307887985694</v>
      </c>
      <c r="F174" s="68">
        <v>99.97718475535575</v>
      </c>
      <c r="G174" s="101" t="s">
        <v>1233</v>
      </c>
      <c r="H174" s="65"/>
      <c r="I174" s="69" t="s">
        <v>357</v>
      </c>
      <c r="J174" s="70"/>
      <c r="K174" s="70"/>
      <c r="L174" s="69" t="s">
        <v>3386</v>
      </c>
      <c r="M174" s="73">
        <v>8.603560531772331</v>
      </c>
      <c r="N174" s="74">
        <v>7651.93115234375</v>
      </c>
      <c r="O174" s="74">
        <v>5790.59765625</v>
      </c>
      <c r="P174" s="75"/>
      <c r="Q174" s="76"/>
      <c r="R174" s="76"/>
      <c r="S174" s="86"/>
      <c r="T174" s="48">
        <v>0</v>
      </c>
      <c r="U174" s="48">
        <v>2</v>
      </c>
      <c r="V174" s="49">
        <v>0</v>
      </c>
      <c r="W174" s="49">
        <v>0.5</v>
      </c>
      <c r="X174" s="49">
        <v>0</v>
      </c>
      <c r="Y174" s="49">
        <v>0.999998</v>
      </c>
      <c r="Z174" s="49">
        <v>0.5</v>
      </c>
      <c r="AA174" s="49">
        <v>0</v>
      </c>
      <c r="AB174" s="71">
        <v>174</v>
      </c>
      <c r="AC174" s="71"/>
      <c r="AD174" s="72"/>
      <c r="AE174" s="78" t="s">
        <v>2143</v>
      </c>
      <c r="AF174" s="78">
        <v>7063</v>
      </c>
      <c r="AG174" s="78">
        <v>14006</v>
      </c>
      <c r="AH174" s="78">
        <v>97148</v>
      </c>
      <c r="AI174" s="78">
        <v>56</v>
      </c>
      <c r="AJ174" s="78"/>
      <c r="AK174" s="78" t="s">
        <v>2348</v>
      </c>
      <c r="AL174" s="78" t="s">
        <v>2515</v>
      </c>
      <c r="AM174" s="82" t="s">
        <v>2676</v>
      </c>
      <c r="AN174" s="78"/>
      <c r="AO174" s="80">
        <v>40776.772939814815</v>
      </c>
      <c r="AP174" s="82" t="s">
        <v>2858</v>
      </c>
      <c r="AQ174" s="78" t="b">
        <v>0</v>
      </c>
      <c r="AR174" s="78" t="b">
        <v>0</v>
      </c>
      <c r="AS174" s="78" t="b">
        <v>0</v>
      </c>
      <c r="AT174" s="78" t="s">
        <v>1903</v>
      </c>
      <c r="AU174" s="78">
        <v>703</v>
      </c>
      <c r="AV174" s="82" t="s">
        <v>2909</v>
      </c>
      <c r="AW174" s="78" t="b">
        <v>0</v>
      </c>
      <c r="AX174" s="78" t="s">
        <v>2995</v>
      </c>
      <c r="AY174" s="82" t="s">
        <v>3167</v>
      </c>
      <c r="AZ174" s="78" t="s">
        <v>66</v>
      </c>
      <c r="BA174" s="78" t="str">
        <f>REPLACE(INDEX(GroupVertices[Group],MATCH(Vertices[[#This Row],[Vertex]],GroupVertices[Vertex],0)),1,1,"")</f>
        <v>17</v>
      </c>
      <c r="BB174" s="48" t="s">
        <v>785</v>
      </c>
      <c r="BC174" s="48" t="s">
        <v>785</v>
      </c>
      <c r="BD174" s="48" t="s">
        <v>920</v>
      </c>
      <c r="BE174" s="48" t="s">
        <v>920</v>
      </c>
      <c r="BF174" s="48"/>
      <c r="BG174" s="48"/>
      <c r="BH174" s="121" t="s">
        <v>4106</v>
      </c>
      <c r="BI174" s="121" t="s">
        <v>4106</v>
      </c>
      <c r="BJ174" s="121" t="s">
        <v>4274</v>
      </c>
      <c r="BK174" s="121" t="s">
        <v>4274</v>
      </c>
      <c r="BL174" s="121">
        <v>3</v>
      </c>
      <c r="BM174" s="124">
        <v>7.5</v>
      </c>
      <c r="BN174" s="121">
        <v>1</v>
      </c>
      <c r="BO174" s="124">
        <v>2.5</v>
      </c>
      <c r="BP174" s="121">
        <v>0</v>
      </c>
      <c r="BQ174" s="124">
        <v>0</v>
      </c>
      <c r="BR174" s="121">
        <v>36</v>
      </c>
      <c r="BS174" s="124">
        <v>90</v>
      </c>
      <c r="BT174" s="121">
        <v>40</v>
      </c>
      <c r="BU174" s="2"/>
      <c r="BV174" s="3"/>
      <c r="BW174" s="3"/>
      <c r="BX174" s="3"/>
      <c r="BY174" s="3"/>
    </row>
    <row r="175" spans="1:77" ht="41.45" customHeight="1">
      <c r="A175" s="64" t="s">
        <v>358</v>
      </c>
      <c r="C175" s="65"/>
      <c r="D175" s="65" t="s">
        <v>64</v>
      </c>
      <c r="E175" s="66">
        <v>162.71199319275368</v>
      </c>
      <c r="F175" s="68">
        <v>99.99891146465093</v>
      </c>
      <c r="G175" s="101" t="s">
        <v>1234</v>
      </c>
      <c r="H175" s="65"/>
      <c r="I175" s="69" t="s">
        <v>358</v>
      </c>
      <c r="J175" s="70"/>
      <c r="K175" s="70"/>
      <c r="L175" s="69" t="s">
        <v>3387</v>
      </c>
      <c r="M175" s="73">
        <v>1.3627725473340417</v>
      </c>
      <c r="N175" s="74">
        <v>3198.591552734375</v>
      </c>
      <c r="O175" s="74">
        <v>3309.829345703125</v>
      </c>
      <c r="P175" s="75"/>
      <c r="Q175" s="76"/>
      <c r="R175" s="76"/>
      <c r="S175" s="86"/>
      <c r="T175" s="48">
        <v>1</v>
      </c>
      <c r="U175" s="48">
        <v>1</v>
      </c>
      <c r="V175" s="49">
        <v>0</v>
      </c>
      <c r="W175" s="49">
        <v>0</v>
      </c>
      <c r="X175" s="49">
        <v>0</v>
      </c>
      <c r="Y175" s="49">
        <v>0.999998</v>
      </c>
      <c r="Z175" s="49">
        <v>0</v>
      </c>
      <c r="AA175" s="49" t="s">
        <v>4957</v>
      </c>
      <c r="AB175" s="71">
        <v>175</v>
      </c>
      <c r="AC175" s="71"/>
      <c r="AD175" s="72"/>
      <c r="AE175" s="78" t="s">
        <v>2144</v>
      </c>
      <c r="AF175" s="78">
        <v>66</v>
      </c>
      <c r="AG175" s="78">
        <v>673</v>
      </c>
      <c r="AH175" s="78">
        <v>129902</v>
      </c>
      <c r="AI175" s="78">
        <v>0</v>
      </c>
      <c r="AJ175" s="78"/>
      <c r="AK175" s="78" t="s">
        <v>2349</v>
      </c>
      <c r="AL175" s="78" t="s">
        <v>2516</v>
      </c>
      <c r="AM175" s="82" t="s">
        <v>2553</v>
      </c>
      <c r="AN175" s="78"/>
      <c r="AO175" s="80">
        <v>40187.76006944444</v>
      </c>
      <c r="AP175" s="82" t="s">
        <v>2859</v>
      </c>
      <c r="AQ175" s="78" t="b">
        <v>0</v>
      </c>
      <c r="AR175" s="78" t="b">
        <v>0</v>
      </c>
      <c r="AS175" s="78" t="b">
        <v>1</v>
      </c>
      <c r="AT175" s="78" t="s">
        <v>1903</v>
      </c>
      <c r="AU175" s="78">
        <v>48</v>
      </c>
      <c r="AV175" s="82" t="s">
        <v>2904</v>
      </c>
      <c r="AW175" s="78" t="b">
        <v>0</v>
      </c>
      <c r="AX175" s="78" t="s">
        <v>2995</v>
      </c>
      <c r="AY175" s="82" t="s">
        <v>3168</v>
      </c>
      <c r="AZ175" s="78" t="s">
        <v>66</v>
      </c>
      <c r="BA175" s="78" t="str">
        <f>REPLACE(INDEX(GroupVertices[Group],MATCH(Vertices[[#This Row],[Vertex]],GroupVertices[Vertex],0)),1,1,"")</f>
        <v>1</v>
      </c>
      <c r="BB175" s="48" t="s">
        <v>786</v>
      </c>
      <c r="BC175" s="48" t="s">
        <v>786</v>
      </c>
      <c r="BD175" s="48" t="s">
        <v>882</v>
      </c>
      <c r="BE175" s="48" t="s">
        <v>882</v>
      </c>
      <c r="BF175" s="48" t="s">
        <v>994</v>
      </c>
      <c r="BG175" s="48" t="s">
        <v>994</v>
      </c>
      <c r="BH175" s="121" t="s">
        <v>4107</v>
      </c>
      <c r="BI175" s="121" t="s">
        <v>4107</v>
      </c>
      <c r="BJ175" s="121" t="s">
        <v>4275</v>
      </c>
      <c r="BK175" s="121" t="s">
        <v>4275</v>
      </c>
      <c r="BL175" s="121">
        <v>0</v>
      </c>
      <c r="BM175" s="124">
        <v>0</v>
      </c>
      <c r="BN175" s="121">
        <v>0</v>
      </c>
      <c r="BO175" s="124">
        <v>0</v>
      </c>
      <c r="BP175" s="121">
        <v>0</v>
      </c>
      <c r="BQ175" s="124">
        <v>0</v>
      </c>
      <c r="BR175" s="121">
        <v>45</v>
      </c>
      <c r="BS175" s="124">
        <v>100</v>
      </c>
      <c r="BT175" s="121">
        <v>45</v>
      </c>
      <c r="BU175" s="2"/>
      <c r="BV175" s="3"/>
      <c r="BW175" s="3"/>
      <c r="BX175" s="3"/>
      <c r="BY175" s="3"/>
    </row>
    <row r="176" spans="1:77" ht="41.45" customHeight="1">
      <c r="A176" s="64" t="s">
        <v>359</v>
      </c>
      <c r="C176" s="65"/>
      <c r="D176" s="65" t="s">
        <v>64</v>
      </c>
      <c r="E176" s="66">
        <v>162.61180253389315</v>
      </c>
      <c r="F176" s="68">
        <v>99.99906464178089</v>
      </c>
      <c r="G176" s="101" t="s">
        <v>1235</v>
      </c>
      <c r="H176" s="65"/>
      <c r="I176" s="69" t="s">
        <v>359</v>
      </c>
      <c r="J176" s="70"/>
      <c r="K176" s="70"/>
      <c r="L176" s="69" t="s">
        <v>3388</v>
      </c>
      <c r="M176" s="73">
        <v>1.311723715822964</v>
      </c>
      <c r="N176" s="74">
        <v>1812.278076171875</v>
      </c>
      <c r="O176" s="74">
        <v>3309.829345703125</v>
      </c>
      <c r="P176" s="75"/>
      <c r="Q176" s="76"/>
      <c r="R176" s="76"/>
      <c r="S176" s="86"/>
      <c r="T176" s="48">
        <v>1</v>
      </c>
      <c r="U176" s="48">
        <v>1</v>
      </c>
      <c r="V176" s="49">
        <v>0</v>
      </c>
      <c r="W176" s="49">
        <v>0</v>
      </c>
      <c r="X176" s="49">
        <v>0</v>
      </c>
      <c r="Y176" s="49">
        <v>0.999998</v>
      </c>
      <c r="Z176" s="49">
        <v>0</v>
      </c>
      <c r="AA176" s="49" t="s">
        <v>4957</v>
      </c>
      <c r="AB176" s="71">
        <v>176</v>
      </c>
      <c r="AC176" s="71"/>
      <c r="AD176" s="72"/>
      <c r="AE176" s="78" t="s">
        <v>2145</v>
      </c>
      <c r="AF176" s="78">
        <v>86</v>
      </c>
      <c r="AG176" s="78">
        <v>579</v>
      </c>
      <c r="AH176" s="78">
        <v>86929</v>
      </c>
      <c r="AI176" s="78">
        <v>0</v>
      </c>
      <c r="AJ176" s="78"/>
      <c r="AK176" s="78" t="s">
        <v>2350</v>
      </c>
      <c r="AL176" s="78" t="s">
        <v>2517</v>
      </c>
      <c r="AM176" s="82" t="s">
        <v>2553</v>
      </c>
      <c r="AN176" s="78"/>
      <c r="AO176" s="80">
        <v>40202.819606481484</v>
      </c>
      <c r="AP176" s="82" t="s">
        <v>2860</v>
      </c>
      <c r="AQ176" s="78" t="b">
        <v>0</v>
      </c>
      <c r="AR176" s="78" t="b">
        <v>0</v>
      </c>
      <c r="AS176" s="78" t="b">
        <v>1</v>
      </c>
      <c r="AT176" s="78" t="s">
        <v>1903</v>
      </c>
      <c r="AU176" s="78">
        <v>49</v>
      </c>
      <c r="AV176" s="82" t="s">
        <v>2905</v>
      </c>
      <c r="AW176" s="78" t="b">
        <v>0</v>
      </c>
      <c r="AX176" s="78" t="s">
        <v>2995</v>
      </c>
      <c r="AY176" s="82" t="s">
        <v>3169</v>
      </c>
      <c r="AZ176" s="78" t="s">
        <v>66</v>
      </c>
      <c r="BA176" s="78" t="str">
        <f>REPLACE(INDEX(GroupVertices[Group],MATCH(Vertices[[#This Row],[Vertex]],GroupVertices[Vertex],0)),1,1,"")</f>
        <v>1</v>
      </c>
      <c r="BB176" s="48" t="s">
        <v>787</v>
      </c>
      <c r="BC176" s="48" t="s">
        <v>787</v>
      </c>
      <c r="BD176" s="48" t="s">
        <v>882</v>
      </c>
      <c r="BE176" s="48" t="s">
        <v>882</v>
      </c>
      <c r="BF176" s="48" t="s">
        <v>995</v>
      </c>
      <c r="BG176" s="48" t="s">
        <v>995</v>
      </c>
      <c r="BH176" s="121" t="s">
        <v>4108</v>
      </c>
      <c r="BI176" s="121" t="s">
        <v>4108</v>
      </c>
      <c r="BJ176" s="121" t="s">
        <v>4276</v>
      </c>
      <c r="BK176" s="121" t="s">
        <v>4276</v>
      </c>
      <c r="BL176" s="121">
        <v>1</v>
      </c>
      <c r="BM176" s="124">
        <v>2.2222222222222223</v>
      </c>
      <c r="BN176" s="121">
        <v>0</v>
      </c>
      <c r="BO176" s="124">
        <v>0</v>
      </c>
      <c r="BP176" s="121">
        <v>0</v>
      </c>
      <c r="BQ176" s="124">
        <v>0</v>
      </c>
      <c r="BR176" s="121">
        <v>44</v>
      </c>
      <c r="BS176" s="124">
        <v>97.77777777777777</v>
      </c>
      <c r="BT176" s="121">
        <v>45</v>
      </c>
      <c r="BU176" s="2"/>
      <c r="BV176" s="3"/>
      <c r="BW176" s="3"/>
      <c r="BX176" s="3"/>
      <c r="BY176" s="3"/>
    </row>
    <row r="177" spans="1:77" ht="41.45" customHeight="1">
      <c r="A177" s="64" t="s">
        <v>360</v>
      </c>
      <c r="C177" s="65"/>
      <c r="D177" s="65" t="s">
        <v>64</v>
      </c>
      <c r="E177" s="66">
        <v>163.03494818886801</v>
      </c>
      <c r="F177" s="68">
        <v>99.9984177128384</v>
      </c>
      <c r="G177" s="101" t="s">
        <v>1236</v>
      </c>
      <c r="H177" s="65"/>
      <c r="I177" s="69" t="s">
        <v>360</v>
      </c>
      <c r="J177" s="70"/>
      <c r="K177" s="70"/>
      <c r="L177" s="69" t="s">
        <v>3389</v>
      </c>
      <c r="M177" s="73">
        <v>1.5273235680559198</v>
      </c>
      <c r="N177" s="74">
        <v>2736.4873046875</v>
      </c>
      <c r="O177" s="74">
        <v>2464.994384765625</v>
      </c>
      <c r="P177" s="75"/>
      <c r="Q177" s="76"/>
      <c r="R177" s="76"/>
      <c r="S177" s="86"/>
      <c r="T177" s="48">
        <v>1</v>
      </c>
      <c r="U177" s="48">
        <v>1</v>
      </c>
      <c r="V177" s="49">
        <v>0</v>
      </c>
      <c r="W177" s="49">
        <v>0</v>
      </c>
      <c r="X177" s="49">
        <v>0</v>
      </c>
      <c r="Y177" s="49">
        <v>0.999998</v>
      </c>
      <c r="Z177" s="49">
        <v>0</v>
      </c>
      <c r="AA177" s="49" t="s">
        <v>4957</v>
      </c>
      <c r="AB177" s="71">
        <v>177</v>
      </c>
      <c r="AC177" s="71"/>
      <c r="AD177" s="72"/>
      <c r="AE177" s="78" t="s">
        <v>2146</v>
      </c>
      <c r="AF177" s="78">
        <v>36</v>
      </c>
      <c r="AG177" s="78">
        <v>976</v>
      </c>
      <c r="AH177" s="78">
        <v>227008</v>
      </c>
      <c r="AI177" s="78">
        <v>0</v>
      </c>
      <c r="AJ177" s="78"/>
      <c r="AK177" s="78" t="s">
        <v>2351</v>
      </c>
      <c r="AL177" s="78" t="s">
        <v>2518</v>
      </c>
      <c r="AM177" s="82" t="s">
        <v>2553</v>
      </c>
      <c r="AN177" s="78"/>
      <c r="AO177" s="80">
        <v>40057.364641203705</v>
      </c>
      <c r="AP177" s="82" t="s">
        <v>2861</v>
      </c>
      <c r="AQ177" s="78" t="b">
        <v>0</v>
      </c>
      <c r="AR177" s="78" t="b">
        <v>0</v>
      </c>
      <c r="AS177" s="78" t="b">
        <v>0</v>
      </c>
      <c r="AT177" s="78" t="s">
        <v>1903</v>
      </c>
      <c r="AU177" s="78">
        <v>72</v>
      </c>
      <c r="AV177" s="82" t="s">
        <v>2904</v>
      </c>
      <c r="AW177" s="78" t="b">
        <v>0</v>
      </c>
      <c r="AX177" s="78" t="s">
        <v>2995</v>
      </c>
      <c r="AY177" s="82" t="s">
        <v>3170</v>
      </c>
      <c r="AZ177" s="78" t="s">
        <v>66</v>
      </c>
      <c r="BA177" s="78" t="str">
        <f>REPLACE(INDEX(GroupVertices[Group],MATCH(Vertices[[#This Row],[Vertex]],GroupVertices[Vertex],0)),1,1,"")</f>
        <v>1</v>
      </c>
      <c r="BB177" s="48" t="s">
        <v>788</v>
      </c>
      <c r="BC177" s="48" t="s">
        <v>788</v>
      </c>
      <c r="BD177" s="48" t="s">
        <v>882</v>
      </c>
      <c r="BE177" s="48" t="s">
        <v>882</v>
      </c>
      <c r="BF177" s="48"/>
      <c r="BG177" s="48"/>
      <c r="BH177" s="121" t="s">
        <v>4109</v>
      </c>
      <c r="BI177" s="121" t="s">
        <v>4109</v>
      </c>
      <c r="BJ177" s="121" t="s">
        <v>4277</v>
      </c>
      <c r="BK177" s="121" t="s">
        <v>4277</v>
      </c>
      <c r="BL177" s="121">
        <v>0</v>
      </c>
      <c r="BM177" s="124">
        <v>0</v>
      </c>
      <c r="BN177" s="121">
        <v>0</v>
      </c>
      <c r="BO177" s="124">
        <v>0</v>
      </c>
      <c r="BP177" s="121">
        <v>0</v>
      </c>
      <c r="BQ177" s="124">
        <v>0</v>
      </c>
      <c r="BR177" s="121">
        <v>46</v>
      </c>
      <c r="BS177" s="124">
        <v>100</v>
      </c>
      <c r="BT177" s="121">
        <v>46</v>
      </c>
      <c r="BU177" s="2"/>
      <c r="BV177" s="3"/>
      <c r="BW177" s="3"/>
      <c r="BX177" s="3"/>
      <c r="BY177" s="3"/>
    </row>
    <row r="178" spans="1:77" ht="41.45" customHeight="1">
      <c r="A178" s="64" t="s">
        <v>361</v>
      </c>
      <c r="C178" s="65"/>
      <c r="D178" s="65" t="s">
        <v>64</v>
      </c>
      <c r="E178" s="66">
        <v>162.18439344662633</v>
      </c>
      <c r="F178" s="68">
        <v>99.99971808889912</v>
      </c>
      <c r="G178" s="101" t="s">
        <v>1237</v>
      </c>
      <c r="H178" s="65"/>
      <c r="I178" s="69" t="s">
        <v>361</v>
      </c>
      <c r="J178" s="70"/>
      <c r="K178" s="70"/>
      <c r="L178" s="69" t="s">
        <v>3390</v>
      </c>
      <c r="M178" s="73">
        <v>1.093951572887409</v>
      </c>
      <c r="N178" s="74">
        <v>888.0690307617188</v>
      </c>
      <c r="O178" s="74">
        <v>5844.33544921875</v>
      </c>
      <c r="P178" s="75"/>
      <c r="Q178" s="76"/>
      <c r="R178" s="76"/>
      <c r="S178" s="86"/>
      <c r="T178" s="48">
        <v>1</v>
      </c>
      <c r="U178" s="48">
        <v>1</v>
      </c>
      <c r="V178" s="49">
        <v>0</v>
      </c>
      <c r="W178" s="49">
        <v>0</v>
      </c>
      <c r="X178" s="49">
        <v>0</v>
      </c>
      <c r="Y178" s="49">
        <v>0.999998</v>
      </c>
      <c r="Z178" s="49">
        <v>0</v>
      </c>
      <c r="AA178" s="49" t="s">
        <v>4957</v>
      </c>
      <c r="AB178" s="71">
        <v>178</v>
      </c>
      <c r="AC178" s="71"/>
      <c r="AD178" s="72"/>
      <c r="AE178" s="78" t="s">
        <v>2147</v>
      </c>
      <c r="AF178" s="78">
        <v>42</v>
      </c>
      <c r="AG178" s="78">
        <v>178</v>
      </c>
      <c r="AH178" s="78">
        <v>20426</v>
      </c>
      <c r="AI178" s="78">
        <v>0</v>
      </c>
      <c r="AJ178" s="78"/>
      <c r="AK178" s="78" t="s">
        <v>2352</v>
      </c>
      <c r="AL178" s="78" t="s">
        <v>2519</v>
      </c>
      <c r="AM178" s="82" t="s">
        <v>2553</v>
      </c>
      <c r="AN178" s="78"/>
      <c r="AO178" s="80">
        <v>40665.71947916667</v>
      </c>
      <c r="AP178" s="82" t="s">
        <v>2862</v>
      </c>
      <c r="AQ178" s="78" t="b">
        <v>0</v>
      </c>
      <c r="AR178" s="78" t="b">
        <v>0</v>
      </c>
      <c r="AS178" s="78" t="b">
        <v>0</v>
      </c>
      <c r="AT178" s="78" t="s">
        <v>1903</v>
      </c>
      <c r="AU178" s="78">
        <v>25</v>
      </c>
      <c r="AV178" s="82" t="s">
        <v>2904</v>
      </c>
      <c r="AW178" s="78" t="b">
        <v>0</v>
      </c>
      <c r="AX178" s="78" t="s">
        <v>2995</v>
      </c>
      <c r="AY178" s="82" t="s">
        <v>3171</v>
      </c>
      <c r="AZ178" s="78" t="s">
        <v>66</v>
      </c>
      <c r="BA178" s="78" t="str">
        <f>REPLACE(INDEX(GroupVertices[Group],MATCH(Vertices[[#This Row],[Vertex]],GroupVertices[Vertex],0)),1,1,"")</f>
        <v>1</v>
      </c>
      <c r="BB178" s="48" t="s">
        <v>789</v>
      </c>
      <c r="BC178" s="48" t="s">
        <v>789</v>
      </c>
      <c r="BD178" s="48" t="s">
        <v>882</v>
      </c>
      <c r="BE178" s="48" t="s">
        <v>882</v>
      </c>
      <c r="BF178" s="48"/>
      <c r="BG178" s="48"/>
      <c r="BH178" s="121" t="s">
        <v>4110</v>
      </c>
      <c r="BI178" s="121" t="s">
        <v>4110</v>
      </c>
      <c r="BJ178" s="121" t="s">
        <v>4278</v>
      </c>
      <c r="BK178" s="121" t="s">
        <v>4278</v>
      </c>
      <c r="BL178" s="121">
        <v>1</v>
      </c>
      <c r="BM178" s="124">
        <v>2.380952380952381</v>
      </c>
      <c r="BN178" s="121">
        <v>0</v>
      </c>
      <c r="BO178" s="124">
        <v>0</v>
      </c>
      <c r="BP178" s="121">
        <v>0</v>
      </c>
      <c r="BQ178" s="124">
        <v>0</v>
      </c>
      <c r="BR178" s="121">
        <v>41</v>
      </c>
      <c r="BS178" s="124">
        <v>97.61904761904762</v>
      </c>
      <c r="BT178" s="121">
        <v>42</v>
      </c>
      <c r="BU178" s="2"/>
      <c r="BV178" s="3"/>
      <c r="BW178" s="3"/>
      <c r="BX178" s="3"/>
      <c r="BY178" s="3"/>
    </row>
    <row r="179" spans="1:77" ht="41.45" customHeight="1">
      <c r="A179" s="64" t="s">
        <v>362</v>
      </c>
      <c r="C179" s="65"/>
      <c r="D179" s="65" t="s">
        <v>64</v>
      </c>
      <c r="E179" s="66">
        <v>162.4082236419531</v>
      </c>
      <c r="F179" s="68">
        <v>99.99937588467262</v>
      </c>
      <c r="G179" s="101" t="s">
        <v>1238</v>
      </c>
      <c r="H179" s="65"/>
      <c r="I179" s="69" t="s">
        <v>362</v>
      </c>
      <c r="J179" s="70"/>
      <c r="K179" s="70"/>
      <c r="L179" s="69" t="s">
        <v>3391</v>
      </c>
      <c r="M179" s="73">
        <v>1.2079968347738592</v>
      </c>
      <c r="N179" s="74">
        <v>1350.1737060546875</v>
      </c>
      <c r="O179" s="74">
        <v>4154.66455078125</v>
      </c>
      <c r="P179" s="75"/>
      <c r="Q179" s="76"/>
      <c r="R179" s="76"/>
      <c r="S179" s="86"/>
      <c r="T179" s="48">
        <v>1</v>
      </c>
      <c r="U179" s="48">
        <v>1</v>
      </c>
      <c r="V179" s="49">
        <v>0</v>
      </c>
      <c r="W179" s="49">
        <v>0</v>
      </c>
      <c r="X179" s="49">
        <v>0</v>
      </c>
      <c r="Y179" s="49">
        <v>0.999998</v>
      </c>
      <c r="Z179" s="49">
        <v>0</v>
      </c>
      <c r="AA179" s="49" t="s">
        <v>4957</v>
      </c>
      <c r="AB179" s="71">
        <v>179</v>
      </c>
      <c r="AC179" s="71"/>
      <c r="AD179" s="72"/>
      <c r="AE179" s="78" t="s">
        <v>2148</v>
      </c>
      <c r="AF179" s="78">
        <v>18</v>
      </c>
      <c r="AG179" s="78">
        <v>388</v>
      </c>
      <c r="AH179" s="78">
        <v>199644</v>
      </c>
      <c r="AI179" s="78">
        <v>0</v>
      </c>
      <c r="AJ179" s="78"/>
      <c r="AK179" s="78" t="s">
        <v>2353</v>
      </c>
      <c r="AL179" s="78" t="s">
        <v>2520</v>
      </c>
      <c r="AM179" s="82" t="s">
        <v>2553</v>
      </c>
      <c r="AN179" s="78"/>
      <c r="AO179" s="80">
        <v>40205.409004629626</v>
      </c>
      <c r="AP179" s="82" t="s">
        <v>2863</v>
      </c>
      <c r="AQ179" s="78" t="b">
        <v>0</v>
      </c>
      <c r="AR179" s="78" t="b">
        <v>0</v>
      </c>
      <c r="AS179" s="78" t="b">
        <v>1</v>
      </c>
      <c r="AT179" s="78" t="s">
        <v>1903</v>
      </c>
      <c r="AU179" s="78">
        <v>65</v>
      </c>
      <c r="AV179" s="82" t="s">
        <v>2904</v>
      </c>
      <c r="AW179" s="78" t="b">
        <v>0</v>
      </c>
      <c r="AX179" s="78" t="s">
        <v>2995</v>
      </c>
      <c r="AY179" s="82" t="s">
        <v>3172</v>
      </c>
      <c r="AZ179" s="78" t="s">
        <v>66</v>
      </c>
      <c r="BA179" s="78" t="str">
        <f>REPLACE(INDEX(GroupVertices[Group],MATCH(Vertices[[#This Row],[Vertex]],GroupVertices[Vertex],0)),1,1,"")</f>
        <v>1</v>
      </c>
      <c r="BB179" s="48" t="s">
        <v>3966</v>
      </c>
      <c r="BC179" s="48" t="s">
        <v>3966</v>
      </c>
      <c r="BD179" s="48" t="s">
        <v>882</v>
      </c>
      <c r="BE179" s="48" t="s">
        <v>882</v>
      </c>
      <c r="BF179" s="48" t="s">
        <v>996</v>
      </c>
      <c r="BG179" s="48" t="s">
        <v>996</v>
      </c>
      <c r="BH179" s="121" t="s">
        <v>4111</v>
      </c>
      <c r="BI179" s="121" t="s">
        <v>4163</v>
      </c>
      <c r="BJ179" s="121" t="s">
        <v>4279</v>
      </c>
      <c r="BK179" s="121" t="s">
        <v>4328</v>
      </c>
      <c r="BL179" s="121">
        <v>0</v>
      </c>
      <c r="BM179" s="124">
        <v>0</v>
      </c>
      <c r="BN179" s="121">
        <v>0</v>
      </c>
      <c r="BO179" s="124">
        <v>0</v>
      </c>
      <c r="BP179" s="121">
        <v>0</v>
      </c>
      <c r="BQ179" s="124">
        <v>0</v>
      </c>
      <c r="BR179" s="121">
        <v>95</v>
      </c>
      <c r="BS179" s="124">
        <v>100</v>
      </c>
      <c r="BT179" s="121">
        <v>95</v>
      </c>
      <c r="BU179" s="2"/>
      <c r="BV179" s="3"/>
      <c r="BW179" s="3"/>
      <c r="BX179" s="3"/>
      <c r="BY179" s="3"/>
    </row>
    <row r="180" spans="1:77" ht="41.45" customHeight="1">
      <c r="A180" s="64" t="s">
        <v>363</v>
      </c>
      <c r="C180" s="65"/>
      <c r="D180" s="65" t="s">
        <v>64</v>
      </c>
      <c r="E180" s="66">
        <v>162.09166379427668</v>
      </c>
      <c r="F180" s="68">
        <v>99.99985985922153</v>
      </c>
      <c r="G180" s="101" t="s">
        <v>2980</v>
      </c>
      <c r="H180" s="65"/>
      <c r="I180" s="69" t="s">
        <v>363</v>
      </c>
      <c r="J180" s="70"/>
      <c r="K180" s="70"/>
      <c r="L180" s="69" t="s">
        <v>3392</v>
      </c>
      <c r="M180" s="73">
        <v>1.0467042501058796</v>
      </c>
      <c r="N180" s="74">
        <v>2736.4873046875</v>
      </c>
      <c r="O180" s="74">
        <v>8378.8408203125</v>
      </c>
      <c r="P180" s="75"/>
      <c r="Q180" s="76"/>
      <c r="R180" s="76"/>
      <c r="S180" s="86"/>
      <c r="T180" s="48">
        <v>1</v>
      </c>
      <c r="U180" s="48">
        <v>1</v>
      </c>
      <c r="V180" s="49">
        <v>0</v>
      </c>
      <c r="W180" s="49">
        <v>0</v>
      </c>
      <c r="X180" s="49">
        <v>0</v>
      </c>
      <c r="Y180" s="49">
        <v>0.999998</v>
      </c>
      <c r="Z180" s="49">
        <v>0</v>
      </c>
      <c r="AA180" s="49" t="s">
        <v>4957</v>
      </c>
      <c r="AB180" s="71">
        <v>180</v>
      </c>
      <c r="AC180" s="71"/>
      <c r="AD180" s="72"/>
      <c r="AE180" s="78" t="s">
        <v>2149</v>
      </c>
      <c r="AF180" s="78">
        <v>157</v>
      </c>
      <c r="AG180" s="78">
        <v>91</v>
      </c>
      <c r="AH180" s="78">
        <v>234</v>
      </c>
      <c r="AI180" s="78">
        <v>94</v>
      </c>
      <c r="AJ180" s="78"/>
      <c r="AK180" s="78" t="s">
        <v>2354</v>
      </c>
      <c r="AL180" s="78" t="s">
        <v>2521</v>
      </c>
      <c r="AM180" s="82" t="s">
        <v>2677</v>
      </c>
      <c r="AN180" s="78"/>
      <c r="AO180" s="80">
        <v>41589.88945601852</v>
      </c>
      <c r="AP180" s="82" t="s">
        <v>2864</v>
      </c>
      <c r="AQ180" s="78" t="b">
        <v>0</v>
      </c>
      <c r="AR180" s="78" t="b">
        <v>0</v>
      </c>
      <c r="AS180" s="78" t="b">
        <v>1</v>
      </c>
      <c r="AT180" s="78" t="s">
        <v>1903</v>
      </c>
      <c r="AU180" s="78">
        <v>3</v>
      </c>
      <c r="AV180" s="82" t="s">
        <v>2905</v>
      </c>
      <c r="AW180" s="78" t="b">
        <v>0</v>
      </c>
      <c r="AX180" s="78" t="s">
        <v>2995</v>
      </c>
      <c r="AY180" s="82" t="s">
        <v>3173</v>
      </c>
      <c r="AZ180" s="78" t="s">
        <v>66</v>
      </c>
      <c r="BA180" s="78" t="str">
        <f>REPLACE(INDEX(GroupVertices[Group],MATCH(Vertices[[#This Row],[Vertex]],GroupVertices[Vertex],0)),1,1,"")</f>
        <v>1</v>
      </c>
      <c r="BB180" s="48" t="s">
        <v>792</v>
      </c>
      <c r="BC180" s="48" t="s">
        <v>792</v>
      </c>
      <c r="BD180" s="48" t="s">
        <v>921</v>
      </c>
      <c r="BE180" s="48" t="s">
        <v>921</v>
      </c>
      <c r="BF180" s="48"/>
      <c r="BG180" s="48"/>
      <c r="BH180" s="121" t="s">
        <v>4112</v>
      </c>
      <c r="BI180" s="121" t="s">
        <v>4112</v>
      </c>
      <c r="BJ180" s="121" t="s">
        <v>4280</v>
      </c>
      <c r="BK180" s="121" t="s">
        <v>4280</v>
      </c>
      <c r="BL180" s="121">
        <v>1</v>
      </c>
      <c r="BM180" s="124">
        <v>2.7027027027027026</v>
      </c>
      <c r="BN180" s="121">
        <v>0</v>
      </c>
      <c r="BO180" s="124">
        <v>0</v>
      </c>
      <c r="BP180" s="121">
        <v>0</v>
      </c>
      <c r="BQ180" s="124">
        <v>0</v>
      </c>
      <c r="BR180" s="121">
        <v>36</v>
      </c>
      <c r="BS180" s="124">
        <v>97.29729729729729</v>
      </c>
      <c r="BT180" s="121">
        <v>37</v>
      </c>
      <c r="BU180" s="2"/>
      <c r="BV180" s="3"/>
      <c r="BW180" s="3"/>
      <c r="BX180" s="3"/>
      <c r="BY180" s="3"/>
    </row>
    <row r="181" spans="1:77" ht="41.45" customHeight="1">
      <c r="A181" s="64" t="s">
        <v>364</v>
      </c>
      <c r="C181" s="65"/>
      <c r="D181" s="65" t="s">
        <v>64</v>
      </c>
      <c r="E181" s="66">
        <v>162.06395148437906</v>
      </c>
      <c r="F181" s="68">
        <v>99.99990222736386</v>
      </c>
      <c r="G181" s="101" t="s">
        <v>1239</v>
      </c>
      <c r="H181" s="65"/>
      <c r="I181" s="69" t="s">
        <v>364</v>
      </c>
      <c r="J181" s="70"/>
      <c r="K181" s="70"/>
      <c r="L181" s="69" t="s">
        <v>3393</v>
      </c>
      <c r="M181" s="73">
        <v>1.0325843605389857</v>
      </c>
      <c r="N181" s="74">
        <v>6427.232421875</v>
      </c>
      <c r="O181" s="74">
        <v>7313.97412109375</v>
      </c>
      <c r="P181" s="75"/>
      <c r="Q181" s="76"/>
      <c r="R181" s="76"/>
      <c r="S181" s="86"/>
      <c r="T181" s="48">
        <v>0</v>
      </c>
      <c r="U181" s="48">
        <v>1</v>
      </c>
      <c r="V181" s="49">
        <v>0</v>
      </c>
      <c r="W181" s="49">
        <v>0.2</v>
      </c>
      <c r="X181" s="49">
        <v>0</v>
      </c>
      <c r="Y181" s="49">
        <v>0.610686</v>
      </c>
      <c r="Z181" s="49">
        <v>0</v>
      </c>
      <c r="AA181" s="49">
        <v>0</v>
      </c>
      <c r="AB181" s="71">
        <v>181</v>
      </c>
      <c r="AC181" s="71"/>
      <c r="AD181" s="72"/>
      <c r="AE181" s="78" t="s">
        <v>2150</v>
      </c>
      <c r="AF181" s="78">
        <v>292</v>
      </c>
      <c r="AG181" s="78">
        <v>65</v>
      </c>
      <c r="AH181" s="78">
        <v>506</v>
      </c>
      <c r="AI181" s="78">
        <v>1535</v>
      </c>
      <c r="AJ181" s="78"/>
      <c r="AK181" s="78"/>
      <c r="AL181" s="78" t="s">
        <v>2522</v>
      </c>
      <c r="AM181" s="78"/>
      <c r="AN181" s="78"/>
      <c r="AO181" s="80">
        <v>40483.56422453704</v>
      </c>
      <c r="AP181" s="78"/>
      <c r="AQ181" s="78" t="b">
        <v>0</v>
      </c>
      <c r="AR181" s="78" t="b">
        <v>0</v>
      </c>
      <c r="AS181" s="78" t="b">
        <v>0</v>
      </c>
      <c r="AT181" s="78" t="s">
        <v>1903</v>
      </c>
      <c r="AU181" s="78">
        <v>0</v>
      </c>
      <c r="AV181" s="82" t="s">
        <v>2912</v>
      </c>
      <c r="AW181" s="78" t="b">
        <v>0</v>
      </c>
      <c r="AX181" s="78" t="s">
        <v>2995</v>
      </c>
      <c r="AY181" s="82" t="s">
        <v>3174</v>
      </c>
      <c r="AZ181" s="78" t="s">
        <v>66</v>
      </c>
      <c r="BA181" s="78" t="str">
        <f>REPLACE(INDEX(GroupVertices[Group],MATCH(Vertices[[#This Row],[Vertex]],GroupVertices[Vertex],0)),1,1,"")</f>
        <v>10</v>
      </c>
      <c r="BB181" s="48"/>
      <c r="BC181" s="48"/>
      <c r="BD181" s="48"/>
      <c r="BE181" s="48"/>
      <c r="BF181" s="48"/>
      <c r="BG181" s="48"/>
      <c r="BH181" s="121" t="s">
        <v>4113</v>
      </c>
      <c r="BI181" s="121" t="s">
        <v>4113</v>
      </c>
      <c r="BJ181" s="121" t="s">
        <v>4281</v>
      </c>
      <c r="BK181" s="121" t="s">
        <v>4281</v>
      </c>
      <c r="BL181" s="121">
        <v>0</v>
      </c>
      <c r="BM181" s="124">
        <v>0</v>
      </c>
      <c r="BN181" s="121">
        <v>0</v>
      </c>
      <c r="BO181" s="124">
        <v>0</v>
      </c>
      <c r="BP181" s="121">
        <v>0</v>
      </c>
      <c r="BQ181" s="124">
        <v>0</v>
      </c>
      <c r="BR181" s="121">
        <v>24</v>
      </c>
      <c r="BS181" s="124">
        <v>100</v>
      </c>
      <c r="BT181" s="121">
        <v>24</v>
      </c>
      <c r="BU181" s="2"/>
      <c r="BV181" s="3"/>
      <c r="BW181" s="3"/>
      <c r="BX181" s="3"/>
      <c r="BY181" s="3"/>
    </row>
    <row r="182" spans="1:77" ht="41.45" customHeight="1">
      <c r="A182" s="64" t="s">
        <v>372</v>
      </c>
      <c r="C182" s="65"/>
      <c r="D182" s="65" t="s">
        <v>64</v>
      </c>
      <c r="E182" s="66">
        <v>162.5883536562875</v>
      </c>
      <c r="F182" s="68">
        <v>99.99910049174747</v>
      </c>
      <c r="G182" s="101" t="s">
        <v>2981</v>
      </c>
      <c r="H182" s="65"/>
      <c r="I182" s="69" t="s">
        <v>372</v>
      </c>
      <c r="J182" s="70"/>
      <c r="K182" s="70"/>
      <c r="L182" s="69" t="s">
        <v>3394</v>
      </c>
      <c r="M182" s="73">
        <v>1.2997761169586692</v>
      </c>
      <c r="N182" s="74">
        <v>6872.2822265625</v>
      </c>
      <c r="O182" s="74">
        <v>7313.97412109375</v>
      </c>
      <c r="P182" s="75"/>
      <c r="Q182" s="76"/>
      <c r="R182" s="76"/>
      <c r="S182" s="86"/>
      <c r="T182" s="48">
        <v>4</v>
      </c>
      <c r="U182" s="48">
        <v>1</v>
      </c>
      <c r="V182" s="49">
        <v>6</v>
      </c>
      <c r="W182" s="49">
        <v>0.333333</v>
      </c>
      <c r="X182" s="49">
        <v>0</v>
      </c>
      <c r="Y182" s="49">
        <v>2.167934</v>
      </c>
      <c r="Z182" s="49">
        <v>0</v>
      </c>
      <c r="AA182" s="49">
        <v>0</v>
      </c>
      <c r="AB182" s="71">
        <v>182</v>
      </c>
      <c r="AC182" s="71"/>
      <c r="AD182" s="72"/>
      <c r="AE182" s="78" t="s">
        <v>2151</v>
      </c>
      <c r="AF182" s="78">
        <v>686</v>
      </c>
      <c r="AG182" s="78">
        <v>557</v>
      </c>
      <c r="AH182" s="78">
        <v>859</v>
      </c>
      <c r="AI182" s="78">
        <v>791</v>
      </c>
      <c r="AJ182" s="78"/>
      <c r="AK182" s="78" t="s">
        <v>2355</v>
      </c>
      <c r="AL182" s="78" t="s">
        <v>2523</v>
      </c>
      <c r="AM182" s="82" t="s">
        <v>2678</v>
      </c>
      <c r="AN182" s="78"/>
      <c r="AO182" s="80">
        <v>41778.547314814816</v>
      </c>
      <c r="AP182" s="82" t="s">
        <v>2865</v>
      </c>
      <c r="AQ182" s="78" t="b">
        <v>1</v>
      </c>
      <c r="AR182" s="78" t="b">
        <v>0</v>
      </c>
      <c r="AS182" s="78" t="b">
        <v>0</v>
      </c>
      <c r="AT182" s="78" t="s">
        <v>1903</v>
      </c>
      <c r="AU182" s="78">
        <v>8</v>
      </c>
      <c r="AV182" s="82" t="s">
        <v>2905</v>
      </c>
      <c r="AW182" s="78" t="b">
        <v>0</v>
      </c>
      <c r="AX182" s="78" t="s">
        <v>2995</v>
      </c>
      <c r="AY182" s="82" t="s">
        <v>3175</v>
      </c>
      <c r="AZ182" s="78" t="s">
        <v>66</v>
      </c>
      <c r="BA182" s="78" t="str">
        <f>REPLACE(INDEX(GroupVertices[Group],MATCH(Vertices[[#This Row],[Vertex]],GroupVertices[Vertex],0)),1,1,"")</f>
        <v>10</v>
      </c>
      <c r="BB182" s="48"/>
      <c r="BC182" s="48"/>
      <c r="BD182" s="48"/>
      <c r="BE182" s="48"/>
      <c r="BF182" s="48"/>
      <c r="BG182" s="48"/>
      <c r="BH182" s="121" t="s">
        <v>4114</v>
      </c>
      <c r="BI182" s="121" t="s">
        <v>4114</v>
      </c>
      <c r="BJ182" s="121" t="s">
        <v>3840</v>
      </c>
      <c r="BK182" s="121" t="s">
        <v>3840</v>
      </c>
      <c r="BL182" s="121">
        <v>2</v>
      </c>
      <c r="BM182" s="124">
        <v>4.878048780487805</v>
      </c>
      <c r="BN182" s="121">
        <v>0</v>
      </c>
      <c r="BO182" s="124">
        <v>0</v>
      </c>
      <c r="BP182" s="121">
        <v>0</v>
      </c>
      <c r="BQ182" s="124">
        <v>0</v>
      </c>
      <c r="BR182" s="121">
        <v>39</v>
      </c>
      <c r="BS182" s="124">
        <v>95.1219512195122</v>
      </c>
      <c r="BT182" s="121">
        <v>41</v>
      </c>
      <c r="BU182" s="2"/>
      <c r="BV182" s="3"/>
      <c r="BW182" s="3"/>
      <c r="BX182" s="3"/>
      <c r="BY182" s="3"/>
    </row>
    <row r="183" spans="1:77" ht="41.45" customHeight="1">
      <c r="A183" s="64" t="s">
        <v>365</v>
      </c>
      <c r="C183" s="65"/>
      <c r="D183" s="65" t="s">
        <v>64</v>
      </c>
      <c r="E183" s="66">
        <v>165.23594510958114</v>
      </c>
      <c r="F183" s="68">
        <v>99.9950527046111</v>
      </c>
      <c r="G183" s="101" t="s">
        <v>1240</v>
      </c>
      <c r="H183" s="65"/>
      <c r="I183" s="69" t="s">
        <v>365</v>
      </c>
      <c r="J183" s="70"/>
      <c r="K183" s="70"/>
      <c r="L183" s="69" t="s">
        <v>3395</v>
      </c>
      <c r="M183" s="73">
        <v>2.6487686432726805</v>
      </c>
      <c r="N183" s="74">
        <v>6872.2822265625</v>
      </c>
      <c r="O183" s="74">
        <v>6696.3896484375</v>
      </c>
      <c r="P183" s="75"/>
      <c r="Q183" s="76"/>
      <c r="R183" s="76"/>
      <c r="S183" s="86"/>
      <c r="T183" s="48">
        <v>0</v>
      </c>
      <c r="U183" s="48">
        <v>1</v>
      </c>
      <c r="V183" s="49">
        <v>0</v>
      </c>
      <c r="W183" s="49">
        <v>0.2</v>
      </c>
      <c r="X183" s="49">
        <v>0</v>
      </c>
      <c r="Y183" s="49">
        <v>0.610686</v>
      </c>
      <c r="Z183" s="49">
        <v>0</v>
      </c>
      <c r="AA183" s="49">
        <v>0</v>
      </c>
      <c r="AB183" s="71">
        <v>183</v>
      </c>
      <c r="AC183" s="71"/>
      <c r="AD183" s="72"/>
      <c r="AE183" s="78" t="s">
        <v>2152</v>
      </c>
      <c r="AF183" s="78">
        <v>4744</v>
      </c>
      <c r="AG183" s="78">
        <v>3041</v>
      </c>
      <c r="AH183" s="78">
        <v>9875</v>
      </c>
      <c r="AI183" s="78">
        <v>4332</v>
      </c>
      <c r="AJ183" s="78"/>
      <c r="AK183" s="78" t="s">
        <v>2356</v>
      </c>
      <c r="AL183" s="78" t="s">
        <v>2524</v>
      </c>
      <c r="AM183" s="82" t="s">
        <v>2679</v>
      </c>
      <c r="AN183" s="78"/>
      <c r="AO183" s="80">
        <v>39955.47903935185</v>
      </c>
      <c r="AP183" s="82" t="s">
        <v>2866</v>
      </c>
      <c r="AQ183" s="78" t="b">
        <v>0</v>
      </c>
      <c r="AR183" s="78" t="b">
        <v>0</v>
      </c>
      <c r="AS183" s="78" t="b">
        <v>1</v>
      </c>
      <c r="AT183" s="78" t="s">
        <v>1903</v>
      </c>
      <c r="AU183" s="78">
        <v>64</v>
      </c>
      <c r="AV183" s="82" t="s">
        <v>2913</v>
      </c>
      <c r="AW183" s="78" t="b">
        <v>0</v>
      </c>
      <c r="AX183" s="78" t="s">
        <v>2995</v>
      </c>
      <c r="AY183" s="82" t="s">
        <v>3176</v>
      </c>
      <c r="AZ183" s="78" t="s">
        <v>66</v>
      </c>
      <c r="BA183" s="78" t="str">
        <f>REPLACE(INDEX(GroupVertices[Group],MATCH(Vertices[[#This Row],[Vertex]],GroupVertices[Vertex],0)),1,1,"")</f>
        <v>10</v>
      </c>
      <c r="BB183" s="48"/>
      <c r="BC183" s="48"/>
      <c r="BD183" s="48"/>
      <c r="BE183" s="48"/>
      <c r="BF183" s="48"/>
      <c r="BG183" s="48"/>
      <c r="BH183" s="121" t="s">
        <v>4113</v>
      </c>
      <c r="BI183" s="121" t="s">
        <v>4113</v>
      </c>
      <c r="BJ183" s="121" t="s">
        <v>4281</v>
      </c>
      <c r="BK183" s="121" t="s">
        <v>4281</v>
      </c>
      <c r="BL183" s="121">
        <v>0</v>
      </c>
      <c r="BM183" s="124">
        <v>0</v>
      </c>
      <c r="BN183" s="121">
        <v>0</v>
      </c>
      <c r="BO183" s="124">
        <v>0</v>
      </c>
      <c r="BP183" s="121">
        <v>0</v>
      </c>
      <c r="BQ183" s="124">
        <v>0</v>
      </c>
      <c r="BR183" s="121">
        <v>24</v>
      </c>
      <c r="BS183" s="124">
        <v>100</v>
      </c>
      <c r="BT183" s="121">
        <v>24</v>
      </c>
      <c r="BU183" s="2"/>
      <c r="BV183" s="3"/>
      <c r="BW183" s="3"/>
      <c r="BX183" s="3"/>
      <c r="BY183" s="3"/>
    </row>
    <row r="184" spans="1:77" ht="41.45" customHeight="1">
      <c r="A184" s="64" t="s">
        <v>366</v>
      </c>
      <c r="C184" s="65"/>
      <c r="D184" s="65" t="s">
        <v>64</v>
      </c>
      <c r="E184" s="66">
        <v>162.44339695836157</v>
      </c>
      <c r="F184" s="68">
        <v>99.99932210972274</v>
      </c>
      <c r="G184" s="101" t="s">
        <v>1241</v>
      </c>
      <c r="H184" s="65"/>
      <c r="I184" s="69" t="s">
        <v>366</v>
      </c>
      <c r="J184" s="70"/>
      <c r="K184" s="70"/>
      <c r="L184" s="69" t="s">
        <v>3396</v>
      </c>
      <c r="M184" s="73">
        <v>1.2259182330703013</v>
      </c>
      <c r="N184" s="74">
        <v>2274.3828125</v>
      </c>
      <c r="O184" s="74">
        <v>4154.66455078125</v>
      </c>
      <c r="P184" s="75"/>
      <c r="Q184" s="76"/>
      <c r="R184" s="76"/>
      <c r="S184" s="86"/>
      <c r="T184" s="48">
        <v>1</v>
      </c>
      <c r="U184" s="48">
        <v>1</v>
      </c>
      <c r="V184" s="49">
        <v>0</v>
      </c>
      <c r="W184" s="49">
        <v>0</v>
      </c>
      <c r="X184" s="49">
        <v>0</v>
      </c>
      <c r="Y184" s="49">
        <v>0.999998</v>
      </c>
      <c r="Z184" s="49">
        <v>0</v>
      </c>
      <c r="AA184" s="49" t="s">
        <v>4957</v>
      </c>
      <c r="AB184" s="71">
        <v>184</v>
      </c>
      <c r="AC184" s="71"/>
      <c r="AD184" s="72"/>
      <c r="AE184" s="78" t="s">
        <v>2153</v>
      </c>
      <c r="AF184" s="78">
        <v>261</v>
      </c>
      <c r="AG184" s="78">
        <v>421</v>
      </c>
      <c r="AH184" s="78">
        <v>112639</v>
      </c>
      <c r="AI184" s="78">
        <v>13</v>
      </c>
      <c r="AJ184" s="78"/>
      <c r="AK184" s="78" t="s">
        <v>2357</v>
      </c>
      <c r="AL184" s="78" t="s">
        <v>2525</v>
      </c>
      <c r="AM184" s="82" t="s">
        <v>2553</v>
      </c>
      <c r="AN184" s="78"/>
      <c r="AO184" s="80">
        <v>40215.43347222222</v>
      </c>
      <c r="AP184" s="82" t="s">
        <v>2867</v>
      </c>
      <c r="AQ184" s="78" t="b">
        <v>0</v>
      </c>
      <c r="AR184" s="78" t="b">
        <v>0</v>
      </c>
      <c r="AS184" s="78" t="b">
        <v>1</v>
      </c>
      <c r="AT184" s="78" t="s">
        <v>1903</v>
      </c>
      <c r="AU184" s="78">
        <v>56</v>
      </c>
      <c r="AV184" s="82" t="s">
        <v>2904</v>
      </c>
      <c r="AW184" s="78" t="b">
        <v>0</v>
      </c>
      <c r="AX184" s="78" t="s">
        <v>2995</v>
      </c>
      <c r="AY184" s="82" t="s">
        <v>3177</v>
      </c>
      <c r="AZ184" s="78" t="s">
        <v>66</v>
      </c>
      <c r="BA184" s="78" t="str">
        <f>REPLACE(INDEX(GroupVertices[Group],MATCH(Vertices[[#This Row],[Vertex]],GroupVertices[Vertex],0)),1,1,"")</f>
        <v>1</v>
      </c>
      <c r="BB184" s="48" t="s">
        <v>3967</v>
      </c>
      <c r="BC184" s="48" t="s">
        <v>3967</v>
      </c>
      <c r="BD184" s="48" t="s">
        <v>882</v>
      </c>
      <c r="BE184" s="48" t="s">
        <v>882</v>
      </c>
      <c r="BF184" s="48" t="s">
        <v>997</v>
      </c>
      <c r="BG184" s="48" t="s">
        <v>997</v>
      </c>
      <c r="BH184" s="121" t="s">
        <v>4115</v>
      </c>
      <c r="BI184" s="121" t="s">
        <v>4164</v>
      </c>
      <c r="BJ184" s="121" t="s">
        <v>4282</v>
      </c>
      <c r="BK184" s="121" t="s">
        <v>4329</v>
      </c>
      <c r="BL184" s="121">
        <v>1</v>
      </c>
      <c r="BM184" s="124">
        <v>1.2048192771084338</v>
      </c>
      <c r="BN184" s="121">
        <v>0</v>
      </c>
      <c r="BO184" s="124">
        <v>0</v>
      </c>
      <c r="BP184" s="121">
        <v>0</v>
      </c>
      <c r="BQ184" s="124">
        <v>0</v>
      </c>
      <c r="BR184" s="121">
        <v>82</v>
      </c>
      <c r="BS184" s="124">
        <v>98.79518072289157</v>
      </c>
      <c r="BT184" s="121">
        <v>83</v>
      </c>
      <c r="BU184" s="2"/>
      <c r="BV184" s="3"/>
      <c r="BW184" s="3"/>
      <c r="BX184" s="3"/>
      <c r="BY184" s="3"/>
    </row>
    <row r="185" spans="1:77" ht="41.45" customHeight="1">
      <c r="A185" s="64" t="s">
        <v>367</v>
      </c>
      <c r="C185" s="65"/>
      <c r="D185" s="65" t="s">
        <v>64</v>
      </c>
      <c r="E185" s="66">
        <v>162.34214044142806</v>
      </c>
      <c r="F185" s="68">
        <v>99.99947691639663</v>
      </c>
      <c r="G185" s="101" t="s">
        <v>1242</v>
      </c>
      <c r="H185" s="65"/>
      <c r="I185" s="69" t="s">
        <v>367</v>
      </c>
      <c r="J185" s="70"/>
      <c r="K185" s="70"/>
      <c r="L185" s="69" t="s">
        <v>3397</v>
      </c>
      <c r="M185" s="73">
        <v>1.174326328883574</v>
      </c>
      <c r="N185" s="74">
        <v>9645.794921875</v>
      </c>
      <c r="O185" s="74">
        <v>8279.3857421875</v>
      </c>
      <c r="P185" s="75"/>
      <c r="Q185" s="76"/>
      <c r="R185" s="76"/>
      <c r="S185" s="86"/>
      <c r="T185" s="48">
        <v>0</v>
      </c>
      <c r="U185" s="48">
        <v>3</v>
      </c>
      <c r="V185" s="49">
        <v>0</v>
      </c>
      <c r="W185" s="49">
        <v>0.2</v>
      </c>
      <c r="X185" s="49">
        <v>1.8E-05</v>
      </c>
      <c r="Y185" s="49">
        <v>1.042635</v>
      </c>
      <c r="Z185" s="49">
        <v>0.6666666666666666</v>
      </c>
      <c r="AA185" s="49">
        <v>0</v>
      </c>
      <c r="AB185" s="71">
        <v>185</v>
      </c>
      <c r="AC185" s="71"/>
      <c r="AD185" s="72"/>
      <c r="AE185" s="78" t="s">
        <v>2154</v>
      </c>
      <c r="AF185" s="78">
        <v>1114</v>
      </c>
      <c r="AG185" s="78">
        <v>326</v>
      </c>
      <c r="AH185" s="78">
        <v>2076</v>
      </c>
      <c r="AI185" s="78">
        <v>3445</v>
      </c>
      <c r="AJ185" s="78"/>
      <c r="AK185" s="78" t="s">
        <v>2358</v>
      </c>
      <c r="AL185" s="78" t="s">
        <v>2510</v>
      </c>
      <c r="AM185" s="78"/>
      <c r="AN185" s="78"/>
      <c r="AO185" s="80">
        <v>41196.63728009259</v>
      </c>
      <c r="AP185" s="82" t="s">
        <v>2868</v>
      </c>
      <c r="AQ185" s="78" t="b">
        <v>1</v>
      </c>
      <c r="AR185" s="78" t="b">
        <v>0</v>
      </c>
      <c r="AS185" s="78" t="b">
        <v>1</v>
      </c>
      <c r="AT185" s="78" t="s">
        <v>1903</v>
      </c>
      <c r="AU185" s="78">
        <v>1</v>
      </c>
      <c r="AV185" s="82" t="s">
        <v>2905</v>
      </c>
      <c r="AW185" s="78" t="b">
        <v>0</v>
      </c>
      <c r="AX185" s="78" t="s">
        <v>2995</v>
      </c>
      <c r="AY185" s="82" t="s">
        <v>3178</v>
      </c>
      <c r="AZ185" s="78" t="s">
        <v>66</v>
      </c>
      <c r="BA185" s="78" t="str">
        <f>REPLACE(INDEX(GroupVertices[Group],MATCH(Vertices[[#This Row],[Vertex]],GroupVertices[Vertex],0)),1,1,"")</f>
        <v>7</v>
      </c>
      <c r="BB185" s="48"/>
      <c r="BC185" s="48"/>
      <c r="BD185" s="48"/>
      <c r="BE185" s="48"/>
      <c r="BF185" s="48" t="s">
        <v>998</v>
      </c>
      <c r="BG185" s="48" t="s">
        <v>998</v>
      </c>
      <c r="BH185" s="121" t="s">
        <v>4116</v>
      </c>
      <c r="BI185" s="121" t="s">
        <v>4116</v>
      </c>
      <c r="BJ185" s="121" t="s">
        <v>4283</v>
      </c>
      <c r="BK185" s="121" t="s">
        <v>4283</v>
      </c>
      <c r="BL185" s="121">
        <v>0</v>
      </c>
      <c r="BM185" s="124">
        <v>0</v>
      </c>
      <c r="BN185" s="121">
        <v>0</v>
      </c>
      <c r="BO185" s="124">
        <v>0</v>
      </c>
      <c r="BP185" s="121">
        <v>0</v>
      </c>
      <c r="BQ185" s="124">
        <v>0</v>
      </c>
      <c r="BR185" s="121">
        <v>19</v>
      </c>
      <c r="BS185" s="124">
        <v>100</v>
      </c>
      <c r="BT185" s="121">
        <v>19</v>
      </c>
      <c r="BU185" s="2"/>
      <c r="BV185" s="3"/>
      <c r="BW185" s="3"/>
      <c r="BX185" s="3"/>
      <c r="BY185" s="3"/>
    </row>
    <row r="186" spans="1:77" ht="41.45" customHeight="1">
      <c r="A186" s="64" t="s">
        <v>427</v>
      </c>
      <c r="C186" s="65"/>
      <c r="D186" s="65" t="s">
        <v>64</v>
      </c>
      <c r="E186" s="66">
        <v>167.6277306253585</v>
      </c>
      <c r="F186" s="68">
        <v>99.99139600801931</v>
      </c>
      <c r="G186" s="101" t="s">
        <v>2982</v>
      </c>
      <c r="H186" s="65"/>
      <c r="I186" s="69" t="s">
        <v>427</v>
      </c>
      <c r="J186" s="70"/>
      <c r="K186" s="70"/>
      <c r="L186" s="69" t="s">
        <v>3398</v>
      </c>
      <c r="M186" s="73">
        <v>3.8674237274307486</v>
      </c>
      <c r="N186" s="74">
        <v>9804.087890625</v>
      </c>
      <c r="O186" s="74">
        <v>7975.6728515625</v>
      </c>
      <c r="P186" s="75"/>
      <c r="Q186" s="76"/>
      <c r="R186" s="76"/>
      <c r="S186" s="86"/>
      <c r="T186" s="48">
        <v>3</v>
      </c>
      <c r="U186" s="48">
        <v>0</v>
      </c>
      <c r="V186" s="49">
        <v>0</v>
      </c>
      <c r="W186" s="49">
        <v>0.2</v>
      </c>
      <c r="X186" s="49">
        <v>1.8E-05</v>
      </c>
      <c r="Y186" s="49">
        <v>1.042635</v>
      </c>
      <c r="Z186" s="49">
        <v>0.6666666666666666</v>
      </c>
      <c r="AA186" s="49">
        <v>0</v>
      </c>
      <c r="AB186" s="71">
        <v>186</v>
      </c>
      <c r="AC186" s="71"/>
      <c r="AD186" s="72"/>
      <c r="AE186" s="78" t="s">
        <v>2155</v>
      </c>
      <c r="AF186" s="78">
        <v>279</v>
      </c>
      <c r="AG186" s="78">
        <v>5285</v>
      </c>
      <c r="AH186" s="78">
        <v>5517</v>
      </c>
      <c r="AI186" s="78">
        <v>6257</v>
      </c>
      <c r="AJ186" s="78"/>
      <c r="AK186" s="78" t="s">
        <v>2359</v>
      </c>
      <c r="AL186" s="78" t="s">
        <v>2510</v>
      </c>
      <c r="AM186" s="82" t="s">
        <v>2680</v>
      </c>
      <c r="AN186" s="78"/>
      <c r="AO186" s="80">
        <v>40820.78293981482</v>
      </c>
      <c r="AP186" s="82" t="s">
        <v>2869</v>
      </c>
      <c r="AQ186" s="78" t="b">
        <v>0</v>
      </c>
      <c r="AR186" s="78" t="b">
        <v>0</v>
      </c>
      <c r="AS186" s="78" t="b">
        <v>1</v>
      </c>
      <c r="AT186" s="78" t="s">
        <v>1903</v>
      </c>
      <c r="AU186" s="78">
        <v>98</v>
      </c>
      <c r="AV186" s="82" t="s">
        <v>2904</v>
      </c>
      <c r="AW186" s="78" t="b">
        <v>0</v>
      </c>
      <c r="AX186" s="78" t="s">
        <v>2995</v>
      </c>
      <c r="AY186" s="82" t="s">
        <v>3179</v>
      </c>
      <c r="AZ186" s="78" t="s">
        <v>65</v>
      </c>
      <c r="BA186" s="78" t="str">
        <f>REPLACE(INDEX(GroupVertices[Group],MATCH(Vertices[[#This Row],[Vertex]],GroupVertices[Vertex],0)),1,1,"")</f>
        <v>7</v>
      </c>
      <c r="BB186" s="48"/>
      <c r="BC186" s="48"/>
      <c r="BD186" s="48"/>
      <c r="BE186" s="48"/>
      <c r="BF186" s="48"/>
      <c r="BG186" s="48"/>
      <c r="BH186" s="48"/>
      <c r="BI186" s="48"/>
      <c r="BJ186" s="48"/>
      <c r="BK186" s="48"/>
      <c r="BL186" s="48"/>
      <c r="BM186" s="49"/>
      <c r="BN186" s="48"/>
      <c r="BO186" s="49"/>
      <c r="BP186" s="48"/>
      <c r="BQ186" s="49"/>
      <c r="BR186" s="48"/>
      <c r="BS186" s="49"/>
      <c r="BT186" s="48"/>
      <c r="BU186" s="2"/>
      <c r="BV186" s="3"/>
      <c r="BW186" s="3"/>
      <c r="BX186" s="3"/>
      <c r="BY186" s="3"/>
    </row>
    <row r="187" spans="1:77" ht="41.45" customHeight="1">
      <c r="A187" s="64" t="s">
        <v>398</v>
      </c>
      <c r="C187" s="65"/>
      <c r="D187" s="65" t="s">
        <v>64</v>
      </c>
      <c r="E187" s="66">
        <v>162.15668113672874</v>
      </c>
      <c r="F187" s="68">
        <v>99.99976045704145</v>
      </c>
      <c r="G187" s="101" t="s">
        <v>1263</v>
      </c>
      <c r="H187" s="65"/>
      <c r="I187" s="69" t="s">
        <v>398</v>
      </c>
      <c r="J187" s="70"/>
      <c r="K187" s="70"/>
      <c r="L187" s="69" t="s">
        <v>3399</v>
      </c>
      <c r="M187" s="73">
        <v>1.0798316833205153</v>
      </c>
      <c r="N187" s="74">
        <v>9487.5029296875</v>
      </c>
      <c r="O187" s="74">
        <v>8583.0986328125</v>
      </c>
      <c r="P187" s="75"/>
      <c r="Q187" s="76"/>
      <c r="R187" s="76"/>
      <c r="S187" s="86"/>
      <c r="T187" s="48">
        <v>2</v>
      </c>
      <c r="U187" s="48">
        <v>2</v>
      </c>
      <c r="V187" s="49">
        <v>0</v>
      </c>
      <c r="W187" s="49">
        <v>0.2</v>
      </c>
      <c r="X187" s="49">
        <v>1.8E-05</v>
      </c>
      <c r="Y187" s="49">
        <v>1.042635</v>
      </c>
      <c r="Z187" s="49">
        <v>0.5</v>
      </c>
      <c r="AA187" s="49">
        <v>0.3333333333333333</v>
      </c>
      <c r="AB187" s="71">
        <v>187</v>
      </c>
      <c r="AC187" s="71"/>
      <c r="AD187" s="72"/>
      <c r="AE187" s="78" t="s">
        <v>2156</v>
      </c>
      <c r="AF187" s="78">
        <v>369</v>
      </c>
      <c r="AG187" s="78">
        <v>152</v>
      </c>
      <c r="AH187" s="78">
        <v>77</v>
      </c>
      <c r="AI187" s="78">
        <v>178</v>
      </c>
      <c r="AJ187" s="78"/>
      <c r="AK187" s="78" t="s">
        <v>2360</v>
      </c>
      <c r="AL187" s="78" t="s">
        <v>2435</v>
      </c>
      <c r="AM187" s="82" t="s">
        <v>2681</v>
      </c>
      <c r="AN187" s="78"/>
      <c r="AO187" s="80">
        <v>43403.71344907407</v>
      </c>
      <c r="AP187" s="82" t="s">
        <v>2870</v>
      </c>
      <c r="AQ187" s="78" t="b">
        <v>1</v>
      </c>
      <c r="AR187" s="78" t="b">
        <v>0</v>
      </c>
      <c r="AS187" s="78" t="b">
        <v>0</v>
      </c>
      <c r="AT187" s="78" t="s">
        <v>1903</v>
      </c>
      <c r="AU187" s="78">
        <v>1</v>
      </c>
      <c r="AV187" s="78"/>
      <c r="AW187" s="78" t="b">
        <v>0</v>
      </c>
      <c r="AX187" s="78" t="s">
        <v>2995</v>
      </c>
      <c r="AY187" s="82" t="s">
        <v>3180</v>
      </c>
      <c r="AZ187" s="78" t="s">
        <v>66</v>
      </c>
      <c r="BA187" s="78" t="str">
        <f>REPLACE(INDEX(GroupVertices[Group],MATCH(Vertices[[#This Row],[Vertex]],GroupVertices[Vertex],0)),1,1,"")</f>
        <v>7</v>
      </c>
      <c r="BB187" s="48"/>
      <c r="BC187" s="48"/>
      <c r="BD187" s="48"/>
      <c r="BE187" s="48"/>
      <c r="BF187" s="48" t="s">
        <v>998</v>
      </c>
      <c r="BG187" s="48" t="s">
        <v>998</v>
      </c>
      <c r="BH187" s="121" t="s">
        <v>4116</v>
      </c>
      <c r="BI187" s="121" t="s">
        <v>4116</v>
      </c>
      <c r="BJ187" s="121" t="s">
        <v>4283</v>
      </c>
      <c r="BK187" s="121" t="s">
        <v>4283</v>
      </c>
      <c r="BL187" s="121">
        <v>0</v>
      </c>
      <c r="BM187" s="124">
        <v>0</v>
      </c>
      <c r="BN187" s="121">
        <v>0</v>
      </c>
      <c r="BO187" s="124">
        <v>0</v>
      </c>
      <c r="BP187" s="121">
        <v>0</v>
      </c>
      <c r="BQ187" s="124">
        <v>0</v>
      </c>
      <c r="BR187" s="121">
        <v>19</v>
      </c>
      <c r="BS187" s="124">
        <v>100</v>
      </c>
      <c r="BT187" s="121">
        <v>19</v>
      </c>
      <c r="BU187" s="2"/>
      <c r="BV187" s="3"/>
      <c r="BW187" s="3"/>
      <c r="BX187" s="3"/>
      <c r="BY187" s="3"/>
    </row>
    <row r="188" spans="1:77" ht="41.45" customHeight="1">
      <c r="A188" s="64" t="s">
        <v>369</v>
      </c>
      <c r="C188" s="65"/>
      <c r="D188" s="65" t="s">
        <v>64</v>
      </c>
      <c r="E188" s="66">
        <v>162.4082236419531</v>
      </c>
      <c r="F188" s="68">
        <v>99.99937588467262</v>
      </c>
      <c r="G188" s="101" t="s">
        <v>1244</v>
      </c>
      <c r="H188" s="65"/>
      <c r="I188" s="69" t="s">
        <v>369</v>
      </c>
      <c r="J188" s="70"/>
      <c r="K188" s="70"/>
      <c r="L188" s="69" t="s">
        <v>3400</v>
      </c>
      <c r="M188" s="73">
        <v>1.2079968347738592</v>
      </c>
      <c r="N188" s="74">
        <v>1812.278076171875</v>
      </c>
      <c r="O188" s="74">
        <v>4154.66455078125</v>
      </c>
      <c r="P188" s="75"/>
      <c r="Q188" s="76"/>
      <c r="R188" s="76"/>
      <c r="S188" s="86"/>
      <c r="T188" s="48">
        <v>1</v>
      </c>
      <c r="U188" s="48">
        <v>1</v>
      </c>
      <c r="V188" s="49">
        <v>0</v>
      </c>
      <c r="W188" s="49">
        <v>0</v>
      </c>
      <c r="X188" s="49">
        <v>0</v>
      </c>
      <c r="Y188" s="49">
        <v>0.999998</v>
      </c>
      <c r="Z188" s="49">
        <v>0</v>
      </c>
      <c r="AA188" s="49" t="s">
        <v>4957</v>
      </c>
      <c r="AB188" s="71">
        <v>188</v>
      </c>
      <c r="AC188" s="71"/>
      <c r="AD188" s="72"/>
      <c r="AE188" s="78" t="s">
        <v>2157</v>
      </c>
      <c r="AF188" s="78">
        <v>232</v>
      </c>
      <c r="AG188" s="78">
        <v>388</v>
      </c>
      <c r="AH188" s="78">
        <v>60103</v>
      </c>
      <c r="AI188" s="78">
        <v>1</v>
      </c>
      <c r="AJ188" s="78"/>
      <c r="AK188" s="78" t="s">
        <v>2361</v>
      </c>
      <c r="AL188" s="78" t="s">
        <v>2526</v>
      </c>
      <c r="AM188" s="82" t="s">
        <v>2553</v>
      </c>
      <c r="AN188" s="78"/>
      <c r="AO188" s="80">
        <v>40241.41643518519</v>
      </c>
      <c r="AP188" s="82" t="s">
        <v>2871</v>
      </c>
      <c r="AQ188" s="78" t="b">
        <v>0</v>
      </c>
      <c r="AR188" s="78" t="b">
        <v>0</v>
      </c>
      <c r="AS188" s="78" t="b">
        <v>1</v>
      </c>
      <c r="AT188" s="78" t="s">
        <v>1903</v>
      </c>
      <c r="AU188" s="78">
        <v>27</v>
      </c>
      <c r="AV188" s="82" t="s">
        <v>2905</v>
      </c>
      <c r="AW188" s="78" t="b">
        <v>0</v>
      </c>
      <c r="AX188" s="78" t="s">
        <v>2995</v>
      </c>
      <c r="AY188" s="82" t="s">
        <v>3181</v>
      </c>
      <c r="AZ188" s="78" t="s">
        <v>66</v>
      </c>
      <c r="BA188" s="78" t="str">
        <f>REPLACE(INDEX(GroupVertices[Group],MATCH(Vertices[[#This Row],[Vertex]],GroupVertices[Vertex],0)),1,1,"")</f>
        <v>1</v>
      </c>
      <c r="BB188" s="48" t="s">
        <v>850</v>
      </c>
      <c r="BC188" s="48" t="s">
        <v>850</v>
      </c>
      <c r="BD188" s="48" t="s">
        <v>882</v>
      </c>
      <c r="BE188" s="48" t="s">
        <v>882</v>
      </c>
      <c r="BF188" s="48" t="s">
        <v>1034</v>
      </c>
      <c r="BG188" s="48" t="s">
        <v>1034</v>
      </c>
      <c r="BH188" s="121" t="s">
        <v>4117</v>
      </c>
      <c r="BI188" s="121" t="s">
        <v>4117</v>
      </c>
      <c r="BJ188" s="121" t="s">
        <v>4284</v>
      </c>
      <c r="BK188" s="121" t="s">
        <v>4284</v>
      </c>
      <c r="BL188" s="121">
        <v>0</v>
      </c>
      <c r="BM188" s="124">
        <v>0</v>
      </c>
      <c r="BN188" s="121">
        <v>0</v>
      </c>
      <c r="BO188" s="124">
        <v>0</v>
      </c>
      <c r="BP188" s="121">
        <v>0</v>
      </c>
      <c r="BQ188" s="124">
        <v>0</v>
      </c>
      <c r="BR188" s="121">
        <v>39</v>
      </c>
      <c r="BS188" s="124">
        <v>100</v>
      </c>
      <c r="BT188" s="121">
        <v>39</v>
      </c>
      <c r="BU188" s="2"/>
      <c r="BV188" s="3"/>
      <c r="BW188" s="3"/>
      <c r="BX188" s="3"/>
      <c r="BY188" s="3"/>
    </row>
    <row r="189" spans="1:77" ht="41.45" customHeight="1">
      <c r="A189" s="64" t="s">
        <v>370</v>
      </c>
      <c r="C189" s="65"/>
      <c r="D189" s="65" t="s">
        <v>64</v>
      </c>
      <c r="E189" s="66">
        <v>162.01598787109478</v>
      </c>
      <c r="F189" s="68">
        <v>99.99997555684097</v>
      </c>
      <c r="G189" s="101" t="s">
        <v>1245</v>
      </c>
      <c r="H189" s="65"/>
      <c r="I189" s="69" t="s">
        <v>370</v>
      </c>
      <c r="J189" s="70"/>
      <c r="K189" s="70"/>
      <c r="L189" s="69" t="s">
        <v>3401</v>
      </c>
      <c r="M189" s="73">
        <v>1.0081460901347465</v>
      </c>
      <c r="N189" s="74">
        <v>2274.3828125</v>
      </c>
      <c r="O189" s="74">
        <v>9223.6767578125</v>
      </c>
      <c r="P189" s="75"/>
      <c r="Q189" s="76"/>
      <c r="R189" s="76"/>
      <c r="S189" s="86"/>
      <c r="T189" s="48">
        <v>1</v>
      </c>
      <c r="U189" s="48">
        <v>1</v>
      </c>
      <c r="V189" s="49">
        <v>0</v>
      </c>
      <c r="W189" s="49">
        <v>0</v>
      </c>
      <c r="X189" s="49">
        <v>0</v>
      </c>
      <c r="Y189" s="49">
        <v>0.999998</v>
      </c>
      <c r="Z189" s="49">
        <v>0</v>
      </c>
      <c r="AA189" s="49" t="s">
        <v>4957</v>
      </c>
      <c r="AB189" s="71">
        <v>189</v>
      </c>
      <c r="AC189" s="71"/>
      <c r="AD189" s="72"/>
      <c r="AE189" s="78" t="s">
        <v>2158</v>
      </c>
      <c r="AF189" s="78">
        <v>5</v>
      </c>
      <c r="AG189" s="78">
        <v>20</v>
      </c>
      <c r="AH189" s="78">
        <v>1369</v>
      </c>
      <c r="AI189" s="78">
        <v>0</v>
      </c>
      <c r="AJ189" s="78"/>
      <c r="AK189" s="78" t="s">
        <v>2362</v>
      </c>
      <c r="AL189" s="78"/>
      <c r="AM189" s="82" t="s">
        <v>2682</v>
      </c>
      <c r="AN189" s="78"/>
      <c r="AO189" s="80">
        <v>40935.712905092594</v>
      </c>
      <c r="AP189" s="78"/>
      <c r="AQ189" s="78" t="b">
        <v>0</v>
      </c>
      <c r="AR189" s="78" t="b">
        <v>0</v>
      </c>
      <c r="AS189" s="78" t="b">
        <v>0</v>
      </c>
      <c r="AT189" s="78" t="s">
        <v>1903</v>
      </c>
      <c r="AU189" s="78">
        <v>0</v>
      </c>
      <c r="AV189" s="82" t="s">
        <v>2905</v>
      </c>
      <c r="AW189" s="78" t="b">
        <v>0</v>
      </c>
      <c r="AX189" s="78" t="s">
        <v>2995</v>
      </c>
      <c r="AY189" s="82" t="s">
        <v>3182</v>
      </c>
      <c r="AZ189" s="78" t="s">
        <v>66</v>
      </c>
      <c r="BA189" s="78" t="str">
        <f>REPLACE(INDEX(GroupVertices[Group],MATCH(Vertices[[#This Row],[Vertex]],GroupVertices[Vertex],0)),1,1,"")</f>
        <v>1</v>
      </c>
      <c r="BB189" s="48" t="s">
        <v>3968</v>
      </c>
      <c r="BC189" s="48" t="s">
        <v>3968</v>
      </c>
      <c r="BD189" s="48" t="s">
        <v>899</v>
      </c>
      <c r="BE189" s="48" t="s">
        <v>899</v>
      </c>
      <c r="BF189" s="48" t="s">
        <v>3983</v>
      </c>
      <c r="BG189" s="48" t="s">
        <v>3989</v>
      </c>
      <c r="BH189" s="121" t="s">
        <v>4118</v>
      </c>
      <c r="BI189" s="121" t="s">
        <v>4165</v>
      </c>
      <c r="BJ189" s="121" t="s">
        <v>4285</v>
      </c>
      <c r="BK189" s="121" t="s">
        <v>4330</v>
      </c>
      <c r="BL189" s="121">
        <v>4</v>
      </c>
      <c r="BM189" s="124">
        <v>3.225806451612903</v>
      </c>
      <c r="BN189" s="121">
        <v>0</v>
      </c>
      <c r="BO189" s="124">
        <v>0</v>
      </c>
      <c r="BP189" s="121">
        <v>0</v>
      </c>
      <c r="BQ189" s="124">
        <v>0</v>
      </c>
      <c r="BR189" s="121">
        <v>120</v>
      </c>
      <c r="BS189" s="124">
        <v>96.7741935483871</v>
      </c>
      <c r="BT189" s="121">
        <v>124</v>
      </c>
      <c r="BU189" s="2"/>
      <c r="BV189" s="3"/>
      <c r="BW189" s="3"/>
      <c r="BX189" s="3"/>
      <c r="BY189" s="3"/>
    </row>
    <row r="190" spans="1:77" ht="41.45" customHeight="1">
      <c r="A190" s="64" t="s">
        <v>371</v>
      </c>
      <c r="C190" s="65"/>
      <c r="D190" s="65" t="s">
        <v>64</v>
      </c>
      <c r="E190" s="66">
        <v>162.13536397526903</v>
      </c>
      <c r="F190" s="68">
        <v>99.99979304792016</v>
      </c>
      <c r="G190" s="101" t="s">
        <v>2983</v>
      </c>
      <c r="H190" s="65"/>
      <c r="I190" s="69" t="s">
        <v>371</v>
      </c>
      <c r="J190" s="70"/>
      <c r="K190" s="70"/>
      <c r="L190" s="69" t="s">
        <v>3402</v>
      </c>
      <c r="M190" s="73">
        <v>1.0689702298075199</v>
      </c>
      <c r="N190" s="74">
        <v>2274.3828125</v>
      </c>
      <c r="O190" s="74">
        <v>7534.005859375</v>
      </c>
      <c r="P190" s="75"/>
      <c r="Q190" s="76"/>
      <c r="R190" s="76"/>
      <c r="S190" s="86"/>
      <c r="T190" s="48">
        <v>1</v>
      </c>
      <c r="U190" s="48">
        <v>1</v>
      </c>
      <c r="V190" s="49">
        <v>0</v>
      </c>
      <c r="W190" s="49">
        <v>0</v>
      </c>
      <c r="X190" s="49">
        <v>0</v>
      </c>
      <c r="Y190" s="49">
        <v>0.999998</v>
      </c>
      <c r="Z190" s="49">
        <v>0</v>
      </c>
      <c r="AA190" s="49" t="s">
        <v>4957</v>
      </c>
      <c r="AB190" s="71">
        <v>190</v>
      </c>
      <c r="AC190" s="71"/>
      <c r="AD190" s="72"/>
      <c r="AE190" s="78" t="s">
        <v>2159</v>
      </c>
      <c r="AF190" s="78">
        <v>396</v>
      </c>
      <c r="AG190" s="78">
        <v>132</v>
      </c>
      <c r="AH190" s="78">
        <v>61627</v>
      </c>
      <c r="AI190" s="78">
        <v>19</v>
      </c>
      <c r="AJ190" s="78"/>
      <c r="AK190" s="78" t="s">
        <v>2363</v>
      </c>
      <c r="AL190" s="78"/>
      <c r="AM190" s="82" t="s">
        <v>2683</v>
      </c>
      <c r="AN190" s="78"/>
      <c r="AO190" s="80">
        <v>42573.61572916667</v>
      </c>
      <c r="AP190" s="82" t="s">
        <v>2872</v>
      </c>
      <c r="AQ190" s="78" t="b">
        <v>0</v>
      </c>
      <c r="AR190" s="78" t="b">
        <v>0</v>
      </c>
      <c r="AS190" s="78" t="b">
        <v>1</v>
      </c>
      <c r="AT190" s="78" t="s">
        <v>1903</v>
      </c>
      <c r="AU190" s="78">
        <v>3</v>
      </c>
      <c r="AV190" s="82" t="s">
        <v>2905</v>
      </c>
      <c r="AW190" s="78" t="b">
        <v>0</v>
      </c>
      <c r="AX190" s="78" t="s">
        <v>2995</v>
      </c>
      <c r="AY190" s="82" t="s">
        <v>3183</v>
      </c>
      <c r="AZ190" s="78" t="s">
        <v>66</v>
      </c>
      <c r="BA190" s="78" t="str">
        <f>REPLACE(INDEX(GroupVertices[Group],MATCH(Vertices[[#This Row],[Vertex]],GroupVertices[Vertex],0)),1,1,"")</f>
        <v>1</v>
      </c>
      <c r="BB190" s="48" t="s">
        <v>858</v>
      </c>
      <c r="BC190" s="48" t="s">
        <v>858</v>
      </c>
      <c r="BD190" s="48" t="s">
        <v>922</v>
      </c>
      <c r="BE190" s="48" t="s">
        <v>922</v>
      </c>
      <c r="BF190" s="48"/>
      <c r="BG190" s="48"/>
      <c r="BH190" s="121" t="s">
        <v>4119</v>
      </c>
      <c r="BI190" s="121" t="s">
        <v>4119</v>
      </c>
      <c r="BJ190" s="121" t="s">
        <v>4286</v>
      </c>
      <c r="BK190" s="121" t="s">
        <v>4286</v>
      </c>
      <c r="BL190" s="121">
        <v>0</v>
      </c>
      <c r="BM190" s="124">
        <v>0</v>
      </c>
      <c r="BN190" s="121">
        <v>0</v>
      </c>
      <c r="BO190" s="124">
        <v>0</v>
      </c>
      <c r="BP190" s="121">
        <v>0</v>
      </c>
      <c r="BQ190" s="124">
        <v>0</v>
      </c>
      <c r="BR190" s="121">
        <v>9</v>
      </c>
      <c r="BS190" s="124">
        <v>100</v>
      </c>
      <c r="BT190" s="121">
        <v>9</v>
      </c>
      <c r="BU190" s="2"/>
      <c r="BV190" s="3"/>
      <c r="BW190" s="3"/>
      <c r="BX190" s="3"/>
      <c r="BY190" s="3"/>
    </row>
    <row r="191" spans="1:77" ht="41.45" customHeight="1">
      <c r="A191" s="64" t="s">
        <v>373</v>
      </c>
      <c r="C191" s="65"/>
      <c r="D191" s="65" t="s">
        <v>64</v>
      </c>
      <c r="E191" s="66">
        <v>163.87697606652583</v>
      </c>
      <c r="F191" s="68">
        <v>99.99713037312917</v>
      </c>
      <c r="G191" s="101" t="s">
        <v>1246</v>
      </c>
      <c r="H191" s="65"/>
      <c r="I191" s="69" t="s">
        <v>373</v>
      </c>
      <c r="J191" s="70"/>
      <c r="K191" s="70"/>
      <c r="L191" s="69" t="s">
        <v>3403</v>
      </c>
      <c r="M191" s="73">
        <v>1.9563509818192326</v>
      </c>
      <c r="N191" s="74">
        <v>6427.232421875</v>
      </c>
      <c r="O191" s="74">
        <v>6696.3896484375</v>
      </c>
      <c r="P191" s="75"/>
      <c r="Q191" s="76"/>
      <c r="R191" s="76"/>
      <c r="S191" s="86"/>
      <c r="T191" s="48">
        <v>0</v>
      </c>
      <c r="U191" s="48">
        <v>1</v>
      </c>
      <c r="V191" s="49">
        <v>0</v>
      </c>
      <c r="W191" s="49">
        <v>0.2</v>
      </c>
      <c r="X191" s="49">
        <v>0</v>
      </c>
      <c r="Y191" s="49">
        <v>0.610686</v>
      </c>
      <c r="Z191" s="49">
        <v>0</v>
      </c>
      <c r="AA191" s="49">
        <v>0</v>
      </c>
      <c r="AB191" s="71">
        <v>191</v>
      </c>
      <c r="AC191" s="71"/>
      <c r="AD191" s="72"/>
      <c r="AE191" s="78" t="s">
        <v>2160</v>
      </c>
      <c r="AF191" s="78">
        <v>1930</v>
      </c>
      <c r="AG191" s="78">
        <v>1766</v>
      </c>
      <c r="AH191" s="78">
        <v>7781</v>
      </c>
      <c r="AI191" s="78">
        <v>4230</v>
      </c>
      <c r="AJ191" s="78"/>
      <c r="AK191" s="78" t="s">
        <v>2364</v>
      </c>
      <c r="AL191" s="78" t="s">
        <v>2527</v>
      </c>
      <c r="AM191" s="82" t="s">
        <v>2684</v>
      </c>
      <c r="AN191" s="78"/>
      <c r="AO191" s="80">
        <v>41641.41054398148</v>
      </c>
      <c r="AP191" s="82" t="s">
        <v>2873</v>
      </c>
      <c r="AQ191" s="78" t="b">
        <v>1</v>
      </c>
      <c r="AR191" s="78" t="b">
        <v>0</v>
      </c>
      <c r="AS191" s="78" t="b">
        <v>0</v>
      </c>
      <c r="AT191" s="78" t="s">
        <v>2902</v>
      </c>
      <c r="AU191" s="78">
        <v>60</v>
      </c>
      <c r="AV191" s="82" t="s">
        <v>2905</v>
      </c>
      <c r="AW191" s="78" t="b">
        <v>0</v>
      </c>
      <c r="AX191" s="78" t="s">
        <v>2995</v>
      </c>
      <c r="AY191" s="82" t="s">
        <v>3184</v>
      </c>
      <c r="AZ191" s="78" t="s">
        <v>66</v>
      </c>
      <c r="BA191" s="78" t="str">
        <f>REPLACE(INDEX(GroupVertices[Group],MATCH(Vertices[[#This Row],[Vertex]],GroupVertices[Vertex],0)),1,1,"")</f>
        <v>10</v>
      </c>
      <c r="BB191" s="48"/>
      <c r="BC191" s="48"/>
      <c r="BD191" s="48"/>
      <c r="BE191" s="48"/>
      <c r="BF191" s="48"/>
      <c r="BG191" s="48"/>
      <c r="BH191" s="121" t="s">
        <v>4113</v>
      </c>
      <c r="BI191" s="121" t="s">
        <v>4113</v>
      </c>
      <c r="BJ191" s="121" t="s">
        <v>4281</v>
      </c>
      <c r="BK191" s="121" t="s">
        <v>4281</v>
      </c>
      <c r="BL191" s="121">
        <v>0</v>
      </c>
      <c r="BM191" s="124">
        <v>0</v>
      </c>
      <c r="BN191" s="121">
        <v>0</v>
      </c>
      <c r="BO191" s="124">
        <v>0</v>
      </c>
      <c r="BP191" s="121">
        <v>0</v>
      </c>
      <c r="BQ191" s="124">
        <v>0</v>
      </c>
      <c r="BR191" s="121">
        <v>24</v>
      </c>
      <c r="BS191" s="124">
        <v>100</v>
      </c>
      <c r="BT191" s="121">
        <v>24</v>
      </c>
      <c r="BU191" s="2"/>
      <c r="BV191" s="3"/>
      <c r="BW191" s="3"/>
      <c r="BX191" s="3"/>
      <c r="BY191" s="3"/>
    </row>
    <row r="192" spans="1:77" ht="41.45" customHeight="1">
      <c r="A192" s="64" t="s">
        <v>375</v>
      </c>
      <c r="C192" s="65"/>
      <c r="D192" s="65" t="s">
        <v>64</v>
      </c>
      <c r="E192" s="66">
        <v>163.61051154827967</v>
      </c>
      <c r="F192" s="68">
        <v>99.9975377591131</v>
      </c>
      <c r="G192" s="101" t="s">
        <v>1248</v>
      </c>
      <c r="H192" s="65"/>
      <c r="I192" s="69" t="s">
        <v>375</v>
      </c>
      <c r="J192" s="70"/>
      <c r="K192" s="70"/>
      <c r="L192" s="69" t="s">
        <v>3404</v>
      </c>
      <c r="M192" s="73">
        <v>1.820582812906792</v>
      </c>
      <c r="N192" s="74">
        <v>6701.7333984375</v>
      </c>
      <c r="O192" s="74">
        <v>2723.257080078125</v>
      </c>
      <c r="P192" s="75"/>
      <c r="Q192" s="76"/>
      <c r="R192" s="76"/>
      <c r="S192" s="86"/>
      <c r="T192" s="48">
        <v>0</v>
      </c>
      <c r="U192" s="48">
        <v>1</v>
      </c>
      <c r="V192" s="49">
        <v>0</v>
      </c>
      <c r="W192" s="49">
        <v>0.333333</v>
      </c>
      <c r="X192" s="49">
        <v>0</v>
      </c>
      <c r="Y192" s="49">
        <v>0.638297</v>
      </c>
      <c r="Z192" s="49">
        <v>0</v>
      </c>
      <c r="AA192" s="49">
        <v>0</v>
      </c>
      <c r="AB192" s="71">
        <v>192</v>
      </c>
      <c r="AC192" s="71"/>
      <c r="AD192" s="72"/>
      <c r="AE192" s="78" t="s">
        <v>2161</v>
      </c>
      <c r="AF192" s="78">
        <v>4998</v>
      </c>
      <c r="AG192" s="78">
        <v>1516</v>
      </c>
      <c r="AH192" s="78">
        <v>100716</v>
      </c>
      <c r="AI192" s="78">
        <v>18459</v>
      </c>
      <c r="AJ192" s="78"/>
      <c r="AK192" s="78" t="s">
        <v>2365</v>
      </c>
      <c r="AL192" s="78" t="s">
        <v>2528</v>
      </c>
      <c r="AM192" s="78"/>
      <c r="AN192" s="78"/>
      <c r="AO192" s="80">
        <v>40498.940625</v>
      </c>
      <c r="AP192" s="82" t="s">
        <v>2874</v>
      </c>
      <c r="AQ192" s="78" t="b">
        <v>1</v>
      </c>
      <c r="AR192" s="78" t="b">
        <v>0</v>
      </c>
      <c r="AS192" s="78" t="b">
        <v>1</v>
      </c>
      <c r="AT192" s="78" t="s">
        <v>1903</v>
      </c>
      <c r="AU192" s="78">
        <v>125</v>
      </c>
      <c r="AV192" s="82" t="s">
        <v>2905</v>
      </c>
      <c r="AW192" s="78" t="b">
        <v>0</v>
      </c>
      <c r="AX192" s="78" t="s">
        <v>2995</v>
      </c>
      <c r="AY192" s="82" t="s">
        <v>3185</v>
      </c>
      <c r="AZ192" s="78" t="s">
        <v>66</v>
      </c>
      <c r="BA192" s="78" t="str">
        <f>REPLACE(INDEX(GroupVertices[Group],MATCH(Vertices[[#This Row],[Vertex]],GroupVertices[Vertex],0)),1,1,"")</f>
        <v>15</v>
      </c>
      <c r="BB192" s="48"/>
      <c r="BC192" s="48"/>
      <c r="BD192" s="48"/>
      <c r="BE192" s="48"/>
      <c r="BF192" s="48" t="s">
        <v>1042</v>
      </c>
      <c r="BG192" s="48" t="s">
        <v>1042</v>
      </c>
      <c r="BH192" s="121" t="s">
        <v>4120</v>
      </c>
      <c r="BI192" s="121" t="s">
        <v>4120</v>
      </c>
      <c r="BJ192" s="121" t="s">
        <v>4287</v>
      </c>
      <c r="BK192" s="121" t="s">
        <v>4287</v>
      </c>
      <c r="BL192" s="121">
        <v>1</v>
      </c>
      <c r="BM192" s="124">
        <v>4.3478260869565215</v>
      </c>
      <c r="BN192" s="121">
        <v>0</v>
      </c>
      <c r="BO192" s="124">
        <v>0</v>
      </c>
      <c r="BP192" s="121">
        <v>0</v>
      </c>
      <c r="BQ192" s="124">
        <v>0</v>
      </c>
      <c r="BR192" s="121">
        <v>22</v>
      </c>
      <c r="BS192" s="124">
        <v>95.65217391304348</v>
      </c>
      <c r="BT192" s="121">
        <v>23</v>
      </c>
      <c r="BU192" s="2"/>
      <c r="BV192" s="3"/>
      <c r="BW192" s="3"/>
      <c r="BX192" s="3"/>
      <c r="BY192" s="3"/>
    </row>
    <row r="193" spans="1:77" ht="41.45" customHeight="1">
      <c r="A193" s="64" t="s">
        <v>393</v>
      </c>
      <c r="C193" s="65"/>
      <c r="D193" s="65" t="s">
        <v>64</v>
      </c>
      <c r="E193" s="66">
        <v>169.69869286116753</v>
      </c>
      <c r="F193" s="68">
        <v>99.98822980415217</v>
      </c>
      <c r="G193" s="101" t="s">
        <v>2984</v>
      </c>
      <c r="H193" s="65"/>
      <c r="I193" s="69" t="s">
        <v>393</v>
      </c>
      <c r="J193" s="70"/>
      <c r="K193" s="70"/>
      <c r="L193" s="69" t="s">
        <v>3405</v>
      </c>
      <c r="M193" s="73">
        <v>4.922613936218238</v>
      </c>
      <c r="N193" s="74">
        <v>6370.38330078125</v>
      </c>
      <c r="O193" s="74">
        <v>2146.84423828125</v>
      </c>
      <c r="P193" s="75"/>
      <c r="Q193" s="76"/>
      <c r="R193" s="76"/>
      <c r="S193" s="86"/>
      <c r="T193" s="48">
        <v>3</v>
      </c>
      <c r="U193" s="48">
        <v>1</v>
      </c>
      <c r="V193" s="49">
        <v>2</v>
      </c>
      <c r="W193" s="49">
        <v>0.5</v>
      </c>
      <c r="X193" s="49">
        <v>0</v>
      </c>
      <c r="Y193" s="49">
        <v>1.7234</v>
      </c>
      <c r="Z193" s="49">
        <v>0</v>
      </c>
      <c r="AA193" s="49">
        <v>0</v>
      </c>
      <c r="AB193" s="71">
        <v>193</v>
      </c>
      <c r="AC193" s="71"/>
      <c r="AD193" s="72"/>
      <c r="AE193" s="78" t="s">
        <v>2162</v>
      </c>
      <c r="AF193" s="78">
        <v>132</v>
      </c>
      <c r="AG193" s="78">
        <v>7228</v>
      </c>
      <c r="AH193" s="78">
        <v>1112</v>
      </c>
      <c r="AI193" s="78">
        <v>2495</v>
      </c>
      <c r="AJ193" s="78"/>
      <c r="AK193" s="78" t="s">
        <v>2366</v>
      </c>
      <c r="AL193" s="78"/>
      <c r="AM193" s="82" t="s">
        <v>2685</v>
      </c>
      <c r="AN193" s="78"/>
      <c r="AO193" s="80">
        <v>42579.6525</v>
      </c>
      <c r="AP193" s="82" t="s">
        <v>2875</v>
      </c>
      <c r="AQ193" s="78" t="b">
        <v>0</v>
      </c>
      <c r="AR193" s="78" t="b">
        <v>0</v>
      </c>
      <c r="AS193" s="78" t="b">
        <v>1</v>
      </c>
      <c r="AT193" s="78" t="s">
        <v>1903</v>
      </c>
      <c r="AU193" s="78">
        <v>28</v>
      </c>
      <c r="AV193" s="82" t="s">
        <v>2905</v>
      </c>
      <c r="AW193" s="78" t="b">
        <v>0</v>
      </c>
      <c r="AX193" s="78" t="s">
        <v>2995</v>
      </c>
      <c r="AY193" s="82" t="s">
        <v>3186</v>
      </c>
      <c r="AZ193" s="78" t="s">
        <v>66</v>
      </c>
      <c r="BA193" s="78" t="str">
        <f>REPLACE(INDEX(GroupVertices[Group],MATCH(Vertices[[#This Row],[Vertex]],GroupVertices[Vertex],0)),1,1,"")</f>
        <v>15</v>
      </c>
      <c r="BB193" s="48" t="s">
        <v>874</v>
      </c>
      <c r="BC193" s="48" t="s">
        <v>874</v>
      </c>
      <c r="BD193" s="48" t="s">
        <v>930</v>
      </c>
      <c r="BE193" s="48" t="s">
        <v>930</v>
      </c>
      <c r="BF193" s="48" t="s">
        <v>1054</v>
      </c>
      <c r="BG193" s="48" t="s">
        <v>1054</v>
      </c>
      <c r="BH193" s="121" t="s">
        <v>3709</v>
      </c>
      <c r="BI193" s="121" t="s">
        <v>3709</v>
      </c>
      <c r="BJ193" s="121" t="s">
        <v>3845</v>
      </c>
      <c r="BK193" s="121" t="s">
        <v>3845</v>
      </c>
      <c r="BL193" s="121">
        <v>1</v>
      </c>
      <c r="BM193" s="124">
        <v>3.3333333333333335</v>
      </c>
      <c r="BN193" s="121">
        <v>0</v>
      </c>
      <c r="BO193" s="124">
        <v>0</v>
      </c>
      <c r="BP193" s="121">
        <v>0</v>
      </c>
      <c r="BQ193" s="124">
        <v>0</v>
      </c>
      <c r="BR193" s="121">
        <v>29</v>
      </c>
      <c r="BS193" s="124">
        <v>96.66666666666667</v>
      </c>
      <c r="BT193" s="121">
        <v>30</v>
      </c>
      <c r="BU193" s="2"/>
      <c r="BV193" s="3"/>
      <c r="BW193" s="3"/>
      <c r="BX193" s="3"/>
      <c r="BY193" s="3"/>
    </row>
    <row r="194" spans="1:77" ht="41.45" customHeight="1">
      <c r="A194" s="64" t="s">
        <v>376</v>
      </c>
      <c r="C194" s="65"/>
      <c r="D194" s="65" t="s">
        <v>64</v>
      </c>
      <c r="E194" s="66">
        <v>162.50095329430275</v>
      </c>
      <c r="F194" s="68">
        <v>99.9992341143502</v>
      </c>
      <c r="G194" s="101" t="s">
        <v>2985</v>
      </c>
      <c r="H194" s="65"/>
      <c r="I194" s="69" t="s">
        <v>376</v>
      </c>
      <c r="J194" s="70"/>
      <c r="K194" s="70"/>
      <c r="L194" s="69" t="s">
        <v>3406</v>
      </c>
      <c r="M194" s="73">
        <v>1.2552441575553885</v>
      </c>
      <c r="N194" s="74">
        <v>3198.591552734375</v>
      </c>
      <c r="O194" s="74">
        <v>4154.66455078125</v>
      </c>
      <c r="P194" s="75"/>
      <c r="Q194" s="76"/>
      <c r="R194" s="76"/>
      <c r="S194" s="86"/>
      <c r="T194" s="48">
        <v>1</v>
      </c>
      <c r="U194" s="48">
        <v>1</v>
      </c>
      <c r="V194" s="49">
        <v>0</v>
      </c>
      <c r="W194" s="49">
        <v>0</v>
      </c>
      <c r="X194" s="49">
        <v>0</v>
      </c>
      <c r="Y194" s="49">
        <v>0.999998</v>
      </c>
      <c r="Z194" s="49">
        <v>0</v>
      </c>
      <c r="AA194" s="49" t="s">
        <v>4957</v>
      </c>
      <c r="AB194" s="71">
        <v>194</v>
      </c>
      <c r="AC194" s="71"/>
      <c r="AD194" s="72"/>
      <c r="AE194" s="78" t="s">
        <v>2163</v>
      </c>
      <c r="AF194" s="78">
        <v>873</v>
      </c>
      <c r="AG194" s="78">
        <v>475</v>
      </c>
      <c r="AH194" s="78">
        <v>9441</v>
      </c>
      <c r="AI194" s="78">
        <v>48</v>
      </c>
      <c r="AJ194" s="78"/>
      <c r="AK194" s="78" t="s">
        <v>2367</v>
      </c>
      <c r="AL194" s="78" t="s">
        <v>2529</v>
      </c>
      <c r="AM194" s="82" t="s">
        <v>2686</v>
      </c>
      <c r="AN194" s="78"/>
      <c r="AO194" s="80">
        <v>41143.477789351855</v>
      </c>
      <c r="AP194" s="82" t="s">
        <v>2876</v>
      </c>
      <c r="AQ194" s="78" t="b">
        <v>0</v>
      </c>
      <c r="AR194" s="78" t="b">
        <v>0</v>
      </c>
      <c r="AS194" s="78" t="b">
        <v>0</v>
      </c>
      <c r="AT194" s="78" t="s">
        <v>1903</v>
      </c>
      <c r="AU194" s="78">
        <v>8</v>
      </c>
      <c r="AV194" s="82" t="s">
        <v>2905</v>
      </c>
      <c r="AW194" s="78" t="b">
        <v>0</v>
      </c>
      <c r="AX194" s="78" t="s">
        <v>2995</v>
      </c>
      <c r="AY194" s="82" t="s">
        <v>3187</v>
      </c>
      <c r="AZ194" s="78" t="s">
        <v>66</v>
      </c>
      <c r="BA194" s="78" t="str">
        <f>REPLACE(INDEX(GroupVertices[Group],MATCH(Vertices[[#This Row],[Vertex]],GroupVertices[Vertex],0)),1,1,"")</f>
        <v>1</v>
      </c>
      <c r="BB194" s="48" t="s">
        <v>860</v>
      </c>
      <c r="BC194" s="48" t="s">
        <v>860</v>
      </c>
      <c r="BD194" s="48" t="s">
        <v>923</v>
      </c>
      <c r="BE194" s="48" t="s">
        <v>923</v>
      </c>
      <c r="BF194" s="48" t="s">
        <v>1043</v>
      </c>
      <c r="BG194" s="48" t="s">
        <v>1043</v>
      </c>
      <c r="BH194" s="121" t="s">
        <v>4121</v>
      </c>
      <c r="BI194" s="121" t="s">
        <v>4121</v>
      </c>
      <c r="BJ194" s="121" t="s">
        <v>4288</v>
      </c>
      <c r="BK194" s="121" t="s">
        <v>4288</v>
      </c>
      <c r="BL194" s="121">
        <v>0</v>
      </c>
      <c r="BM194" s="124">
        <v>0</v>
      </c>
      <c r="BN194" s="121">
        <v>0</v>
      </c>
      <c r="BO194" s="124">
        <v>0</v>
      </c>
      <c r="BP194" s="121">
        <v>0</v>
      </c>
      <c r="BQ194" s="124">
        <v>0</v>
      </c>
      <c r="BR194" s="121">
        <v>28</v>
      </c>
      <c r="BS194" s="124">
        <v>100</v>
      </c>
      <c r="BT194" s="121">
        <v>28</v>
      </c>
      <c r="BU194" s="2"/>
      <c r="BV194" s="3"/>
      <c r="BW194" s="3"/>
      <c r="BX194" s="3"/>
      <c r="BY194" s="3"/>
    </row>
    <row r="195" spans="1:77" ht="41.45" customHeight="1">
      <c r="A195" s="64" t="s">
        <v>377</v>
      </c>
      <c r="C195" s="65"/>
      <c r="D195" s="65" t="s">
        <v>64</v>
      </c>
      <c r="E195" s="66">
        <v>162.53079732034632</v>
      </c>
      <c r="F195" s="68">
        <v>99.99918848712001</v>
      </c>
      <c r="G195" s="101" t="s">
        <v>2986</v>
      </c>
      <c r="H195" s="65"/>
      <c r="I195" s="69" t="s">
        <v>377</v>
      </c>
      <c r="J195" s="70"/>
      <c r="K195" s="70"/>
      <c r="L195" s="69" t="s">
        <v>3407</v>
      </c>
      <c r="M195" s="73">
        <v>1.270450192473582</v>
      </c>
      <c r="N195" s="74">
        <v>8800.2900390625</v>
      </c>
      <c r="O195" s="74">
        <v>3323.197021484375</v>
      </c>
      <c r="P195" s="75"/>
      <c r="Q195" s="76"/>
      <c r="R195" s="76"/>
      <c r="S195" s="86"/>
      <c r="T195" s="48">
        <v>2</v>
      </c>
      <c r="U195" s="48">
        <v>1</v>
      </c>
      <c r="V195" s="49">
        <v>0</v>
      </c>
      <c r="W195" s="49">
        <v>1</v>
      </c>
      <c r="X195" s="49">
        <v>0</v>
      </c>
      <c r="Y195" s="49">
        <v>1.298243</v>
      </c>
      <c r="Z195" s="49">
        <v>0</v>
      </c>
      <c r="AA195" s="49">
        <v>0</v>
      </c>
      <c r="AB195" s="71">
        <v>195</v>
      </c>
      <c r="AC195" s="71"/>
      <c r="AD195" s="72"/>
      <c r="AE195" s="78" t="s">
        <v>2164</v>
      </c>
      <c r="AF195" s="78">
        <v>367</v>
      </c>
      <c r="AG195" s="78">
        <v>503</v>
      </c>
      <c r="AH195" s="78">
        <v>2546</v>
      </c>
      <c r="AI195" s="78">
        <v>108</v>
      </c>
      <c r="AJ195" s="78"/>
      <c r="AK195" s="78" t="s">
        <v>2368</v>
      </c>
      <c r="AL195" s="78" t="s">
        <v>2530</v>
      </c>
      <c r="AM195" s="82" t="s">
        <v>2687</v>
      </c>
      <c r="AN195" s="78"/>
      <c r="AO195" s="80">
        <v>41429.395370370374</v>
      </c>
      <c r="AP195" s="82" t="s">
        <v>2877</v>
      </c>
      <c r="AQ195" s="78" t="b">
        <v>0</v>
      </c>
      <c r="AR195" s="78" t="b">
        <v>0</v>
      </c>
      <c r="AS195" s="78" t="b">
        <v>1</v>
      </c>
      <c r="AT195" s="78" t="s">
        <v>1903</v>
      </c>
      <c r="AU195" s="78">
        <v>32</v>
      </c>
      <c r="AV195" s="82" t="s">
        <v>2905</v>
      </c>
      <c r="AW195" s="78" t="b">
        <v>0</v>
      </c>
      <c r="AX195" s="78" t="s">
        <v>2995</v>
      </c>
      <c r="AY195" s="82" t="s">
        <v>3188</v>
      </c>
      <c r="AZ195" s="78" t="s">
        <v>66</v>
      </c>
      <c r="BA195" s="78" t="str">
        <f>REPLACE(INDEX(GroupVertices[Group],MATCH(Vertices[[#This Row],[Vertex]],GroupVertices[Vertex],0)),1,1,"")</f>
        <v>23</v>
      </c>
      <c r="BB195" s="48" t="s">
        <v>3561</v>
      </c>
      <c r="BC195" s="48" t="s">
        <v>3561</v>
      </c>
      <c r="BD195" s="48" t="s">
        <v>924</v>
      </c>
      <c r="BE195" s="48" t="s">
        <v>924</v>
      </c>
      <c r="BF195" s="48" t="s">
        <v>1044</v>
      </c>
      <c r="BG195" s="48" t="s">
        <v>1044</v>
      </c>
      <c r="BH195" s="121" t="s">
        <v>4122</v>
      </c>
      <c r="BI195" s="121" t="s">
        <v>4166</v>
      </c>
      <c r="BJ195" s="121" t="s">
        <v>4289</v>
      </c>
      <c r="BK195" s="121" t="s">
        <v>4331</v>
      </c>
      <c r="BL195" s="121">
        <v>0</v>
      </c>
      <c r="BM195" s="124">
        <v>0</v>
      </c>
      <c r="BN195" s="121">
        <v>0</v>
      </c>
      <c r="BO195" s="124">
        <v>0</v>
      </c>
      <c r="BP195" s="121">
        <v>0</v>
      </c>
      <c r="BQ195" s="124">
        <v>0</v>
      </c>
      <c r="BR195" s="121">
        <v>70</v>
      </c>
      <c r="BS195" s="124">
        <v>100</v>
      </c>
      <c r="BT195" s="121">
        <v>70</v>
      </c>
      <c r="BU195" s="2"/>
      <c r="BV195" s="3"/>
      <c r="BW195" s="3"/>
      <c r="BX195" s="3"/>
      <c r="BY195" s="3"/>
    </row>
    <row r="196" spans="1:77" ht="41.45" customHeight="1">
      <c r="A196" s="64" t="s">
        <v>378</v>
      </c>
      <c r="C196" s="65"/>
      <c r="D196" s="65" t="s">
        <v>64</v>
      </c>
      <c r="E196" s="66">
        <v>163.04454091152488</v>
      </c>
      <c r="F196" s="68">
        <v>99.99840304694298</v>
      </c>
      <c r="G196" s="101" t="s">
        <v>1249</v>
      </c>
      <c r="H196" s="65"/>
      <c r="I196" s="69" t="s">
        <v>378</v>
      </c>
      <c r="J196" s="70"/>
      <c r="K196" s="70"/>
      <c r="L196" s="69" t="s">
        <v>3408</v>
      </c>
      <c r="M196" s="73">
        <v>1.5322112221367679</v>
      </c>
      <c r="N196" s="74">
        <v>8800.2900390625</v>
      </c>
      <c r="O196" s="74">
        <v>2911.4736328125</v>
      </c>
      <c r="P196" s="75"/>
      <c r="Q196" s="76"/>
      <c r="R196" s="76"/>
      <c r="S196" s="86"/>
      <c r="T196" s="48">
        <v>0</v>
      </c>
      <c r="U196" s="48">
        <v>1</v>
      </c>
      <c r="V196" s="49">
        <v>0</v>
      </c>
      <c r="W196" s="49">
        <v>1</v>
      </c>
      <c r="X196" s="49">
        <v>0</v>
      </c>
      <c r="Y196" s="49">
        <v>0.701753</v>
      </c>
      <c r="Z196" s="49">
        <v>0</v>
      </c>
      <c r="AA196" s="49">
        <v>0</v>
      </c>
      <c r="AB196" s="71">
        <v>196</v>
      </c>
      <c r="AC196" s="71"/>
      <c r="AD196" s="72"/>
      <c r="AE196" s="78" t="s">
        <v>2165</v>
      </c>
      <c r="AF196" s="78">
        <v>712</v>
      </c>
      <c r="AG196" s="78">
        <v>985</v>
      </c>
      <c r="AH196" s="78">
        <v>10736</v>
      </c>
      <c r="AI196" s="78">
        <v>227</v>
      </c>
      <c r="AJ196" s="78"/>
      <c r="AK196" s="78" t="s">
        <v>2369</v>
      </c>
      <c r="AL196" s="78" t="s">
        <v>2531</v>
      </c>
      <c r="AM196" s="82" t="s">
        <v>2688</v>
      </c>
      <c r="AN196" s="78"/>
      <c r="AO196" s="80">
        <v>40359.5128125</v>
      </c>
      <c r="AP196" s="82" t="s">
        <v>2878</v>
      </c>
      <c r="AQ196" s="78" t="b">
        <v>0</v>
      </c>
      <c r="AR196" s="78" t="b">
        <v>0</v>
      </c>
      <c r="AS196" s="78" t="b">
        <v>1</v>
      </c>
      <c r="AT196" s="78" t="s">
        <v>1903</v>
      </c>
      <c r="AU196" s="78">
        <v>166</v>
      </c>
      <c r="AV196" s="82" t="s">
        <v>2905</v>
      </c>
      <c r="AW196" s="78" t="b">
        <v>0</v>
      </c>
      <c r="AX196" s="78" t="s">
        <v>2995</v>
      </c>
      <c r="AY196" s="82" t="s">
        <v>3189</v>
      </c>
      <c r="AZ196" s="78" t="s">
        <v>66</v>
      </c>
      <c r="BA196" s="78" t="str">
        <f>REPLACE(INDEX(GroupVertices[Group],MATCH(Vertices[[#This Row],[Vertex]],GroupVertices[Vertex],0)),1,1,"")</f>
        <v>23</v>
      </c>
      <c r="BB196" s="48"/>
      <c r="BC196" s="48"/>
      <c r="BD196" s="48"/>
      <c r="BE196" s="48"/>
      <c r="BF196" s="48"/>
      <c r="BG196" s="48"/>
      <c r="BH196" s="121" t="s">
        <v>4123</v>
      </c>
      <c r="BI196" s="121" t="s">
        <v>4123</v>
      </c>
      <c r="BJ196" s="121" t="s">
        <v>4290</v>
      </c>
      <c r="BK196" s="121" t="s">
        <v>4290</v>
      </c>
      <c r="BL196" s="121">
        <v>0</v>
      </c>
      <c r="BM196" s="124">
        <v>0</v>
      </c>
      <c r="BN196" s="121">
        <v>0</v>
      </c>
      <c r="BO196" s="124">
        <v>0</v>
      </c>
      <c r="BP196" s="121">
        <v>0</v>
      </c>
      <c r="BQ196" s="124">
        <v>0</v>
      </c>
      <c r="BR196" s="121">
        <v>17</v>
      </c>
      <c r="BS196" s="124">
        <v>100</v>
      </c>
      <c r="BT196" s="121">
        <v>17</v>
      </c>
      <c r="BU196" s="2"/>
      <c r="BV196" s="3"/>
      <c r="BW196" s="3"/>
      <c r="BX196" s="3"/>
      <c r="BY196" s="3"/>
    </row>
    <row r="197" spans="1:77" ht="41.45" customHeight="1">
      <c r="A197" s="64" t="s">
        <v>379</v>
      </c>
      <c r="C197" s="65"/>
      <c r="D197" s="65" t="s">
        <v>64</v>
      </c>
      <c r="E197" s="66">
        <v>162.34214044142806</v>
      </c>
      <c r="F197" s="68">
        <v>99.99947691639663</v>
      </c>
      <c r="G197" s="101" t="s">
        <v>1250</v>
      </c>
      <c r="H197" s="65"/>
      <c r="I197" s="69" t="s">
        <v>379</v>
      </c>
      <c r="J197" s="70"/>
      <c r="K197" s="70"/>
      <c r="L197" s="69" t="s">
        <v>3409</v>
      </c>
      <c r="M197" s="73">
        <v>1.174326328883574</v>
      </c>
      <c r="N197" s="74">
        <v>2736.4873046875</v>
      </c>
      <c r="O197" s="74">
        <v>4999.5</v>
      </c>
      <c r="P197" s="75"/>
      <c r="Q197" s="76"/>
      <c r="R197" s="76"/>
      <c r="S197" s="86"/>
      <c r="T197" s="48">
        <v>1</v>
      </c>
      <c r="U197" s="48">
        <v>1</v>
      </c>
      <c r="V197" s="49">
        <v>0</v>
      </c>
      <c r="W197" s="49">
        <v>0</v>
      </c>
      <c r="X197" s="49">
        <v>0</v>
      </c>
      <c r="Y197" s="49">
        <v>0.999998</v>
      </c>
      <c r="Z197" s="49">
        <v>0</v>
      </c>
      <c r="AA197" s="49" t="s">
        <v>4957</v>
      </c>
      <c r="AB197" s="71">
        <v>197</v>
      </c>
      <c r="AC197" s="71"/>
      <c r="AD197" s="72"/>
      <c r="AE197" s="78" t="s">
        <v>2166</v>
      </c>
      <c r="AF197" s="78">
        <v>33</v>
      </c>
      <c r="AG197" s="78">
        <v>326</v>
      </c>
      <c r="AH197" s="78">
        <v>4729</v>
      </c>
      <c r="AI197" s="78">
        <v>1</v>
      </c>
      <c r="AJ197" s="78"/>
      <c r="AK197" s="78" t="s">
        <v>2370</v>
      </c>
      <c r="AL197" s="78"/>
      <c r="AM197" s="82" t="s">
        <v>2689</v>
      </c>
      <c r="AN197" s="78"/>
      <c r="AO197" s="80">
        <v>43458.06</v>
      </c>
      <c r="AP197" s="82" t="s">
        <v>2879</v>
      </c>
      <c r="AQ197" s="78" t="b">
        <v>1</v>
      </c>
      <c r="AR197" s="78" t="b">
        <v>0</v>
      </c>
      <c r="AS197" s="78" t="b">
        <v>0</v>
      </c>
      <c r="AT197" s="78" t="s">
        <v>1903</v>
      </c>
      <c r="AU197" s="78">
        <v>1</v>
      </c>
      <c r="AV197" s="78"/>
      <c r="AW197" s="78" t="b">
        <v>0</v>
      </c>
      <c r="AX197" s="78" t="s">
        <v>2995</v>
      </c>
      <c r="AY197" s="82" t="s">
        <v>3190</v>
      </c>
      <c r="AZ197" s="78" t="s">
        <v>66</v>
      </c>
      <c r="BA197" s="78" t="str">
        <f>REPLACE(INDEX(GroupVertices[Group],MATCH(Vertices[[#This Row],[Vertex]],GroupVertices[Vertex],0)),1,1,"")</f>
        <v>1</v>
      </c>
      <c r="BB197" s="48" t="s">
        <v>863</v>
      </c>
      <c r="BC197" s="48" t="s">
        <v>863</v>
      </c>
      <c r="BD197" s="48" t="s">
        <v>925</v>
      </c>
      <c r="BE197" s="48" t="s">
        <v>925</v>
      </c>
      <c r="BF197" s="48"/>
      <c r="BG197" s="48"/>
      <c r="BH197" s="121" t="s">
        <v>4124</v>
      </c>
      <c r="BI197" s="121" t="s">
        <v>4124</v>
      </c>
      <c r="BJ197" s="121" t="s">
        <v>4291</v>
      </c>
      <c r="BK197" s="121" t="s">
        <v>4291</v>
      </c>
      <c r="BL197" s="121">
        <v>1</v>
      </c>
      <c r="BM197" s="124">
        <v>4.166666666666667</v>
      </c>
      <c r="BN197" s="121">
        <v>0</v>
      </c>
      <c r="BO197" s="124">
        <v>0</v>
      </c>
      <c r="BP197" s="121">
        <v>0</v>
      </c>
      <c r="BQ197" s="124">
        <v>0</v>
      </c>
      <c r="BR197" s="121">
        <v>23</v>
      </c>
      <c r="BS197" s="124">
        <v>95.83333333333333</v>
      </c>
      <c r="BT197" s="121">
        <v>24</v>
      </c>
      <c r="BU197" s="2"/>
      <c r="BV197" s="3"/>
      <c r="BW197" s="3"/>
      <c r="BX197" s="3"/>
      <c r="BY197" s="3"/>
    </row>
    <row r="198" spans="1:77" ht="41.45" customHeight="1">
      <c r="A198" s="64" t="s">
        <v>380</v>
      </c>
      <c r="C198" s="65"/>
      <c r="D198" s="65" t="s">
        <v>64</v>
      </c>
      <c r="E198" s="66">
        <v>162.92836238156957</v>
      </c>
      <c r="F198" s="68">
        <v>99.99858066723198</v>
      </c>
      <c r="G198" s="101" t="s">
        <v>2987</v>
      </c>
      <c r="H198" s="65"/>
      <c r="I198" s="69" t="s">
        <v>380</v>
      </c>
      <c r="J198" s="70"/>
      <c r="K198" s="70"/>
      <c r="L198" s="69" t="s">
        <v>3410</v>
      </c>
      <c r="M198" s="73">
        <v>1.4730163004909436</v>
      </c>
      <c r="N198" s="74">
        <v>1350.1737060546875</v>
      </c>
      <c r="O198" s="74">
        <v>2464.994384765625</v>
      </c>
      <c r="P198" s="75"/>
      <c r="Q198" s="76"/>
      <c r="R198" s="76"/>
      <c r="S198" s="86"/>
      <c r="T198" s="48">
        <v>1</v>
      </c>
      <c r="U198" s="48">
        <v>1</v>
      </c>
      <c r="V198" s="49">
        <v>0</v>
      </c>
      <c r="W198" s="49">
        <v>0</v>
      </c>
      <c r="X198" s="49">
        <v>0</v>
      </c>
      <c r="Y198" s="49">
        <v>0.999998</v>
      </c>
      <c r="Z198" s="49">
        <v>0</v>
      </c>
      <c r="AA198" s="49" t="s">
        <v>4957</v>
      </c>
      <c r="AB198" s="71">
        <v>198</v>
      </c>
      <c r="AC198" s="71"/>
      <c r="AD198" s="72"/>
      <c r="AE198" s="78" t="s">
        <v>2167</v>
      </c>
      <c r="AF198" s="78">
        <v>915</v>
      </c>
      <c r="AG198" s="78">
        <v>876</v>
      </c>
      <c r="AH198" s="78">
        <v>987</v>
      </c>
      <c r="AI198" s="78">
        <v>803</v>
      </c>
      <c r="AJ198" s="78"/>
      <c r="AK198" s="78" t="s">
        <v>2371</v>
      </c>
      <c r="AL198" s="78" t="s">
        <v>2532</v>
      </c>
      <c r="AM198" s="82" t="s">
        <v>2690</v>
      </c>
      <c r="AN198" s="78"/>
      <c r="AO198" s="80">
        <v>40591.426041666666</v>
      </c>
      <c r="AP198" s="82" t="s">
        <v>2880</v>
      </c>
      <c r="AQ198" s="78" t="b">
        <v>0</v>
      </c>
      <c r="AR198" s="78" t="b">
        <v>0</v>
      </c>
      <c r="AS198" s="78" t="b">
        <v>1</v>
      </c>
      <c r="AT198" s="78" t="s">
        <v>1903</v>
      </c>
      <c r="AU198" s="78">
        <v>10</v>
      </c>
      <c r="AV198" s="82" t="s">
        <v>2910</v>
      </c>
      <c r="AW198" s="78" t="b">
        <v>0</v>
      </c>
      <c r="AX198" s="78" t="s">
        <v>2995</v>
      </c>
      <c r="AY198" s="82" t="s">
        <v>3191</v>
      </c>
      <c r="AZ198" s="78" t="s">
        <v>66</v>
      </c>
      <c r="BA198" s="78" t="str">
        <f>REPLACE(INDEX(GroupVertices[Group],MATCH(Vertices[[#This Row],[Vertex]],GroupVertices[Vertex],0)),1,1,"")</f>
        <v>1</v>
      </c>
      <c r="BB198" s="48" t="s">
        <v>3969</v>
      </c>
      <c r="BC198" s="48" t="s">
        <v>3969</v>
      </c>
      <c r="BD198" s="48" t="s">
        <v>926</v>
      </c>
      <c r="BE198" s="48" t="s">
        <v>926</v>
      </c>
      <c r="BF198" s="48" t="s">
        <v>3984</v>
      </c>
      <c r="BG198" s="48" t="s">
        <v>3990</v>
      </c>
      <c r="BH198" s="121" t="s">
        <v>4125</v>
      </c>
      <c r="BI198" s="121" t="s">
        <v>4167</v>
      </c>
      <c r="BJ198" s="121" t="s">
        <v>4292</v>
      </c>
      <c r="BK198" s="121" t="s">
        <v>4332</v>
      </c>
      <c r="BL198" s="121">
        <v>3</v>
      </c>
      <c r="BM198" s="124">
        <v>2.3255813953488373</v>
      </c>
      <c r="BN198" s="121">
        <v>0</v>
      </c>
      <c r="BO198" s="124">
        <v>0</v>
      </c>
      <c r="BP198" s="121">
        <v>0</v>
      </c>
      <c r="BQ198" s="124">
        <v>0</v>
      </c>
      <c r="BR198" s="121">
        <v>126</v>
      </c>
      <c r="BS198" s="124">
        <v>97.67441860465117</v>
      </c>
      <c r="BT198" s="121">
        <v>129</v>
      </c>
      <c r="BU198" s="2"/>
      <c r="BV198" s="3"/>
      <c r="BW198" s="3"/>
      <c r="BX198" s="3"/>
      <c r="BY198" s="3"/>
    </row>
    <row r="199" spans="1:77" ht="41.45" customHeight="1">
      <c r="A199" s="64" t="s">
        <v>381</v>
      </c>
      <c r="C199" s="65"/>
      <c r="D199" s="65" t="s">
        <v>64</v>
      </c>
      <c r="E199" s="66">
        <v>162.67895159249116</v>
      </c>
      <c r="F199" s="68">
        <v>99.99896198051293</v>
      </c>
      <c r="G199" s="101" t="s">
        <v>2988</v>
      </c>
      <c r="H199" s="65"/>
      <c r="I199" s="69" t="s">
        <v>381</v>
      </c>
      <c r="J199" s="70"/>
      <c r="K199" s="70"/>
      <c r="L199" s="69" t="s">
        <v>3411</v>
      </c>
      <c r="M199" s="73">
        <v>1.345937294388899</v>
      </c>
      <c r="N199" s="74">
        <v>8066.11962890625</v>
      </c>
      <c r="O199" s="74">
        <v>970.4911499023438</v>
      </c>
      <c r="P199" s="75"/>
      <c r="Q199" s="76"/>
      <c r="R199" s="76"/>
      <c r="S199" s="86"/>
      <c r="T199" s="48">
        <v>2</v>
      </c>
      <c r="U199" s="48">
        <v>1</v>
      </c>
      <c r="V199" s="49">
        <v>0</v>
      </c>
      <c r="W199" s="49">
        <v>1</v>
      </c>
      <c r="X199" s="49">
        <v>0</v>
      </c>
      <c r="Y199" s="49">
        <v>1.298243</v>
      </c>
      <c r="Z199" s="49">
        <v>0</v>
      </c>
      <c r="AA199" s="49">
        <v>0</v>
      </c>
      <c r="AB199" s="71">
        <v>199</v>
      </c>
      <c r="AC199" s="71"/>
      <c r="AD199" s="72"/>
      <c r="AE199" s="78" t="s">
        <v>2168</v>
      </c>
      <c r="AF199" s="78">
        <v>621</v>
      </c>
      <c r="AG199" s="78">
        <v>642</v>
      </c>
      <c r="AH199" s="78">
        <v>70</v>
      </c>
      <c r="AI199" s="78">
        <v>40</v>
      </c>
      <c r="AJ199" s="78"/>
      <c r="AK199" s="78" t="s">
        <v>2372</v>
      </c>
      <c r="AL199" s="78" t="s">
        <v>2533</v>
      </c>
      <c r="AM199" s="82" t="s">
        <v>2691</v>
      </c>
      <c r="AN199" s="78"/>
      <c r="AO199" s="80">
        <v>43468.570925925924</v>
      </c>
      <c r="AP199" s="82" t="s">
        <v>2881</v>
      </c>
      <c r="AQ199" s="78" t="b">
        <v>1</v>
      </c>
      <c r="AR199" s="78" t="b">
        <v>0</v>
      </c>
      <c r="AS199" s="78" t="b">
        <v>0</v>
      </c>
      <c r="AT199" s="78" t="s">
        <v>1903</v>
      </c>
      <c r="AU199" s="78">
        <v>2</v>
      </c>
      <c r="AV199" s="78"/>
      <c r="AW199" s="78" t="b">
        <v>0</v>
      </c>
      <c r="AX199" s="78" t="s">
        <v>2995</v>
      </c>
      <c r="AY199" s="82" t="s">
        <v>3192</v>
      </c>
      <c r="AZ199" s="78" t="s">
        <v>66</v>
      </c>
      <c r="BA199" s="78" t="str">
        <f>REPLACE(INDEX(GroupVertices[Group],MATCH(Vertices[[#This Row],[Vertex]],GroupVertices[Vertex],0)),1,1,"")</f>
        <v>22</v>
      </c>
      <c r="BB199" s="48"/>
      <c r="BC199" s="48"/>
      <c r="BD199" s="48"/>
      <c r="BE199" s="48"/>
      <c r="BF199" s="48" t="s">
        <v>1048</v>
      </c>
      <c r="BG199" s="48" t="s">
        <v>1048</v>
      </c>
      <c r="BH199" s="121" t="s">
        <v>4126</v>
      </c>
      <c r="BI199" s="121" t="s">
        <v>4126</v>
      </c>
      <c r="BJ199" s="121" t="s">
        <v>3852</v>
      </c>
      <c r="BK199" s="121" t="s">
        <v>3852</v>
      </c>
      <c r="BL199" s="121">
        <v>0</v>
      </c>
      <c r="BM199" s="124">
        <v>0</v>
      </c>
      <c r="BN199" s="121">
        <v>0</v>
      </c>
      <c r="BO199" s="124">
        <v>0</v>
      </c>
      <c r="BP199" s="121">
        <v>0</v>
      </c>
      <c r="BQ199" s="124">
        <v>0</v>
      </c>
      <c r="BR199" s="121">
        <v>26</v>
      </c>
      <c r="BS199" s="124">
        <v>100</v>
      </c>
      <c r="BT199" s="121">
        <v>26</v>
      </c>
      <c r="BU199" s="2"/>
      <c r="BV199" s="3"/>
      <c r="BW199" s="3"/>
      <c r="BX199" s="3"/>
      <c r="BY199" s="3"/>
    </row>
    <row r="200" spans="1:77" ht="41.45" customHeight="1">
      <c r="A200" s="64" t="s">
        <v>382</v>
      </c>
      <c r="C200" s="65"/>
      <c r="D200" s="65" t="s">
        <v>64</v>
      </c>
      <c r="E200" s="66">
        <v>165.61432472549066</v>
      </c>
      <c r="F200" s="68">
        <v>99.99447421651392</v>
      </c>
      <c r="G200" s="101" t="s">
        <v>1251</v>
      </c>
      <c r="H200" s="65"/>
      <c r="I200" s="69" t="s">
        <v>382</v>
      </c>
      <c r="J200" s="70"/>
      <c r="K200" s="70"/>
      <c r="L200" s="69" t="s">
        <v>3412</v>
      </c>
      <c r="M200" s="73">
        <v>2.8415594431283466</v>
      </c>
      <c r="N200" s="74">
        <v>8066.11962890625</v>
      </c>
      <c r="O200" s="74">
        <v>558.7676391601562</v>
      </c>
      <c r="P200" s="75"/>
      <c r="Q200" s="76"/>
      <c r="R200" s="76"/>
      <c r="S200" s="86"/>
      <c r="T200" s="48">
        <v>0</v>
      </c>
      <c r="U200" s="48">
        <v>1</v>
      </c>
      <c r="V200" s="49">
        <v>0</v>
      </c>
      <c r="W200" s="49">
        <v>1</v>
      </c>
      <c r="X200" s="49">
        <v>0</v>
      </c>
      <c r="Y200" s="49">
        <v>0.701753</v>
      </c>
      <c r="Z200" s="49">
        <v>0</v>
      </c>
      <c r="AA200" s="49">
        <v>0</v>
      </c>
      <c r="AB200" s="71">
        <v>200</v>
      </c>
      <c r="AC200" s="71"/>
      <c r="AD200" s="72"/>
      <c r="AE200" s="78" t="s">
        <v>2169</v>
      </c>
      <c r="AF200" s="78">
        <v>2308</v>
      </c>
      <c r="AG200" s="78">
        <v>3396</v>
      </c>
      <c r="AH200" s="78">
        <v>58650</v>
      </c>
      <c r="AI200" s="78">
        <v>4013</v>
      </c>
      <c r="AJ200" s="78"/>
      <c r="AK200" s="78" t="s">
        <v>2373</v>
      </c>
      <c r="AL200" s="78" t="s">
        <v>2534</v>
      </c>
      <c r="AM200" s="78"/>
      <c r="AN200" s="78"/>
      <c r="AO200" s="80">
        <v>40065.50650462963</v>
      </c>
      <c r="AP200" s="82" t="s">
        <v>2882</v>
      </c>
      <c r="AQ200" s="78" t="b">
        <v>0</v>
      </c>
      <c r="AR200" s="78" t="b">
        <v>0</v>
      </c>
      <c r="AS200" s="78" t="b">
        <v>1</v>
      </c>
      <c r="AT200" s="78" t="s">
        <v>1903</v>
      </c>
      <c r="AU200" s="78">
        <v>20</v>
      </c>
      <c r="AV200" s="82" t="s">
        <v>2917</v>
      </c>
      <c r="AW200" s="78" t="b">
        <v>0</v>
      </c>
      <c r="AX200" s="78" t="s">
        <v>2995</v>
      </c>
      <c r="AY200" s="82" t="s">
        <v>3193</v>
      </c>
      <c r="AZ200" s="78" t="s">
        <v>66</v>
      </c>
      <c r="BA200" s="78" t="str">
        <f>REPLACE(INDEX(GroupVertices[Group],MATCH(Vertices[[#This Row],[Vertex]],GroupVertices[Vertex],0)),1,1,"")</f>
        <v>22</v>
      </c>
      <c r="BB200" s="48"/>
      <c r="BC200" s="48"/>
      <c r="BD200" s="48"/>
      <c r="BE200" s="48"/>
      <c r="BF200" s="48" t="s">
        <v>1048</v>
      </c>
      <c r="BG200" s="48" t="s">
        <v>1048</v>
      </c>
      <c r="BH200" s="121" t="s">
        <v>4127</v>
      </c>
      <c r="BI200" s="121" t="s">
        <v>4127</v>
      </c>
      <c r="BJ200" s="121" t="s">
        <v>4293</v>
      </c>
      <c r="BK200" s="121" t="s">
        <v>4293</v>
      </c>
      <c r="BL200" s="121">
        <v>0</v>
      </c>
      <c r="BM200" s="124">
        <v>0</v>
      </c>
      <c r="BN200" s="121">
        <v>0</v>
      </c>
      <c r="BO200" s="124">
        <v>0</v>
      </c>
      <c r="BP200" s="121">
        <v>0</v>
      </c>
      <c r="BQ200" s="124">
        <v>0</v>
      </c>
      <c r="BR200" s="121">
        <v>24</v>
      </c>
      <c r="BS200" s="124">
        <v>100</v>
      </c>
      <c r="BT200" s="121">
        <v>24</v>
      </c>
      <c r="BU200" s="2"/>
      <c r="BV200" s="3"/>
      <c r="BW200" s="3"/>
      <c r="BX200" s="3"/>
      <c r="BY200" s="3"/>
    </row>
    <row r="201" spans="1:77" ht="41.45" customHeight="1">
      <c r="A201" s="64" t="s">
        <v>383</v>
      </c>
      <c r="C201" s="65"/>
      <c r="D201" s="65" t="s">
        <v>64</v>
      </c>
      <c r="E201" s="66">
        <v>162.88892563286913</v>
      </c>
      <c r="F201" s="68">
        <v>99.99864096035759</v>
      </c>
      <c r="G201" s="101" t="s">
        <v>2989</v>
      </c>
      <c r="H201" s="65"/>
      <c r="I201" s="69" t="s">
        <v>383</v>
      </c>
      <c r="J201" s="70"/>
      <c r="K201" s="70"/>
      <c r="L201" s="69" t="s">
        <v>3413</v>
      </c>
      <c r="M201" s="73">
        <v>1.4529226114919023</v>
      </c>
      <c r="N201" s="74">
        <v>888.0690307617188</v>
      </c>
      <c r="O201" s="74">
        <v>2464.994384765625</v>
      </c>
      <c r="P201" s="75"/>
      <c r="Q201" s="76"/>
      <c r="R201" s="76"/>
      <c r="S201" s="86"/>
      <c r="T201" s="48">
        <v>1</v>
      </c>
      <c r="U201" s="48">
        <v>1</v>
      </c>
      <c r="V201" s="49">
        <v>0</v>
      </c>
      <c r="W201" s="49">
        <v>0</v>
      </c>
      <c r="X201" s="49">
        <v>0</v>
      </c>
      <c r="Y201" s="49">
        <v>0.999998</v>
      </c>
      <c r="Z201" s="49">
        <v>0</v>
      </c>
      <c r="AA201" s="49" t="s">
        <v>4957</v>
      </c>
      <c r="AB201" s="71">
        <v>201</v>
      </c>
      <c r="AC201" s="71"/>
      <c r="AD201" s="72"/>
      <c r="AE201" s="78" t="s">
        <v>2170</v>
      </c>
      <c r="AF201" s="78">
        <v>1165</v>
      </c>
      <c r="AG201" s="78">
        <v>839</v>
      </c>
      <c r="AH201" s="78">
        <v>6954</v>
      </c>
      <c r="AI201" s="78">
        <v>363</v>
      </c>
      <c r="AJ201" s="78"/>
      <c r="AK201" s="78" t="s">
        <v>2374</v>
      </c>
      <c r="AL201" s="78" t="s">
        <v>2535</v>
      </c>
      <c r="AM201" s="82" t="s">
        <v>2692</v>
      </c>
      <c r="AN201" s="78"/>
      <c r="AO201" s="80">
        <v>41220.477627314816</v>
      </c>
      <c r="AP201" s="82" t="s">
        <v>2883</v>
      </c>
      <c r="AQ201" s="78" t="b">
        <v>0</v>
      </c>
      <c r="AR201" s="78" t="b">
        <v>0</v>
      </c>
      <c r="AS201" s="78" t="b">
        <v>0</v>
      </c>
      <c r="AT201" s="78" t="s">
        <v>1903</v>
      </c>
      <c r="AU201" s="78">
        <v>21</v>
      </c>
      <c r="AV201" s="82" t="s">
        <v>2905</v>
      </c>
      <c r="AW201" s="78" t="b">
        <v>0</v>
      </c>
      <c r="AX201" s="78" t="s">
        <v>2995</v>
      </c>
      <c r="AY201" s="82" t="s">
        <v>3194</v>
      </c>
      <c r="AZ201" s="78" t="s">
        <v>66</v>
      </c>
      <c r="BA201" s="78" t="str">
        <f>REPLACE(INDEX(GroupVertices[Group],MATCH(Vertices[[#This Row],[Vertex]],GroupVertices[Vertex],0)),1,1,"")</f>
        <v>1</v>
      </c>
      <c r="BB201" s="48" t="s">
        <v>867</v>
      </c>
      <c r="BC201" s="48" t="s">
        <v>867</v>
      </c>
      <c r="BD201" s="48" t="s">
        <v>927</v>
      </c>
      <c r="BE201" s="48" t="s">
        <v>927</v>
      </c>
      <c r="BF201" s="48" t="s">
        <v>1049</v>
      </c>
      <c r="BG201" s="48" t="s">
        <v>1049</v>
      </c>
      <c r="BH201" s="121" t="s">
        <v>4128</v>
      </c>
      <c r="BI201" s="121" t="s">
        <v>4128</v>
      </c>
      <c r="BJ201" s="121" t="s">
        <v>4294</v>
      </c>
      <c r="BK201" s="121" t="s">
        <v>4294</v>
      </c>
      <c r="BL201" s="121">
        <v>0</v>
      </c>
      <c r="BM201" s="124">
        <v>0</v>
      </c>
      <c r="BN201" s="121">
        <v>0</v>
      </c>
      <c r="BO201" s="124">
        <v>0</v>
      </c>
      <c r="BP201" s="121">
        <v>0</v>
      </c>
      <c r="BQ201" s="124">
        <v>0</v>
      </c>
      <c r="BR201" s="121">
        <v>33</v>
      </c>
      <c r="BS201" s="124">
        <v>100</v>
      </c>
      <c r="BT201" s="121">
        <v>33</v>
      </c>
      <c r="BU201" s="2"/>
      <c r="BV201" s="3"/>
      <c r="BW201" s="3"/>
      <c r="BX201" s="3"/>
      <c r="BY201" s="3"/>
    </row>
    <row r="202" spans="1:77" ht="41.45" customHeight="1">
      <c r="A202" s="64" t="s">
        <v>384</v>
      </c>
      <c r="C202" s="65"/>
      <c r="D202" s="65" t="s">
        <v>64</v>
      </c>
      <c r="E202" s="66">
        <v>162.9390209622994</v>
      </c>
      <c r="F202" s="68">
        <v>99.99856437179261</v>
      </c>
      <c r="G202" s="101" t="s">
        <v>1252</v>
      </c>
      <c r="H202" s="65"/>
      <c r="I202" s="69" t="s">
        <v>384</v>
      </c>
      <c r="J202" s="70"/>
      <c r="K202" s="70"/>
      <c r="L202" s="69" t="s">
        <v>3414</v>
      </c>
      <c r="M202" s="73">
        <v>1.4784470272474413</v>
      </c>
      <c r="N202" s="74">
        <v>1812.278076171875</v>
      </c>
      <c r="O202" s="74">
        <v>2464.994384765625</v>
      </c>
      <c r="P202" s="75"/>
      <c r="Q202" s="76"/>
      <c r="R202" s="76"/>
      <c r="S202" s="86"/>
      <c r="T202" s="48">
        <v>1</v>
      </c>
      <c r="U202" s="48">
        <v>1</v>
      </c>
      <c r="V202" s="49">
        <v>0</v>
      </c>
      <c r="W202" s="49">
        <v>0</v>
      </c>
      <c r="X202" s="49">
        <v>0</v>
      </c>
      <c r="Y202" s="49">
        <v>0.999998</v>
      </c>
      <c r="Z202" s="49">
        <v>0</v>
      </c>
      <c r="AA202" s="49" t="s">
        <v>4957</v>
      </c>
      <c r="AB202" s="71">
        <v>202</v>
      </c>
      <c r="AC202" s="71"/>
      <c r="AD202" s="72"/>
      <c r="AE202" s="78" t="s">
        <v>2171</v>
      </c>
      <c r="AF202" s="78">
        <v>81</v>
      </c>
      <c r="AG202" s="78">
        <v>886</v>
      </c>
      <c r="AH202" s="78">
        <v>206370</v>
      </c>
      <c r="AI202" s="78">
        <v>1</v>
      </c>
      <c r="AJ202" s="78"/>
      <c r="AK202" s="78" t="s">
        <v>2375</v>
      </c>
      <c r="AL202" s="78" t="s">
        <v>2536</v>
      </c>
      <c r="AM202" s="82" t="s">
        <v>2553</v>
      </c>
      <c r="AN202" s="78"/>
      <c r="AO202" s="80">
        <v>40036.433229166665</v>
      </c>
      <c r="AP202" s="82" t="s">
        <v>2884</v>
      </c>
      <c r="AQ202" s="78" t="b">
        <v>0</v>
      </c>
      <c r="AR202" s="78" t="b">
        <v>0</v>
      </c>
      <c r="AS202" s="78" t="b">
        <v>1</v>
      </c>
      <c r="AT202" s="78" t="s">
        <v>1903</v>
      </c>
      <c r="AU202" s="78">
        <v>87</v>
      </c>
      <c r="AV202" s="82" t="s">
        <v>2904</v>
      </c>
      <c r="AW202" s="78" t="b">
        <v>0</v>
      </c>
      <c r="AX202" s="78" t="s">
        <v>2995</v>
      </c>
      <c r="AY202" s="82" t="s">
        <v>3195</v>
      </c>
      <c r="AZ202" s="78" t="s">
        <v>66</v>
      </c>
      <c r="BA202" s="78" t="str">
        <f>REPLACE(INDEX(GroupVertices[Group],MATCH(Vertices[[#This Row],[Vertex]],GroupVertices[Vertex],0)),1,1,"")</f>
        <v>1</v>
      </c>
      <c r="BB202" s="48" t="s">
        <v>868</v>
      </c>
      <c r="BC202" s="48" t="s">
        <v>868</v>
      </c>
      <c r="BD202" s="48" t="s">
        <v>882</v>
      </c>
      <c r="BE202" s="48" t="s">
        <v>882</v>
      </c>
      <c r="BF202" s="48"/>
      <c r="BG202" s="48"/>
      <c r="BH202" s="121" t="s">
        <v>4129</v>
      </c>
      <c r="BI202" s="121" t="s">
        <v>4129</v>
      </c>
      <c r="BJ202" s="121" t="s">
        <v>4295</v>
      </c>
      <c r="BK202" s="121" t="s">
        <v>4295</v>
      </c>
      <c r="BL202" s="121">
        <v>0</v>
      </c>
      <c r="BM202" s="124">
        <v>0</v>
      </c>
      <c r="BN202" s="121">
        <v>0</v>
      </c>
      <c r="BO202" s="124">
        <v>0</v>
      </c>
      <c r="BP202" s="121">
        <v>0</v>
      </c>
      <c r="BQ202" s="124">
        <v>0</v>
      </c>
      <c r="BR202" s="121">
        <v>42</v>
      </c>
      <c r="BS202" s="124">
        <v>100</v>
      </c>
      <c r="BT202" s="121">
        <v>42</v>
      </c>
      <c r="BU202" s="2"/>
      <c r="BV202" s="3"/>
      <c r="BW202" s="3"/>
      <c r="BX202" s="3"/>
      <c r="BY202" s="3"/>
    </row>
    <row r="203" spans="1:77" ht="41.45" customHeight="1">
      <c r="A203" s="64" t="s">
        <v>385</v>
      </c>
      <c r="C203" s="65"/>
      <c r="D203" s="65" t="s">
        <v>64</v>
      </c>
      <c r="E203" s="66">
        <v>165.93301628931306</v>
      </c>
      <c r="F203" s="68">
        <v>99.99398698287713</v>
      </c>
      <c r="G203" s="101" t="s">
        <v>1253</v>
      </c>
      <c r="H203" s="65"/>
      <c r="I203" s="69" t="s">
        <v>385</v>
      </c>
      <c r="J203" s="70"/>
      <c r="K203" s="70"/>
      <c r="L203" s="69" t="s">
        <v>3415</v>
      </c>
      <c r="M203" s="73">
        <v>3.0039381731476253</v>
      </c>
      <c r="N203" s="74">
        <v>6370.38330078125</v>
      </c>
      <c r="O203" s="74">
        <v>641.1123657226562</v>
      </c>
      <c r="P203" s="75"/>
      <c r="Q203" s="76"/>
      <c r="R203" s="76"/>
      <c r="S203" s="86"/>
      <c r="T203" s="48">
        <v>0</v>
      </c>
      <c r="U203" s="48">
        <v>2</v>
      </c>
      <c r="V203" s="49">
        <v>2</v>
      </c>
      <c r="W203" s="49">
        <v>0.5</v>
      </c>
      <c r="X203" s="49">
        <v>0</v>
      </c>
      <c r="Y203" s="49">
        <v>1.196381</v>
      </c>
      <c r="Z203" s="49">
        <v>0</v>
      </c>
      <c r="AA203" s="49">
        <v>0</v>
      </c>
      <c r="AB203" s="71">
        <v>203</v>
      </c>
      <c r="AC203" s="71"/>
      <c r="AD203" s="72"/>
      <c r="AE203" s="78" t="s">
        <v>2172</v>
      </c>
      <c r="AF203" s="78">
        <v>416</v>
      </c>
      <c r="AG203" s="78">
        <v>3695</v>
      </c>
      <c r="AH203" s="78">
        <v>19123</v>
      </c>
      <c r="AI203" s="78">
        <v>816</v>
      </c>
      <c r="AJ203" s="78"/>
      <c r="AK203" s="78" t="s">
        <v>2376</v>
      </c>
      <c r="AL203" s="78" t="s">
        <v>2537</v>
      </c>
      <c r="AM203" s="82" t="s">
        <v>2693</v>
      </c>
      <c r="AN203" s="78"/>
      <c r="AO203" s="80">
        <v>40504.45893518518</v>
      </c>
      <c r="AP203" s="82" t="s">
        <v>2885</v>
      </c>
      <c r="AQ203" s="78" t="b">
        <v>0</v>
      </c>
      <c r="AR203" s="78" t="b">
        <v>0</v>
      </c>
      <c r="AS203" s="78" t="b">
        <v>1</v>
      </c>
      <c r="AT203" s="78" t="s">
        <v>1903</v>
      </c>
      <c r="AU203" s="78">
        <v>88</v>
      </c>
      <c r="AV203" s="82" t="s">
        <v>2906</v>
      </c>
      <c r="AW203" s="78" t="b">
        <v>1</v>
      </c>
      <c r="AX203" s="78" t="s">
        <v>2995</v>
      </c>
      <c r="AY203" s="82" t="s">
        <v>3196</v>
      </c>
      <c r="AZ203" s="78" t="s">
        <v>66</v>
      </c>
      <c r="BA203" s="78" t="str">
        <f>REPLACE(INDEX(GroupVertices[Group],MATCH(Vertices[[#This Row],[Vertex]],GroupVertices[Vertex],0)),1,1,"")</f>
        <v>16</v>
      </c>
      <c r="BB203" s="48" t="s">
        <v>3560</v>
      </c>
      <c r="BC203" s="48" t="s">
        <v>3560</v>
      </c>
      <c r="BD203" s="48" t="s">
        <v>3577</v>
      </c>
      <c r="BE203" s="48" t="s">
        <v>3577</v>
      </c>
      <c r="BF203" s="48" t="s">
        <v>3614</v>
      </c>
      <c r="BG203" s="48" t="s">
        <v>3991</v>
      </c>
      <c r="BH203" s="121" t="s">
        <v>4130</v>
      </c>
      <c r="BI203" s="121" t="s">
        <v>4168</v>
      </c>
      <c r="BJ203" s="121" t="s">
        <v>4296</v>
      </c>
      <c r="BK203" s="121" t="s">
        <v>4296</v>
      </c>
      <c r="BL203" s="121">
        <v>1</v>
      </c>
      <c r="BM203" s="124">
        <v>1.8181818181818181</v>
      </c>
      <c r="BN203" s="121">
        <v>0</v>
      </c>
      <c r="BO203" s="124">
        <v>0</v>
      </c>
      <c r="BP203" s="121">
        <v>0</v>
      </c>
      <c r="BQ203" s="124">
        <v>0</v>
      </c>
      <c r="BR203" s="121">
        <v>54</v>
      </c>
      <c r="BS203" s="124">
        <v>98.18181818181819</v>
      </c>
      <c r="BT203" s="121">
        <v>55</v>
      </c>
      <c r="BU203" s="2"/>
      <c r="BV203" s="3"/>
      <c r="BW203" s="3"/>
      <c r="BX203" s="3"/>
      <c r="BY203" s="3"/>
    </row>
    <row r="204" spans="1:77" ht="41.45" customHeight="1">
      <c r="A204" s="64" t="s">
        <v>428</v>
      </c>
      <c r="C204" s="65"/>
      <c r="D204" s="65" t="s">
        <v>64</v>
      </c>
      <c r="E204" s="66">
        <v>162.82497414849004</v>
      </c>
      <c r="F204" s="68">
        <v>99.99873873299374</v>
      </c>
      <c r="G204" s="101" t="s">
        <v>2990</v>
      </c>
      <c r="H204" s="65"/>
      <c r="I204" s="69" t="s">
        <v>428</v>
      </c>
      <c r="J204" s="70"/>
      <c r="K204" s="70"/>
      <c r="L204" s="69" t="s">
        <v>3416</v>
      </c>
      <c r="M204" s="73">
        <v>1.4203382509529165</v>
      </c>
      <c r="N204" s="74">
        <v>6370.38330078125</v>
      </c>
      <c r="O204" s="74">
        <v>1217.5252685546875</v>
      </c>
      <c r="P204" s="75"/>
      <c r="Q204" s="76"/>
      <c r="R204" s="76"/>
      <c r="S204" s="86"/>
      <c r="T204" s="48">
        <v>1</v>
      </c>
      <c r="U204" s="48">
        <v>0</v>
      </c>
      <c r="V204" s="49">
        <v>0</v>
      </c>
      <c r="W204" s="49">
        <v>0.333333</v>
      </c>
      <c r="X204" s="49">
        <v>0</v>
      </c>
      <c r="Y204" s="49">
        <v>0.658462</v>
      </c>
      <c r="Z204" s="49">
        <v>0</v>
      </c>
      <c r="AA204" s="49">
        <v>0</v>
      </c>
      <c r="AB204" s="71">
        <v>204</v>
      </c>
      <c r="AC204" s="71"/>
      <c r="AD204" s="72"/>
      <c r="AE204" s="78" t="s">
        <v>2173</v>
      </c>
      <c r="AF204" s="78">
        <v>83</v>
      </c>
      <c r="AG204" s="78">
        <v>779</v>
      </c>
      <c r="AH204" s="78">
        <v>134367</v>
      </c>
      <c r="AI204" s="78">
        <v>6</v>
      </c>
      <c r="AJ204" s="78"/>
      <c r="AK204" s="78" t="s">
        <v>2377</v>
      </c>
      <c r="AL204" s="78" t="s">
        <v>2538</v>
      </c>
      <c r="AM204" s="82" t="s">
        <v>2553</v>
      </c>
      <c r="AN204" s="78"/>
      <c r="AO204" s="80">
        <v>40058.37061342593</v>
      </c>
      <c r="AP204" s="82" t="s">
        <v>2886</v>
      </c>
      <c r="AQ204" s="78" t="b">
        <v>0</v>
      </c>
      <c r="AR204" s="78" t="b">
        <v>0</v>
      </c>
      <c r="AS204" s="78" t="b">
        <v>0</v>
      </c>
      <c r="AT204" s="78" t="s">
        <v>1903</v>
      </c>
      <c r="AU204" s="78">
        <v>65</v>
      </c>
      <c r="AV204" s="82" t="s">
        <v>2904</v>
      </c>
      <c r="AW204" s="78" t="b">
        <v>0</v>
      </c>
      <c r="AX204" s="78" t="s">
        <v>2995</v>
      </c>
      <c r="AY204" s="82" t="s">
        <v>3197</v>
      </c>
      <c r="AZ204" s="78" t="s">
        <v>65</v>
      </c>
      <c r="BA204" s="78" t="str">
        <f>REPLACE(INDEX(GroupVertices[Group],MATCH(Vertices[[#This Row],[Vertex]],GroupVertices[Vertex],0)),1,1,"")</f>
        <v>16</v>
      </c>
      <c r="BB204" s="48"/>
      <c r="BC204" s="48"/>
      <c r="BD204" s="48"/>
      <c r="BE204" s="48"/>
      <c r="BF204" s="48"/>
      <c r="BG204" s="48"/>
      <c r="BH204" s="48"/>
      <c r="BI204" s="48"/>
      <c r="BJ204" s="48"/>
      <c r="BK204" s="48"/>
      <c r="BL204" s="48"/>
      <c r="BM204" s="49"/>
      <c r="BN204" s="48"/>
      <c r="BO204" s="49"/>
      <c r="BP204" s="48"/>
      <c r="BQ204" s="49"/>
      <c r="BR204" s="48"/>
      <c r="BS204" s="49"/>
      <c r="BT204" s="48"/>
      <c r="BU204" s="2"/>
      <c r="BV204" s="3"/>
      <c r="BW204" s="3"/>
      <c r="BX204" s="3"/>
      <c r="BY204" s="3"/>
    </row>
    <row r="205" spans="1:77" ht="41.45" customHeight="1">
      <c r="A205" s="64" t="s">
        <v>386</v>
      </c>
      <c r="C205" s="65"/>
      <c r="D205" s="65" t="s">
        <v>64</v>
      </c>
      <c r="E205" s="66">
        <v>163.46022555998886</v>
      </c>
      <c r="F205" s="68">
        <v>99.99776752480804</v>
      </c>
      <c r="G205" s="101" t="s">
        <v>2991</v>
      </c>
      <c r="H205" s="65"/>
      <c r="I205" s="69" t="s">
        <v>386</v>
      </c>
      <c r="J205" s="70"/>
      <c r="K205" s="70"/>
      <c r="L205" s="69" t="s">
        <v>3417</v>
      </c>
      <c r="M205" s="73">
        <v>1.7440095656401753</v>
      </c>
      <c r="N205" s="74">
        <v>6701.7333984375</v>
      </c>
      <c r="O205" s="74">
        <v>1217.5252685546875</v>
      </c>
      <c r="P205" s="75"/>
      <c r="Q205" s="76"/>
      <c r="R205" s="76"/>
      <c r="S205" s="86"/>
      <c r="T205" s="48">
        <v>2</v>
      </c>
      <c r="U205" s="48">
        <v>1</v>
      </c>
      <c r="V205" s="49">
        <v>0</v>
      </c>
      <c r="W205" s="49">
        <v>0.333333</v>
      </c>
      <c r="X205" s="49">
        <v>0</v>
      </c>
      <c r="Y205" s="49">
        <v>1.14515</v>
      </c>
      <c r="Z205" s="49">
        <v>0</v>
      </c>
      <c r="AA205" s="49">
        <v>0</v>
      </c>
      <c r="AB205" s="71">
        <v>205</v>
      </c>
      <c r="AC205" s="71"/>
      <c r="AD205" s="72"/>
      <c r="AE205" s="78" t="s">
        <v>2174</v>
      </c>
      <c r="AF205" s="78">
        <v>1498</v>
      </c>
      <c r="AG205" s="78">
        <v>1375</v>
      </c>
      <c r="AH205" s="78">
        <v>1147</v>
      </c>
      <c r="AI205" s="78">
        <v>2650</v>
      </c>
      <c r="AJ205" s="78"/>
      <c r="AK205" s="78" t="s">
        <v>2378</v>
      </c>
      <c r="AL205" s="78" t="s">
        <v>2539</v>
      </c>
      <c r="AM205" s="82" t="s">
        <v>2694</v>
      </c>
      <c r="AN205" s="78"/>
      <c r="AO205" s="80">
        <v>41813.497662037036</v>
      </c>
      <c r="AP205" s="82" t="s">
        <v>2887</v>
      </c>
      <c r="AQ205" s="78" t="b">
        <v>0</v>
      </c>
      <c r="AR205" s="78" t="b">
        <v>0</v>
      </c>
      <c r="AS205" s="78" t="b">
        <v>1</v>
      </c>
      <c r="AT205" s="78" t="s">
        <v>1903</v>
      </c>
      <c r="AU205" s="78">
        <v>6</v>
      </c>
      <c r="AV205" s="82" t="s">
        <v>2905</v>
      </c>
      <c r="AW205" s="78" t="b">
        <v>0</v>
      </c>
      <c r="AX205" s="78" t="s">
        <v>2995</v>
      </c>
      <c r="AY205" s="82" t="s">
        <v>3198</v>
      </c>
      <c r="AZ205" s="78" t="s">
        <v>66</v>
      </c>
      <c r="BA205" s="78" t="str">
        <f>REPLACE(INDEX(GroupVertices[Group],MATCH(Vertices[[#This Row],[Vertex]],GroupVertices[Vertex],0)),1,1,"")</f>
        <v>16</v>
      </c>
      <c r="BB205" s="48" t="s">
        <v>870</v>
      </c>
      <c r="BC205" s="48" t="s">
        <v>870</v>
      </c>
      <c r="BD205" s="48" t="s">
        <v>928</v>
      </c>
      <c r="BE205" s="48" t="s">
        <v>928</v>
      </c>
      <c r="BF205" s="48" t="s">
        <v>1051</v>
      </c>
      <c r="BG205" s="48" t="s">
        <v>1051</v>
      </c>
      <c r="BH205" s="121" t="s">
        <v>4131</v>
      </c>
      <c r="BI205" s="121" t="s">
        <v>4131</v>
      </c>
      <c r="BJ205" s="121" t="s">
        <v>3846</v>
      </c>
      <c r="BK205" s="121" t="s">
        <v>3846</v>
      </c>
      <c r="BL205" s="121">
        <v>0</v>
      </c>
      <c r="BM205" s="124">
        <v>0</v>
      </c>
      <c r="BN205" s="121">
        <v>0</v>
      </c>
      <c r="BO205" s="124">
        <v>0</v>
      </c>
      <c r="BP205" s="121">
        <v>0</v>
      </c>
      <c r="BQ205" s="124">
        <v>0</v>
      </c>
      <c r="BR205" s="121">
        <v>25</v>
      </c>
      <c r="BS205" s="124">
        <v>100</v>
      </c>
      <c r="BT205" s="121">
        <v>25</v>
      </c>
      <c r="BU205" s="2"/>
      <c r="BV205" s="3"/>
      <c r="BW205" s="3"/>
      <c r="BX205" s="3"/>
      <c r="BY205" s="3"/>
    </row>
    <row r="206" spans="1:77" ht="41.45" customHeight="1">
      <c r="A206" s="64" t="s">
        <v>387</v>
      </c>
      <c r="C206" s="65"/>
      <c r="D206" s="65" t="s">
        <v>64</v>
      </c>
      <c r="E206" s="66">
        <v>162.00746100651088</v>
      </c>
      <c r="F206" s="68">
        <v>99.99998859319246</v>
      </c>
      <c r="G206" s="101" t="s">
        <v>1254</v>
      </c>
      <c r="H206" s="65"/>
      <c r="I206" s="69" t="s">
        <v>387</v>
      </c>
      <c r="J206" s="70"/>
      <c r="K206" s="70"/>
      <c r="L206" s="69" t="s">
        <v>3418</v>
      </c>
      <c r="M206" s="73">
        <v>1.0038015087295484</v>
      </c>
      <c r="N206" s="74">
        <v>1812.278076171875</v>
      </c>
      <c r="O206" s="74">
        <v>9223.6767578125</v>
      </c>
      <c r="P206" s="75"/>
      <c r="Q206" s="76"/>
      <c r="R206" s="76"/>
      <c r="S206" s="86"/>
      <c r="T206" s="48">
        <v>1</v>
      </c>
      <c r="U206" s="48">
        <v>1</v>
      </c>
      <c r="V206" s="49">
        <v>0</v>
      </c>
      <c r="W206" s="49">
        <v>0</v>
      </c>
      <c r="X206" s="49">
        <v>0</v>
      </c>
      <c r="Y206" s="49">
        <v>0.999998</v>
      </c>
      <c r="Z206" s="49">
        <v>0</v>
      </c>
      <c r="AA206" s="49" t="s">
        <v>4957</v>
      </c>
      <c r="AB206" s="71">
        <v>206</v>
      </c>
      <c r="AC206" s="71"/>
      <c r="AD206" s="72"/>
      <c r="AE206" s="78" t="s">
        <v>2175</v>
      </c>
      <c r="AF206" s="78">
        <v>44</v>
      </c>
      <c r="AG206" s="78">
        <v>12</v>
      </c>
      <c r="AH206" s="78">
        <v>67</v>
      </c>
      <c r="AI206" s="78">
        <v>1</v>
      </c>
      <c r="AJ206" s="78"/>
      <c r="AK206" s="78" t="s">
        <v>2379</v>
      </c>
      <c r="AL206" s="78" t="s">
        <v>2540</v>
      </c>
      <c r="AM206" s="82" t="s">
        <v>2695</v>
      </c>
      <c r="AN206" s="78"/>
      <c r="AO206" s="80">
        <v>43300.54929398148</v>
      </c>
      <c r="AP206" s="82" t="s">
        <v>2888</v>
      </c>
      <c r="AQ206" s="78" t="b">
        <v>1</v>
      </c>
      <c r="AR206" s="78" t="b">
        <v>0</v>
      </c>
      <c r="AS206" s="78" t="b">
        <v>0</v>
      </c>
      <c r="AT206" s="78" t="s">
        <v>1903</v>
      </c>
      <c r="AU206" s="78">
        <v>0</v>
      </c>
      <c r="AV206" s="78"/>
      <c r="AW206" s="78" t="b">
        <v>0</v>
      </c>
      <c r="AX206" s="78" t="s">
        <v>2995</v>
      </c>
      <c r="AY206" s="82" t="s">
        <v>3199</v>
      </c>
      <c r="AZ206" s="78" t="s">
        <v>66</v>
      </c>
      <c r="BA206" s="78" t="str">
        <f>REPLACE(INDEX(GroupVertices[Group],MATCH(Vertices[[#This Row],[Vertex]],GroupVertices[Vertex],0)),1,1,"")</f>
        <v>1</v>
      </c>
      <c r="BB206" s="48"/>
      <c r="BC206" s="48"/>
      <c r="BD206" s="48"/>
      <c r="BE206" s="48"/>
      <c r="BF206" s="48" t="s">
        <v>1052</v>
      </c>
      <c r="BG206" s="48" t="s">
        <v>1052</v>
      </c>
      <c r="BH206" s="121" t="s">
        <v>4132</v>
      </c>
      <c r="BI206" s="121" t="s">
        <v>4132</v>
      </c>
      <c r="BJ206" s="121" t="s">
        <v>4297</v>
      </c>
      <c r="BK206" s="121" t="s">
        <v>4297</v>
      </c>
      <c r="BL206" s="121">
        <v>2</v>
      </c>
      <c r="BM206" s="124">
        <v>4.3478260869565215</v>
      </c>
      <c r="BN206" s="121">
        <v>0</v>
      </c>
      <c r="BO206" s="124">
        <v>0</v>
      </c>
      <c r="BP206" s="121">
        <v>0</v>
      </c>
      <c r="BQ206" s="124">
        <v>0</v>
      </c>
      <c r="BR206" s="121">
        <v>44</v>
      </c>
      <c r="BS206" s="124">
        <v>95.65217391304348</v>
      </c>
      <c r="BT206" s="121">
        <v>46</v>
      </c>
      <c r="BU206" s="2"/>
      <c r="BV206" s="3"/>
      <c r="BW206" s="3"/>
      <c r="BX206" s="3"/>
      <c r="BY206" s="3"/>
    </row>
    <row r="207" spans="1:77" ht="41.45" customHeight="1">
      <c r="A207" s="64" t="s">
        <v>388</v>
      </c>
      <c r="C207" s="65"/>
      <c r="D207" s="65" t="s">
        <v>64</v>
      </c>
      <c r="E207" s="66">
        <v>162.09912480078756</v>
      </c>
      <c r="F207" s="68">
        <v>99.99984845241397</v>
      </c>
      <c r="G207" s="101" t="s">
        <v>1255</v>
      </c>
      <c r="H207" s="65"/>
      <c r="I207" s="69" t="s">
        <v>388</v>
      </c>
      <c r="J207" s="70"/>
      <c r="K207" s="70"/>
      <c r="L207" s="69" t="s">
        <v>3419</v>
      </c>
      <c r="M207" s="73">
        <v>1.050505758835428</v>
      </c>
      <c r="N207" s="74">
        <v>3660.6962890625</v>
      </c>
      <c r="O207" s="74">
        <v>8378.8408203125</v>
      </c>
      <c r="P207" s="75"/>
      <c r="Q207" s="76"/>
      <c r="R207" s="76"/>
      <c r="S207" s="86"/>
      <c r="T207" s="48">
        <v>1</v>
      </c>
      <c r="U207" s="48">
        <v>1</v>
      </c>
      <c r="V207" s="49">
        <v>0</v>
      </c>
      <c r="W207" s="49">
        <v>0</v>
      </c>
      <c r="X207" s="49">
        <v>0</v>
      </c>
      <c r="Y207" s="49">
        <v>0.999998</v>
      </c>
      <c r="Z207" s="49">
        <v>0</v>
      </c>
      <c r="AA207" s="49" t="s">
        <v>4957</v>
      </c>
      <c r="AB207" s="71">
        <v>207</v>
      </c>
      <c r="AC207" s="71"/>
      <c r="AD207" s="72"/>
      <c r="AE207" s="78" t="s">
        <v>2176</v>
      </c>
      <c r="AF207" s="78">
        <v>349</v>
      </c>
      <c r="AG207" s="78">
        <v>98</v>
      </c>
      <c r="AH207" s="78">
        <v>195</v>
      </c>
      <c r="AI207" s="78">
        <v>129</v>
      </c>
      <c r="AJ207" s="78"/>
      <c r="AK207" s="78" t="s">
        <v>2380</v>
      </c>
      <c r="AL207" s="78" t="s">
        <v>2541</v>
      </c>
      <c r="AM207" s="82" t="s">
        <v>2696</v>
      </c>
      <c r="AN207" s="78"/>
      <c r="AO207" s="80">
        <v>43174.60271990741</v>
      </c>
      <c r="AP207" s="82" t="s">
        <v>2889</v>
      </c>
      <c r="AQ207" s="78" t="b">
        <v>0</v>
      </c>
      <c r="AR207" s="78" t="b">
        <v>0</v>
      </c>
      <c r="AS207" s="78" t="b">
        <v>1</v>
      </c>
      <c r="AT207" s="78" t="s">
        <v>2902</v>
      </c>
      <c r="AU207" s="78">
        <v>0</v>
      </c>
      <c r="AV207" s="82" t="s">
        <v>2905</v>
      </c>
      <c r="AW207" s="78" t="b">
        <v>0</v>
      </c>
      <c r="AX207" s="78" t="s">
        <v>2995</v>
      </c>
      <c r="AY207" s="82" t="s">
        <v>3200</v>
      </c>
      <c r="AZ207" s="78" t="s">
        <v>66</v>
      </c>
      <c r="BA207" s="78" t="str">
        <f>REPLACE(INDEX(GroupVertices[Group],MATCH(Vertices[[#This Row],[Vertex]],GroupVertices[Vertex],0)),1,1,"")</f>
        <v>1</v>
      </c>
      <c r="BB207" s="48" t="s">
        <v>729</v>
      </c>
      <c r="BC207" s="48" t="s">
        <v>729</v>
      </c>
      <c r="BD207" s="48" t="s">
        <v>882</v>
      </c>
      <c r="BE207" s="48" t="s">
        <v>882</v>
      </c>
      <c r="BF207" s="48"/>
      <c r="BG207" s="48"/>
      <c r="BH207" s="121" t="s">
        <v>4133</v>
      </c>
      <c r="BI207" s="121" t="s">
        <v>4169</v>
      </c>
      <c r="BJ207" s="121" t="s">
        <v>4298</v>
      </c>
      <c r="BK207" s="121" t="s">
        <v>4333</v>
      </c>
      <c r="BL207" s="121">
        <v>2</v>
      </c>
      <c r="BM207" s="124">
        <v>3.1746031746031744</v>
      </c>
      <c r="BN207" s="121">
        <v>0</v>
      </c>
      <c r="BO207" s="124">
        <v>0</v>
      </c>
      <c r="BP207" s="121">
        <v>0</v>
      </c>
      <c r="BQ207" s="124">
        <v>0</v>
      </c>
      <c r="BR207" s="121">
        <v>61</v>
      </c>
      <c r="BS207" s="124">
        <v>96.82539682539682</v>
      </c>
      <c r="BT207" s="121">
        <v>63</v>
      </c>
      <c r="BU207" s="2"/>
      <c r="BV207" s="3"/>
      <c r="BW207" s="3"/>
      <c r="BX207" s="3"/>
      <c r="BY207" s="3"/>
    </row>
    <row r="208" spans="1:77" ht="41.45" customHeight="1">
      <c r="A208" s="64" t="s">
        <v>389</v>
      </c>
      <c r="C208" s="65"/>
      <c r="D208" s="65" t="s">
        <v>64</v>
      </c>
      <c r="E208" s="66">
        <v>162.1779982981884</v>
      </c>
      <c r="F208" s="68">
        <v>99.99972786616273</v>
      </c>
      <c r="G208" s="101" t="s">
        <v>1256</v>
      </c>
      <c r="H208" s="65"/>
      <c r="I208" s="69" t="s">
        <v>389</v>
      </c>
      <c r="J208" s="70"/>
      <c r="K208" s="70"/>
      <c r="L208" s="69" t="s">
        <v>3420</v>
      </c>
      <c r="M208" s="73">
        <v>1.0906931368335104</v>
      </c>
      <c r="N208" s="74">
        <v>2736.4873046875</v>
      </c>
      <c r="O208" s="74">
        <v>6689.17041015625</v>
      </c>
      <c r="P208" s="75"/>
      <c r="Q208" s="76"/>
      <c r="R208" s="76"/>
      <c r="S208" s="86"/>
      <c r="T208" s="48">
        <v>1</v>
      </c>
      <c r="U208" s="48">
        <v>1</v>
      </c>
      <c r="V208" s="49">
        <v>0</v>
      </c>
      <c r="W208" s="49">
        <v>0</v>
      </c>
      <c r="X208" s="49">
        <v>0</v>
      </c>
      <c r="Y208" s="49">
        <v>0.999998</v>
      </c>
      <c r="Z208" s="49">
        <v>0</v>
      </c>
      <c r="AA208" s="49" t="s">
        <v>4957</v>
      </c>
      <c r="AB208" s="71">
        <v>208</v>
      </c>
      <c r="AC208" s="71"/>
      <c r="AD208" s="72"/>
      <c r="AE208" s="78" t="s">
        <v>2177</v>
      </c>
      <c r="AF208" s="78">
        <v>236</v>
      </c>
      <c r="AG208" s="78">
        <v>172</v>
      </c>
      <c r="AH208" s="78">
        <v>28126</v>
      </c>
      <c r="AI208" s="78">
        <v>0</v>
      </c>
      <c r="AJ208" s="78"/>
      <c r="AK208" s="78" t="s">
        <v>2381</v>
      </c>
      <c r="AL208" s="78" t="s">
        <v>2542</v>
      </c>
      <c r="AM208" s="82" t="s">
        <v>2697</v>
      </c>
      <c r="AN208" s="78"/>
      <c r="AO208" s="80">
        <v>41591.80668981482</v>
      </c>
      <c r="AP208" s="82" t="s">
        <v>2890</v>
      </c>
      <c r="AQ208" s="78" t="b">
        <v>1</v>
      </c>
      <c r="AR208" s="78" t="b">
        <v>0</v>
      </c>
      <c r="AS208" s="78" t="b">
        <v>0</v>
      </c>
      <c r="AT208" s="78" t="s">
        <v>1903</v>
      </c>
      <c r="AU208" s="78">
        <v>10</v>
      </c>
      <c r="AV208" s="82" t="s">
        <v>2905</v>
      </c>
      <c r="AW208" s="78" t="b">
        <v>0</v>
      </c>
      <c r="AX208" s="78" t="s">
        <v>2995</v>
      </c>
      <c r="AY208" s="82" t="s">
        <v>3201</v>
      </c>
      <c r="AZ208" s="78" t="s">
        <v>66</v>
      </c>
      <c r="BA208" s="78" t="str">
        <f>REPLACE(INDEX(GroupVertices[Group],MATCH(Vertices[[#This Row],[Vertex]],GroupVertices[Vertex],0)),1,1,"")</f>
        <v>1</v>
      </c>
      <c r="BB208" s="48" t="s">
        <v>871</v>
      </c>
      <c r="BC208" s="48" t="s">
        <v>871</v>
      </c>
      <c r="BD208" s="48" t="s">
        <v>929</v>
      </c>
      <c r="BE208" s="48" t="s">
        <v>929</v>
      </c>
      <c r="BF208" s="48"/>
      <c r="BG208" s="48"/>
      <c r="BH208" s="121" t="s">
        <v>4134</v>
      </c>
      <c r="BI208" s="121" t="s">
        <v>4134</v>
      </c>
      <c r="BJ208" s="121" t="s">
        <v>4299</v>
      </c>
      <c r="BK208" s="121" t="s">
        <v>4299</v>
      </c>
      <c r="BL208" s="121">
        <v>1</v>
      </c>
      <c r="BM208" s="124">
        <v>6.666666666666667</v>
      </c>
      <c r="BN208" s="121">
        <v>0</v>
      </c>
      <c r="BO208" s="124">
        <v>0</v>
      </c>
      <c r="BP208" s="121">
        <v>0</v>
      </c>
      <c r="BQ208" s="124">
        <v>0</v>
      </c>
      <c r="BR208" s="121">
        <v>14</v>
      </c>
      <c r="BS208" s="124">
        <v>93.33333333333333</v>
      </c>
      <c r="BT208" s="121">
        <v>15</v>
      </c>
      <c r="BU208" s="2"/>
      <c r="BV208" s="3"/>
      <c r="BW208" s="3"/>
      <c r="BX208" s="3"/>
      <c r="BY208" s="3"/>
    </row>
    <row r="209" spans="1:77" ht="41.45" customHeight="1">
      <c r="A209" s="64" t="s">
        <v>390</v>
      </c>
      <c r="C209" s="65"/>
      <c r="D209" s="65" t="s">
        <v>64</v>
      </c>
      <c r="E209" s="66">
        <v>162.4615165456023</v>
      </c>
      <c r="F209" s="68">
        <v>99.99929440747583</v>
      </c>
      <c r="G209" s="101" t="s">
        <v>1257</v>
      </c>
      <c r="H209" s="65"/>
      <c r="I209" s="69" t="s">
        <v>390</v>
      </c>
      <c r="J209" s="70"/>
      <c r="K209" s="70"/>
      <c r="L209" s="69" t="s">
        <v>3421</v>
      </c>
      <c r="M209" s="73">
        <v>1.2351504685563475</v>
      </c>
      <c r="N209" s="74">
        <v>2736.4873046875</v>
      </c>
      <c r="O209" s="74">
        <v>4154.66455078125</v>
      </c>
      <c r="P209" s="75"/>
      <c r="Q209" s="76"/>
      <c r="R209" s="76"/>
      <c r="S209" s="86"/>
      <c r="T209" s="48">
        <v>1</v>
      </c>
      <c r="U209" s="48">
        <v>1</v>
      </c>
      <c r="V209" s="49">
        <v>0</v>
      </c>
      <c r="W209" s="49">
        <v>0</v>
      </c>
      <c r="X209" s="49">
        <v>0</v>
      </c>
      <c r="Y209" s="49">
        <v>0.999998</v>
      </c>
      <c r="Z209" s="49">
        <v>0</v>
      </c>
      <c r="AA209" s="49" t="s">
        <v>4957</v>
      </c>
      <c r="AB209" s="71">
        <v>209</v>
      </c>
      <c r="AC209" s="71"/>
      <c r="AD209" s="72"/>
      <c r="AE209" s="78" t="s">
        <v>2178</v>
      </c>
      <c r="AF209" s="78">
        <v>49</v>
      </c>
      <c r="AG209" s="78">
        <v>438</v>
      </c>
      <c r="AH209" s="78">
        <v>116726</v>
      </c>
      <c r="AI209" s="78">
        <v>0</v>
      </c>
      <c r="AJ209" s="78"/>
      <c r="AK209" s="78" t="s">
        <v>2382</v>
      </c>
      <c r="AL209" s="78" t="s">
        <v>2543</v>
      </c>
      <c r="AM209" s="82" t="s">
        <v>2553</v>
      </c>
      <c r="AN209" s="78"/>
      <c r="AO209" s="80">
        <v>40039.38553240741</v>
      </c>
      <c r="AP209" s="82" t="s">
        <v>2891</v>
      </c>
      <c r="AQ209" s="78" t="b">
        <v>0</v>
      </c>
      <c r="AR209" s="78" t="b">
        <v>0</v>
      </c>
      <c r="AS209" s="78" t="b">
        <v>0</v>
      </c>
      <c r="AT209" s="78" t="s">
        <v>1903</v>
      </c>
      <c r="AU209" s="78">
        <v>28</v>
      </c>
      <c r="AV209" s="82" t="s">
        <v>2904</v>
      </c>
      <c r="AW209" s="78" t="b">
        <v>0</v>
      </c>
      <c r="AX209" s="78" t="s">
        <v>2995</v>
      </c>
      <c r="AY209" s="82" t="s">
        <v>3202</v>
      </c>
      <c r="AZ209" s="78" t="s">
        <v>66</v>
      </c>
      <c r="BA209" s="78" t="str">
        <f>REPLACE(INDEX(GroupVertices[Group],MATCH(Vertices[[#This Row],[Vertex]],GroupVertices[Vertex],0)),1,1,"")</f>
        <v>1</v>
      </c>
      <c r="BB209" s="48" t="s">
        <v>872</v>
      </c>
      <c r="BC209" s="48" t="s">
        <v>872</v>
      </c>
      <c r="BD209" s="48" t="s">
        <v>882</v>
      </c>
      <c r="BE209" s="48" t="s">
        <v>882</v>
      </c>
      <c r="BF209" s="48" t="s">
        <v>1053</v>
      </c>
      <c r="BG209" s="48" t="s">
        <v>1053</v>
      </c>
      <c r="BH209" s="121" t="s">
        <v>4135</v>
      </c>
      <c r="BI209" s="121" t="s">
        <v>4135</v>
      </c>
      <c r="BJ209" s="121" t="s">
        <v>4300</v>
      </c>
      <c r="BK209" s="121" t="s">
        <v>4300</v>
      </c>
      <c r="BL209" s="121">
        <v>3</v>
      </c>
      <c r="BM209" s="124">
        <v>7.142857142857143</v>
      </c>
      <c r="BN209" s="121">
        <v>0</v>
      </c>
      <c r="BO209" s="124">
        <v>0</v>
      </c>
      <c r="BP209" s="121">
        <v>0</v>
      </c>
      <c r="BQ209" s="124">
        <v>0</v>
      </c>
      <c r="BR209" s="121">
        <v>39</v>
      </c>
      <c r="BS209" s="124">
        <v>92.85714285714286</v>
      </c>
      <c r="BT209" s="121">
        <v>42</v>
      </c>
      <c r="BU209" s="2"/>
      <c r="BV209" s="3"/>
      <c r="BW209" s="3"/>
      <c r="BX209" s="3"/>
      <c r="BY209" s="3"/>
    </row>
    <row r="210" spans="1:77" ht="41.45" customHeight="1">
      <c r="A210" s="64" t="s">
        <v>391</v>
      </c>
      <c r="C210" s="65"/>
      <c r="D210" s="65" t="s">
        <v>64</v>
      </c>
      <c r="E210" s="66">
        <v>162.0895320781307</v>
      </c>
      <c r="F210" s="68">
        <v>99.99986311830939</v>
      </c>
      <c r="G210" s="101" t="s">
        <v>1258</v>
      </c>
      <c r="H210" s="65"/>
      <c r="I210" s="69" t="s">
        <v>391</v>
      </c>
      <c r="J210" s="70"/>
      <c r="K210" s="70"/>
      <c r="L210" s="69" t="s">
        <v>3422</v>
      </c>
      <c r="M210" s="73">
        <v>1.04561810475458</v>
      </c>
      <c r="N210" s="74">
        <v>5643.4912109375</v>
      </c>
      <c r="O210" s="74">
        <v>905.0162963867188</v>
      </c>
      <c r="P210" s="75"/>
      <c r="Q210" s="76"/>
      <c r="R210" s="76"/>
      <c r="S210" s="86"/>
      <c r="T210" s="48">
        <v>2</v>
      </c>
      <c r="U210" s="48">
        <v>3</v>
      </c>
      <c r="V210" s="49">
        <v>6</v>
      </c>
      <c r="W210" s="49">
        <v>0.333333</v>
      </c>
      <c r="X210" s="49">
        <v>0</v>
      </c>
      <c r="Y210" s="49">
        <v>2.167934</v>
      </c>
      <c r="Z210" s="49">
        <v>0</v>
      </c>
      <c r="AA210" s="49">
        <v>0</v>
      </c>
      <c r="AB210" s="71">
        <v>210</v>
      </c>
      <c r="AC210" s="71"/>
      <c r="AD210" s="72"/>
      <c r="AE210" s="78" t="s">
        <v>2179</v>
      </c>
      <c r="AF210" s="78">
        <v>102</v>
      </c>
      <c r="AG210" s="78">
        <v>89</v>
      </c>
      <c r="AH210" s="78">
        <v>927</v>
      </c>
      <c r="AI210" s="78">
        <v>62</v>
      </c>
      <c r="AJ210" s="78"/>
      <c r="AK210" s="78" t="s">
        <v>2383</v>
      </c>
      <c r="AL210" s="78" t="s">
        <v>1944</v>
      </c>
      <c r="AM210" s="82" t="s">
        <v>2698</v>
      </c>
      <c r="AN210" s="78"/>
      <c r="AO210" s="80">
        <v>40464.57165509259</v>
      </c>
      <c r="AP210" s="82" t="s">
        <v>2892</v>
      </c>
      <c r="AQ210" s="78" t="b">
        <v>0</v>
      </c>
      <c r="AR210" s="78" t="b">
        <v>0</v>
      </c>
      <c r="AS210" s="78" t="b">
        <v>1</v>
      </c>
      <c r="AT210" s="78" t="s">
        <v>1903</v>
      </c>
      <c r="AU210" s="78">
        <v>1</v>
      </c>
      <c r="AV210" s="82" t="s">
        <v>2918</v>
      </c>
      <c r="AW210" s="78" t="b">
        <v>0</v>
      </c>
      <c r="AX210" s="78" t="s">
        <v>2995</v>
      </c>
      <c r="AY210" s="82" t="s">
        <v>3203</v>
      </c>
      <c r="AZ210" s="78" t="s">
        <v>66</v>
      </c>
      <c r="BA210" s="78" t="str">
        <f>REPLACE(INDEX(GroupVertices[Group],MATCH(Vertices[[#This Row],[Vertex]],GroupVertices[Vertex],0)),1,1,"")</f>
        <v>9</v>
      </c>
      <c r="BB210" s="48"/>
      <c r="BC210" s="48"/>
      <c r="BD210" s="48"/>
      <c r="BE210" s="48"/>
      <c r="BF210" s="48"/>
      <c r="BG210" s="48"/>
      <c r="BH210" s="121" t="s">
        <v>4136</v>
      </c>
      <c r="BI210" s="121" t="s">
        <v>4170</v>
      </c>
      <c r="BJ210" s="121" t="s">
        <v>4301</v>
      </c>
      <c r="BK210" s="121" t="s">
        <v>4334</v>
      </c>
      <c r="BL210" s="121">
        <v>35</v>
      </c>
      <c r="BM210" s="124">
        <v>9.749303621169917</v>
      </c>
      <c r="BN210" s="121">
        <v>0</v>
      </c>
      <c r="BO210" s="124">
        <v>0</v>
      </c>
      <c r="BP210" s="121">
        <v>0</v>
      </c>
      <c r="BQ210" s="124">
        <v>0</v>
      </c>
      <c r="BR210" s="121">
        <v>324</v>
      </c>
      <c r="BS210" s="124">
        <v>90.25069637883009</v>
      </c>
      <c r="BT210" s="121">
        <v>359</v>
      </c>
      <c r="BU210" s="2"/>
      <c r="BV210" s="3"/>
      <c r="BW210" s="3"/>
      <c r="BX210" s="3"/>
      <c r="BY210" s="3"/>
    </row>
    <row r="211" spans="1:77" ht="41.45" customHeight="1">
      <c r="A211" s="64" t="s">
        <v>429</v>
      </c>
      <c r="C211" s="65"/>
      <c r="D211" s="65" t="s">
        <v>64</v>
      </c>
      <c r="E211" s="66">
        <v>180.6674382902517</v>
      </c>
      <c r="F211" s="68">
        <v>99.9714601675095</v>
      </c>
      <c r="G211" s="101" t="s">
        <v>2992</v>
      </c>
      <c r="H211" s="65"/>
      <c r="I211" s="69" t="s">
        <v>429</v>
      </c>
      <c r="J211" s="70"/>
      <c r="K211" s="70"/>
      <c r="L211" s="69" t="s">
        <v>3423</v>
      </c>
      <c r="M211" s="73">
        <v>10.51137484132995</v>
      </c>
      <c r="N211" s="74">
        <v>5301.6142578125</v>
      </c>
      <c r="O211" s="74">
        <v>352.9058837890625</v>
      </c>
      <c r="P211" s="75"/>
      <c r="Q211" s="76"/>
      <c r="R211" s="76"/>
      <c r="S211" s="86"/>
      <c r="T211" s="48">
        <v>1</v>
      </c>
      <c r="U211" s="48">
        <v>0</v>
      </c>
      <c r="V211" s="49">
        <v>0</v>
      </c>
      <c r="W211" s="49">
        <v>0.2</v>
      </c>
      <c r="X211" s="49">
        <v>0</v>
      </c>
      <c r="Y211" s="49">
        <v>0.610686</v>
      </c>
      <c r="Z211" s="49">
        <v>0</v>
      </c>
      <c r="AA211" s="49">
        <v>0</v>
      </c>
      <c r="AB211" s="71">
        <v>211</v>
      </c>
      <c r="AC211" s="71"/>
      <c r="AD211" s="72"/>
      <c r="AE211" s="78" t="s">
        <v>2180</v>
      </c>
      <c r="AF211" s="78">
        <v>761</v>
      </c>
      <c r="AG211" s="78">
        <v>17519</v>
      </c>
      <c r="AH211" s="78">
        <v>5959</v>
      </c>
      <c r="AI211" s="78">
        <v>2</v>
      </c>
      <c r="AJ211" s="78"/>
      <c r="AK211" s="78" t="s">
        <v>2384</v>
      </c>
      <c r="AL211" s="78" t="s">
        <v>2544</v>
      </c>
      <c r="AM211" s="82" t="s">
        <v>2699</v>
      </c>
      <c r="AN211" s="78"/>
      <c r="AO211" s="80">
        <v>39763.182488425926</v>
      </c>
      <c r="AP211" s="78"/>
      <c r="AQ211" s="78" t="b">
        <v>0</v>
      </c>
      <c r="AR211" s="78" t="b">
        <v>0</v>
      </c>
      <c r="AS211" s="78" t="b">
        <v>0</v>
      </c>
      <c r="AT211" s="78" t="s">
        <v>1903</v>
      </c>
      <c r="AU211" s="78">
        <v>137</v>
      </c>
      <c r="AV211" s="82" t="s">
        <v>2911</v>
      </c>
      <c r="AW211" s="78" t="b">
        <v>0</v>
      </c>
      <c r="AX211" s="78" t="s">
        <v>2995</v>
      </c>
      <c r="AY211" s="82" t="s">
        <v>3204</v>
      </c>
      <c r="AZ211" s="78" t="s">
        <v>65</v>
      </c>
      <c r="BA211" s="78" t="str">
        <f>REPLACE(INDEX(GroupVertices[Group],MATCH(Vertices[[#This Row],[Vertex]],GroupVertices[Vertex],0)),1,1,"")</f>
        <v>9</v>
      </c>
      <c r="BB211" s="48"/>
      <c r="BC211" s="48"/>
      <c r="BD211" s="48"/>
      <c r="BE211" s="48"/>
      <c r="BF211" s="48"/>
      <c r="BG211" s="48"/>
      <c r="BH211" s="48"/>
      <c r="BI211" s="48"/>
      <c r="BJ211" s="48"/>
      <c r="BK211" s="48"/>
      <c r="BL211" s="48"/>
      <c r="BM211" s="49"/>
      <c r="BN211" s="48"/>
      <c r="BO211" s="49"/>
      <c r="BP211" s="48"/>
      <c r="BQ211" s="49"/>
      <c r="BR211" s="48"/>
      <c r="BS211" s="49"/>
      <c r="BT211" s="48"/>
      <c r="BU211" s="2"/>
      <c r="BV211" s="3"/>
      <c r="BW211" s="3"/>
      <c r="BX211" s="3"/>
      <c r="BY211" s="3"/>
    </row>
    <row r="212" spans="1:77" ht="41.45" customHeight="1">
      <c r="A212" s="64" t="s">
        <v>430</v>
      </c>
      <c r="C212" s="65"/>
      <c r="D212" s="65" t="s">
        <v>64</v>
      </c>
      <c r="E212" s="66">
        <v>164.00487903528398</v>
      </c>
      <c r="F212" s="68">
        <v>99.99693482785688</v>
      </c>
      <c r="G212" s="101" t="s">
        <v>2993</v>
      </c>
      <c r="H212" s="65"/>
      <c r="I212" s="69" t="s">
        <v>430</v>
      </c>
      <c r="J212" s="70"/>
      <c r="K212" s="70"/>
      <c r="L212" s="69" t="s">
        <v>3424</v>
      </c>
      <c r="M212" s="73">
        <v>2.021519702897204</v>
      </c>
      <c r="N212" s="74">
        <v>5619.06494140625</v>
      </c>
      <c r="O212" s="74">
        <v>1905.6917724609375</v>
      </c>
      <c r="P212" s="75"/>
      <c r="Q212" s="76"/>
      <c r="R212" s="76"/>
      <c r="S212" s="86"/>
      <c r="T212" s="48">
        <v>1</v>
      </c>
      <c r="U212" s="48">
        <v>0</v>
      </c>
      <c r="V212" s="49">
        <v>0</v>
      </c>
      <c r="W212" s="49">
        <v>0.2</v>
      </c>
      <c r="X212" s="49">
        <v>0</v>
      </c>
      <c r="Y212" s="49">
        <v>0.610686</v>
      </c>
      <c r="Z212" s="49">
        <v>0</v>
      </c>
      <c r="AA212" s="49">
        <v>0</v>
      </c>
      <c r="AB212" s="71">
        <v>212</v>
      </c>
      <c r="AC212" s="71"/>
      <c r="AD212" s="72"/>
      <c r="AE212" s="78" t="s">
        <v>2181</v>
      </c>
      <c r="AF212" s="78">
        <v>4969</v>
      </c>
      <c r="AG212" s="78">
        <v>1886</v>
      </c>
      <c r="AH212" s="78">
        <v>5764</v>
      </c>
      <c r="AI212" s="78">
        <v>1</v>
      </c>
      <c r="AJ212" s="78"/>
      <c r="AK212" s="78" t="s">
        <v>2385</v>
      </c>
      <c r="AL212" s="78" t="s">
        <v>2545</v>
      </c>
      <c r="AM212" s="82" t="s">
        <v>2700</v>
      </c>
      <c r="AN212" s="78"/>
      <c r="AO212" s="80">
        <v>42571.88287037037</v>
      </c>
      <c r="AP212" s="82" t="s">
        <v>2893</v>
      </c>
      <c r="AQ212" s="78" t="b">
        <v>1</v>
      </c>
      <c r="AR212" s="78" t="b">
        <v>0</v>
      </c>
      <c r="AS212" s="78" t="b">
        <v>0</v>
      </c>
      <c r="AT212" s="78" t="s">
        <v>1903</v>
      </c>
      <c r="AU212" s="78">
        <v>21</v>
      </c>
      <c r="AV212" s="78"/>
      <c r="AW212" s="78" t="b">
        <v>0</v>
      </c>
      <c r="AX212" s="78" t="s">
        <v>2995</v>
      </c>
      <c r="AY212" s="82" t="s">
        <v>3205</v>
      </c>
      <c r="AZ212" s="78" t="s">
        <v>65</v>
      </c>
      <c r="BA212" s="78" t="str">
        <f>REPLACE(INDEX(GroupVertices[Group],MATCH(Vertices[[#This Row],[Vertex]],GroupVertices[Vertex],0)),1,1,"")</f>
        <v>9</v>
      </c>
      <c r="BB212" s="48"/>
      <c r="BC212" s="48"/>
      <c r="BD212" s="48"/>
      <c r="BE212" s="48"/>
      <c r="BF212" s="48"/>
      <c r="BG212" s="48"/>
      <c r="BH212" s="48"/>
      <c r="BI212" s="48"/>
      <c r="BJ212" s="48"/>
      <c r="BK212" s="48"/>
      <c r="BL212" s="48"/>
      <c r="BM212" s="49"/>
      <c r="BN212" s="48"/>
      <c r="BO212" s="49"/>
      <c r="BP212" s="48"/>
      <c r="BQ212" s="49"/>
      <c r="BR212" s="48"/>
      <c r="BS212" s="49"/>
      <c r="BT212" s="48"/>
      <c r="BU212" s="2"/>
      <c r="BV212" s="3"/>
      <c r="BW212" s="3"/>
      <c r="BX212" s="3"/>
      <c r="BY212" s="3"/>
    </row>
    <row r="213" spans="1:77" ht="41.45" customHeight="1">
      <c r="A213" s="64" t="s">
        <v>394</v>
      </c>
      <c r="C213" s="65"/>
      <c r="D213" s="65" t="s">
        <v>64</v>
      </c>
      <c r="E213" s="66">
        <v>162.0138561549488</v>
      </c>
      <c r="F213" s="68">
        <v>99.99997881592884</v>
      </c>
      <c r="G213" s="101" t="s">
        <v>1259</v>
      </c>
      <c r="H213" s="65"/>
      <c r="I213" s="69" t="s">
        <v>394</v>
      </c>
      <c r="J213" s="70"/>
      <c r="K213" s="70"/>
      <c r="L213" s="69" t="s">
        <v>3425</v>
      </c>
      <c r="M213" s="73">
        <v>1.007059944783447</v>
      </c>
      <c r="N213" s="74">
        <v>6370.38330078125</v>
      </c>
      <c r="O213" s="74">
        <v>2723.257080078125</v>
      </c>
      <c r="P213" s="75"/>
      <c r="Q213" s="76"/>
      <c r="R213" s="76"/>
      <c r="S213" s="86"/>
      <c r="T213" s="48">
        <v>0</v>
      </c>
      <c r="U213" s="48">
        <v>1</v>
      </c>
      <c r="V213" s="49">
        <v>0</v>
      </c>
      <c r="W213" s="49">
        <v>0.333333</v>
      </c>
      <c r="X213" s="49">
        <v>0</v>
      </c>
      <c r="Y213" s="49">
        <v>0.638297</v>
      </c>
      <c r="Z213" s="49">
        <v>0</v>
      </c>
      <c r="AA213" s="49">
        <v>0</v>
      </c>
      <c r="AB213" s="71">
        <v>213</v>
      </c>
      <c r="AC213" s="71"/>
      <c r="AD213" s="72"/>
      <c r="AE213" s="78" t="s">
        <v>2182</v>
      </c>
      <c r="AF213" s="78">
        <v>25</v>
      </c>
      <c r="AG213" s="78">
        <v>18</v>
      </c>
      <c r="AH213" s="78">
        <v>140</v>
      </c>
      <c r="AI213" s="78">
        <v>134</v>
      </c>
      <c r="AJ213" s="78"/>
      <c r="AK213" s="78"/>
      <c r="AL213" s="78"/>
      <c r="AM213" s="78"/>
      <c r="AN213" s="78"/>
      <c r="AO213" s="80">
        <v>40968.594305555554</v>
      </c>
      <c r="AP213" s="78"/>
      <c r="AQ213" s="78" t="b">
        <v>1</v>
      </c>
      <c r="AR213" s="78" t="b">
        <v>0</v>
      </c>
      <c r="AS213" s="78" t="b">
        <v>0</v>
      </c>
      <c r="AT213" s="78" t="s">
        <v>1903</v>
      </c>
      <c r="AU213" s="78">
        <v>0</v>
      </c>
      <c r="AV213" s="82" t="s">
        <v>2905</v>
      </c>
      <c r="AW213" s="78" t="b">
        <v>0</v>
      </c>
      <c r="AX213" s="78" t="s">
        <v>2995</v>
      </c>
      <c r="AY213" s="82" t="s">
        <v>3206</v>
      </c>
      <c r="AZ213" s="78" t="s">
        <v>66</v>
      </c>
      <c r="BA213" s="78" t="str">
        <f>REPLACE(INDEX(GroupVertices[Group],MATCH(Vertices[[#This Row],[Vertex]],GroupVertices[Vertex],0)),1,1,"")</f>
        <v>15</v>
      </c>
      <c r="BB213" s="48"/>
      <c r="BC213" s="48"/>
      <c r="BD213" s="48"/>
      <c r="BE213" s="48"/>
      <c r="BF213" s="48" t="s">
        <v>1042</v>
      </c>
      <c r="BG213" s="48" t="s">
        <v>1042</v>
      </c>
      <c r="BH213" s="121" t="s">
        <v>4120</v>
      </c>
      <c r="BI213" s="121" t="s">
        <v>4120</v>
      </c>
      <c r="BJ213" s="121" t="s">
        <v>4287</v>
      </c>
      <c r="BK213" s="121" t="s">
        <v>4287</v>
      </c>
      <c r="BL213" s="121">
        <v>1</v>
      </c>
      <c r="BM213" s="124">
        <v>4.3478260869565215</v>
      </c>
      <c r="BN213" s="121">
        <v>0</v>
      </c>
      <c r="BO213" s="124">
        <v>0</v>
      </c>
      <c r="BP213" s="121">
        <v>0</v>
      </c>
      <c r="BQ213" s="124">
        <v>0</v>
      </c>
      <c r="BR213" s="121">
        <v>22</v>
      </c>
      <c r="BS213" s="124">
        <v>95.65217391304348</v>
      </c>
      <c r="BT213" s="121">
        <v>23</v>
      </c>
      <c r="BU213" s="2"/>
      <c r="BV213" s="3"/>
      <c r="BW213" s="3"/>
      <c r="BX213" s="3"/>
      <c r="BY213" s="3"/>
    </row>
    <row r="214" spans="1:77" ht="41.45" customHeight="1">
      <c r="A214" s="64" t="s">
        <v>395</v>
      </c>
      <c r="C214" s="65"/>
      <c r="D214" s="65" t="s">
        <v>64</v>
      </c>
      <c r="E214" s="66">
        <v>162.0479636132843</v>
      </c>
      <c r="F214" s="68">
        <v>99.9999266705229</v>
      </c>
      <c r="G214" s="101" t="s">
        <v>1260</v>
      </c>
      <c r="H214" s="65"/>
      <c r="I214" s="69" t="s">
        <v>395</v>
      </c>
      <c r="J214" s="70"/>
      <c r="K214" s="70"/>
      <c r="L214" s="69" t="s">
        <v>3426</v>
      </c>
      <c r="M214" s="73">
        <v>1.0244382704042394</v>
      </c>
      <c r="N214" s="74">
        <v>888.0690307617188</v>
      </c>
      <c r="O214" s="74">
        <v>8378.8408203125</v>
      </c>
      <c r="P214" s="75"/>
      <c r="Q214" s="76"/>
      <c r="R214" s="76"/>
      <c r="S214" s="86"/>
      <c r="T214" s="48">
        <v>1</v>
      </c>
      <c r="U214" s="48">
        <v>1</v>
      </c>
      <c r="V214" s="49">
        <v>0</v>
      </c>
      <c r="W214" s="49">
        <v>0</v>
      </c>
      <c r="X214" s="49">
        <v>0</v>
      </c>
      <c r="Y214" s="49">
        <v>0.999998</v>
      </c>
      <c r="Z214" s="49">
        <v>0</v>
      </c>
      <c r="AA214" s="49" t="s">
        <v>4957</v>
      </c>
      <c r="AB214" s="71">
        <v>214</v>
      </c>
      <c r="AC214" s="71"/>
      <c r="AD214" s="72"/>
      <c r="AE214" s="78" t="s">
        <v>2183</v>
      </c>
      <c r="AF214" s="78">
        <v>160</v>
      </c>
      <c r="AG214" s="78">
        <v>50</v>
      </c>
      <c r="AH214" s="78">
        <v>631</v>
      </c>
      <c r="AI214" s="78">
        <v>59</v>
      </c>
      <c r="AJ214" s="78"/>
      <c r="AK214" s="78" t="s">
        <v>2386</v>
      </c>
      <c r="AL214" s="78" t="s">
        <v>2546</v>
      </c>
      <c r="AM214" s="82" t="s">
        <v>2701</v>
      </c>
      <c r="AN214" s="78"/>
      <c r="AO214" s="80">
        <v>42387.83293981481</v>
      </c>
      <c r="AP214" s="82" t="s">
        <v>2894</v>
      </c>
      <c r="AQ214" s="78" t="b">
        <v>0</v>
      </c>
      <c r="AR214" s="78" t="b">
        <v>0</v>
      </c>
      <c r="AS214" s="78" t="b">
        <v>1</v>
      </c>
      <c r="AT214" s="78" t="s">
        <v>1903</v>
      </c>
      <c r="AU214" s="78">
        <v>2</v>
      </c>
      <c r="AV214" s="82" t="s">
        <v>2905</v>
      </c>
      <c r="AW214" s="78" t="b">
        <v>0</v>
      </c>
      <c r="AX214" s="78" t="s">
        <v>2995</v>
      </c>
      <c r="AY214" s="82" t="s">
        <v>3207</v>
      </c>
      <c r="AZ214" s="78" t="s">
        <v>66</v>
      </c>
      <c r="BA214" s="78" t="str">
        <f>REPLACE(INDEX(GroupVertices[Group],MATCH(Vertices[[#This Row],[Vertex]],GroupVertices[Vertex],0)),1,1,"")</f>
        <v>1</v>
      </c>
      <c r="BB214" s="48" t="s">
        <v>875</v>
      </c>
      <c r="BC214" s="48" t="s">
        <v>875</v>
      </c>
      <c r="BD214" s="48" t="s">
        <v>931</v>
      </c>
      <c r="BE214" s="48" t="s">
        <v>931</v>
      </c>
      <c r="BF214" s="48" t="s">
        <v>1055</v>
      </c>
      <c r="BG214" s="48" t="s">
        <v>1055</v>
      </c>
      <c r="BH214" s="121" t="s">
        <v>4137</v>
      </c>
      <c r="BI214" s="121" t="s">
        <v>4137</v>
      </c>
      <c r="BJ214" s="121" t="s">
        <v>4302</v>
      </c>
      <c r="BK214" s="121" t="s">
        <v>4302</v>
      </c>
      <c r="BL214" s="121">
        <v>1</v>
      </c>
      <c r="BM214" s="124">
        <v>3.7037037037037037</v>
      </c>
      <c r="BN214" s="121">
        <v>0</v>
      </c>
      <c r="BO214" s="124">
        <v>0</v>
      </c>
      <c r="BP214" s="121">
        <v>0</v>
      </c>
      <c r="BQ214" s="124">
        <v>0</v>
      </c>
      <c r="BR214" s="121">
        <v>26</v>
      </c>
      <c r="BS214" s="124">
        <v>96.29629629629629</v>
      </c>
      <c r="BT214" s="121">
        <v>27</v>
      </c>
      <c r="BU214" s="2"/>
      <c r="BV214" s="3"/>
      <c r="BW214" s="3"/>
      <c r="BX214" s="3"/>
      <c r="BY214" s="3"/>
    </row>
    <row r="215" spans="1:77" ht="41.45" customHeight="1">
      <c r="A215" s="64" t="s">
        <v>396</v>
      </c>
      <c r="C215" s="65"/>
      <c r="D215" s="65" t="s">
        <v>64</v>
      </c>
      <c r="E215" s="66">
        <v>162.12363953646621</v>
      </c>
      <c r="F215" s="68">
        <v>99.99981097290346</v>
      </c>
      <c r="G215" s="101" t="s">
        <v>1261</v>
      </c>
      <c r="H215" s="65"/>
      <c r="I215" s="69" t="s">
        <v>396</v>
      </c>
      <c r="J215" s="70"/>
      <c r="K215" s="70"/>
      <c r="L215" s="69" t="s">
        <v>3427</v>
      </c>
      <c r="M215" s="73">
        <v>1.0629964303753725</v>
      </c>
      <c r="N215" s="74">
        <v>888.0690307617188</v>
      </c>
      <c r="O215" s="74">
        <v>7534.005859375</v>
      </c>
      <c r="P215" s="75"/>
      <c r="Q215" s="76"/>
      <c r="R215" s="76"/>
      <c r="S215" s="86"/>
      <c r="T215" s="48">
        <v>1</v>
      </c>
      <c r="U215" s="48">
        <v>1</v>
      </c>
      <c r="V215" s="49">
        <v>0</v>
      </c>
      <c r="W215" s="49">
        <v>0</v>
      </c>
      <c r="X215" s="49">
        <v>0</v>
      </c>
      <c r="Y215" s="49">
        <v>0.999998</v>
      </c>
      <c r="Z215" s="49">
        <v>0</v>
      </c>
      <c r="AA215" s="49" t="s">
        <v>4957</v>
      </c>
      <c r="AB215" s="71">
        <v>215</v>
      </c>
      <c r="AC215" s="71"/>
      <c r="AD215" s="72"/>
      <c r="AE215" s="78" t="s">
        <v>2184</v>
      </c>
      <c r="AF215" s="78">
        <v>88</v>
      </c>
      <c r="AG215" s="78">
        <v>121</v>
      </c>
      <c r="AH215" s="78">
        <v>33141</v>
      </c>
      <c r="AI215" s="78">
        <v>0</v>
      </c>
      <c r="AJ215" s="78"/>
      <c r="AK215" s="78" t="s">
        <v>2387</v>
      </c>
      <c r="AL215" s="78" t="s">
        <v>2547</v>
      </c>
      <c r="AM215" s="82" t="s">
        <v>2553</v>
      </c>
      <c r="AN215" s="78"/>
      <c r="AO215" s="80">
        <v>40366.36048611111</v>
      </c>
      <c r="AP215" s="82" t="s">
        <v>2895</v>
      </c>
      <c r="AQ215" s="78" t="b">
        <v>0</v>
      </c>
      <c r="AR215" s="78" t="b">
        <v>0</v>
      </c>
      <c r="AS215" s="78" t="b">
        <v>1</v>
      </c>
      <c r="AT215" s="78" t="s">
        <v>1903</v>
      </c>
      <c r="AU215" s="78">
        <v>19</v>
      </c>
      <c r="AV215" s="82" t="s">
        <v>2905</v>
      </c>
      <c r="AW215" s="78" t="b">
        <v>0</v>
      </c>
      <c r="AX215" s="78" t="s">
        <v>2995</v>
      </c>
      <c r="AY215" s="82" t="s">
        <v>3208</v>
      </c>
      <c r="AZ215" s="78" t="s">
        <v>66</v>
      </c>
      <c r="BA215" s="78" t="str">
        <f>REPLACE(INDEX(GroupVertices[Group],MATCH(Vertices[[#This Row],[Vertex]],GroupVertices[Vertex],0)),1,1,"")</f>
        <v>1</v>
      </c>
      <c r="BB215" s="48" t="s">
        <v>876</v>
      </c>
      <c r="BC215" s="48" t="s">
        <v>876</v>
      </c>
      <c r="BD215" s="48" t="s">
        <v>882</v>
      </c>
      <c r="BE215" s="48" t="s">
        <v>882</v>
      </c>
      <c r="BF215" s="48"/>
      <c r="BG215" s="48"/>
      <c r="BH215" s="121" t="s">
        <v>4138</v>
      </c>
      <c r="BI215" s="121" t="s">
        <v>4138</v>
      </c>
      <c r="BJ215" s="121" t="s">
        <v>4303</v>
      </c>
      <c r="BK215" s="121" t="s">
        <v>4303</v>
      </c>
      <c r="BL215" s="121">
        <v>2</v>
      </c>
      <c r="BM215" s="124">
        <v>4.166666666666667</v>
      </c>
      <c r="BN215" s="121">
        <v>0</v>
      </c>
      <c r="BO215" s="124">
        <v>0</v>
      </c>
      <c r="BP215" s="121">
        <v>0</v>
      </c>
      <c r="BQ215" s="124">
        <v>0</v>
      </c>
      <c r="BR215" s="121">
        <v>46</v>
      </c>
      <c r="BS215" s="124">
        <v>95.83333333333333</v>
      </c>
      <c r="BT215" s="121">
        <v>48</v>
      </c>
      <c r="BU215" s="2"/>
      <c r="BV215" s="3"/>
      <c r="BW215" s="3"/>
      <c r="BX215" s="3"/>
      <c r="BY215" s="3"/>
    </row>
    <row r="216" spans="1:77" ht="41.45" customHeight="1">
      <c r="A216" s="64" t="s">
        <v>397</v>
      </c>
      <c r="C216" s="65"/>
      <c r="D216" s="65" t="s">
        <v>64</v>
      </c>
      <c r="E216" s="66">
        <v>162.02344887760566</v>
      </c>
      <c r="F216" s="68">
        <v>99.99996415003342</v>
      </c>
      <c r="G216" s="101" t="s">
        <v>1262</v>
      </c>
      <c r="H216" s="65"/>
      <c r="I216" s="69" t="s">
        <v>397</v>
      </c>
      <c r="J216" s="70"/>
      <c r="K216" s="70"/>
      <c r="L216" s="69" t="s">
        <v>3428</v>
      </c>
      <c r="M216" s="73">
        <v>1.0119475988642948</v>
      </c>
      <c r="N216" s="74">
        <v>3660.6962890625</v>
      </c>
      <c r="O216" s="74">
        <v>9223.6767578125</v>
      </c>
      <c r="P216" s="75"/>
      <c r="Q216" s="76"/>
      <c r="R216" s="76"/>
      <c r="S216" s="86"/>
      <c r="T216" s="48">
        <v>1</v>
      </c>
      <c r="U216" s="48">
        <v>1</v>
      </c>
      <c r="V216" s="49">
        <v>0</v>
      </c>
      <c r="W216" s="49">
        <v>0</v>
      </c>
      <c r="X216" s="49">
        <v>0</v>
      </c>
      <c r="Y216" s="49">
        <v>0.999998</v>
      </c>
      <c r="Z216" s="49">
        <v>0</v>
      </c>
      <c r="AA216" s="49" t="s">
        <v>4957</v>
      </c>
      <c r="AB216" s="71">
        <v>216</v>
      </c>
      <c r="AC216" s="71"/>
      <c r="AD216" s="72"/>
      <c r="AE216" s="78" t="s">
        <v>2185</v>
      </c>
      <c r="AF216" s="78">
        <v>260</v>
      </c>
      <c r="AG216" s="78">
        <v>27</v>
      </c>
      <c r="AH216" s="78">
        <v>319</v>
      </c>
      <c r="AI216" s="78">
        <v>0</v>
      </c>
      <c r="AJ216" s="78"/>
      <c r="AK216" s="78" t="s">
        <v>2388</v>
      </c>
      <c r="AL216" s="78" t="s">
        <v>2548</v>
      </c>
      <c r="AM216" s="82" t="s">
        <v>2702</v>
      </c>
      <c r="AN216" s="78"/>
      <c r="AO216" s="80">
        <v>41810.68131944445</v>
      </c>
      <c r="AP216" s="82" t="s">
        <v>2896</v>
      </c>
      <c r="AQ216" s="78" t="b">
        <v>0</v>
      </c>
      <c r="AR216" s="78" t="b">
        <v>0</v>
      </c>
      <c r="AS216" s="78" t="b">
        <v>0</v>
      </c>
      <c r="AT216" s="78" t="s">
        <v>1903</v>
      </c>
      <c r="AU216" s="78">
        <v>3</v>
      </c>
      <c r="AV216" s="82" t="s">
        <v>2905</v>
      </c>
      <c r="AW216" s="78" t="b">
        <v>0</v>
      </c>
      <c r="AX216" s="78" t="s">
        <v>2995</v>
      </c>
      <c r="AY216" s="82" t="s">
        <v>3209</v>
      </c>
      <c r="AZ216" s="78" t="s">
        <v>66</v>
      </c>
      <c r="BA216" s="78" t="str">
        <f>REPLACE(INDEX(GroupVertices[Group],MATCH(Vertices[[#This Row],[Vertex]],GroupVertices[Vertex],0)),1,1,"")</f>
        <v>1</v>
      </c>
      <c r="BB216" s="48"/>
      <c r="BC216" s="48"/>
      <c r="BD216" s="48"/>
      <c r="BE216" s="48"/>
      <c r="BF216" s="48"/>
      <c r="BG216" s="48"/>
      <c r="BH216" s="121" t="s">
        <v>4139</v>
      </c>
      <c r="BI216" s="121" t="s">
        <v>4139</v>
      </c>
      <c r="BJ216" s="121" t="s">
        <v>4304</v>
      </c>
      <c r="BK216" s="121" t="s">
        <v>4304</v>
      </c>
      <c r="BL216" s="121">
        <v>2</v>
      </c>
      <c r="BM216" s="124">
        <v>4.3478260869565215</v>
      </c>
      <c r="BN216" s="121">
        <v>0</v>
      </c>
      <c r="BO216" s="124">
        <v>0</v>
      </c>
      <c r="BP216" s="121">
        <v>0</v>
      </c>
      <c r="BQ216" s="124">
        <v>0</v>
      </c>
      <c r="BR216" s="121">
        <v>44</v>
      </c>
      <c r="BS216" s="124">
        <v>95.65217391304348</v>
      </c>
      <c r="BT216" s="121">
        <v>46</v>
      </c>
      <c r="BU216" s="2"/>
      <c r="BV216" s="3"/>
      <c r="BW216" s="3"/>
      <c r="BX216" s="3"/>
      <c r="BY216" s="3"/>
    </row>
    <row r="217" spans="1:77" ht="41.45" customHeight="1">
      <c r="A217" s="64" t="s">
        <v>399</v>
      </c>
      <c r="C217" s="65"/>
      <c r="D217" s="65" t="s">
        <v>64</v>
      </c>
      <c r="E217" s="66">
        <v>162.02025130338671</v>
      </c>
      <c r="F217" s="68">
        <v>99.99996903866523</v>
      </c>
      <c r="G217" s="101" t="s">
        <v>2994</v>
      </c>
      <c r="H217" s="65"/>
      <c r="I217" s="69" t="s">
        <v>399</v>
      </c>
      <c r="J217" s="70"/>
      <c r="K217" s="70"/>
      <c r="L217" s="69" t="s">
        <v>3429</v>
      </c>
      <c r="M217" s="73">
        <v>1.0103183808373455</v>
      </c>
      <c r="N217" s="74">
        <v>3198.591552734375</v>
      </c>
      <c r="O217" s="74">
        <v>9223.6767578125</v>
      </c>
      <c r="P217" s="75"/>
      <c r="Q217" s="76"/>
      <c r="R217" s="76"/>
      <c r="S217" s="86"/>
      <c r="T217" s="48">
        <v>1</v>
      </c>
      <c r="U217" s="48">
        <v>1</v>
      </c>
      <c r="V217" s="49">
        <v>0</v>
      </c>
      <c r="W217" s="49">
        <v>0</v>
      </c>
      <c r="X217" s="49">
        <v>0</v>
      </c>
      <c r="Y217" s="49">
        <v>0.999998</v>
      </c>
      <c r="Z217" s="49">
        <v>0</v>
      </c>
      <c r="AA217" s="49" t="s">
        <v>4957</v>
      </c>
      <c r="AB217" s="71">
        <v>217</v>
      </c>
      <c r="AC217" s="71"/>
      <c r="AD217" s="72"/>
      <c r="AE217" s="78" t="s">
        <v>2186</v>
      </c>
      <c r="AF217" s="78">
        <v>17</v>
      </c>
      <c r="AG217" s="78">
        <v>24</v>
      </c>
      <c r="AH217" s="78">
        <v>1650</v>
      </c>
      <c r="AI217" s="78">
        <v>5</v>
      </c>
      <c r="AJ217" s="78"/>
      <c r="AK217" s="78" t="s">
        <v>2389</v>
      </c>
      <c r="AL217" s="78" t="s">
        <v>2549</v>
      </c>
      <c r="AM217" s="82" t="s">
        <v>2703</v>
      </c>
      <c r="AN217" s="78"/>
      <c r="AO217" s="80">
        <v>42188.30809027778</v>
      </c>
      <c r="AP217" s="82" t="s">
        <v>2897</v>
      </c>
      <c r="AQ217" s="78" t="b">
        <v>0</v>
      </c>
      <c r="AR217" s="78" t="b">
        <v>0</v>
      </c>
      <c r="AS217" s="78" t="b">
        <v>1</v>
      </c>
      <c r="AT217" s="78" t="s">
        <v>1903</v>
      </c>
      <c r="AU217" s="78">
        <v>3</v>
      </c>
      <c r="AV217" s="82" t="s">
        <v>2905</v>
      </c>
      <c r="AW217" s="78" t="b">
        <v>0</v>
      </c>
      <c r="AX217" s="78" t="s">
        <v>2995</v>
      </c>
      <c r="AY217" s="82" t="s">
        <v>3210</v>
      </c>
      <c r="AZ217" s="78" t="s">
        <v>66</v>
      </c>
      <c r="BA217" s="78" t="str">
        <f>REPLACE(INDEX(GroupVertices[Group],MATCH(Vertices[[#This Row],[Vertex]],GroupVertices[Vertex],0)),1,1,"")</f>
        <v>1</v>
      </c>
      <c r="BB217" s="48" t="s">
        <v>877</v>
      </c>
      <c r="BC217" s="48" t="s">
        <v>877</v>
      </c>
      <c r="BD217" s="48" t="s">
        <v>932</v>
      </c>
      <c r="BE217" s="48" t="s">
        <v>932</v>
      </c>
      <c r="BF217" s="48" t="s">
        <v>1056</v>
      </c>
      <c r="BG217" s="48" t="s">
        <v>1056</v>
      </c>
      <c r="BH217" s="121" t="s">
        <v>4140</v>
      </c>
      <c r="BI217" s="121" t="s">
        <v>4140</v>
      </c>
      <c r="BJ217" s="121" t="s">
        <v>4305</v>
      </c>
      <c r="BK217" s="121" t="s">
        <v>4305</v>
      </c>
      <c r="BL217" s="121">
        <v>0</v>
      </c>
      <c r="BM217" s="124">
        <v>0</v>
      </c>
      <c r="BN217" s="121">
        <v>0</v>
      </c>
      <c r="BO217" s="124">
        <v>0</v>
      </c>
      <c r="BP217" s="121">
        <v>0</v>
      </c>
      <c r="BQ217" s="124">
        <v>0</v>
      </c>
      <c r="BR217" s="121">
        <v>20</v>
      </c>
      <c r="BS217" s="124">
        <v>100</v>
      </c>
      <c r="BT217" s="121">
        <v>20</v>
      </c>
      <c r="BU217" s="2"/>
      <c r="BV217" s="3"/>
      <c r="BW217" s="3"/>
      <c r="BX217" s="3"/>
      <c r="BY217" s="3"/>
    </row>
    <row r="218" spans="1:77" ht="41.45" customHeight="1">
      <c r="A218" s="64" t="s">
        <v>400</v>
      </c>
      <c r="C218" s="65"/>
      <c r="D218" s="65" t="s">
        <v>64</v>
      </c>
      <c r="E218" s="66">
        <v>162.15668113672874</v>
      </c>
      <c r="F218" s="68">
        <v>99.99976045704145</v>
      </c>
      <c r="G218" s="101" t="s">
        <v>1264</v>
      </c>
      <c r="H218" s="65"/>
      <c r="I218" s="69" t="s">
        <v>400</v>
      </c>
      <c r="J218" s="70"/>
      <c r="K218" s="70"/>
      <c r="L218" s="69" t="s">
        <v>3430</v>
      </c>
      <c r="M218" s="73">
        <v>1.0798316833205153</v>
      </c>
      <c r="N218" s="74">
        <v>3660.6962890625</v>
      </c>
      <c r="O218" s="74">
        <v>7534.005859375</v>
      </c>
      <c r="P218" s="75"/>
      <c r="Q218" s="76"/>
      <c r="R218" s="76"/>
      <c r="S218" s="86"/>
      <c r="T218" s="48">
        <v>1</v>
      </c>
      <c r="U218" s="48">
        <v>1</v>
      </c>
      <c r="V218" s="49">
        <v>0</v>
      </c>
      <c r="W218" s="49">
        <v>0</v>
      </c>
      <c r="X218" s="49">
        <v>0</v>
      </c>
      <c r="Y218" s="49">
        <v>0.999998</v>
      </c>
      <c r="Z218" s="49">
        <v>0</v>
      </c>
      <c r="AA218" s="49" t="s">
        <v>4957</v>
      </c>
      <c r="AB218" s="71">
        <v>218</v>
      </c>
      <c r="AC218" s="71"/>
      <c r="AD218" s="72"/>
      <c r="AE218" s="78" t="s">
        <v>2187</v>
      </c>
      <c r="AF218" s="78">
        <v>89</v>
      </c>
      <c r="AG218" s="78">
        <v>152</v>
      </c>
      <c r="AH218" s="78">
        <v>53773</v>
      </c>
      <c r="AI218" s="78">
        <v>0</v>
      </c>
      <c r="AJ218" s="78"/>
      <c r="AK218" s="78" t="s">
        <v>2390</v>
      </c>
      <c r="AL218" s="78" t="s">
        <v>2550</v>
      </c>
      <c r="AM218" s="82" t="s">
        <v>2553</v>
      </c>
      <c r="AN218" s="78"/>
      <c r="AO218" s="80">
        <v>40261.923159722224</v>
      </c>
      <c r="AP218" s="82" t="s">
        <v>2898</v>
      </c>
      <c r="AQ218" s="78" t="b">
        <v>0</v>
      </c>
      <c r="AR218" s="78" t="b">
        <v>0</v>
      </c>
      <c r="AS218" s="78" t="b">
        <v>1</v>
      </c>
      <c r="AT218" s="78" t="s">
        <v>1903</v>
      </c>
      <c r="AU218" s="78">
        <v>23</v>
      </c>
      <c r="AV218" s="82" t="s">
        <v>2904</v>
      </c>
      <c r="AW218" s="78" t="b">
        <v>0</v>
      </c>
      <c r="AX218" s="78" t="s">
        <v>2995</v>
      </c>
      <c r="AY218" s="82" t="s">
        <v>3211</v>
      </c>
      <c r="AZ218" s="78" t="s">
        <v>66</v>
      </c>
      <c r="BA218" s="78" t="str">
        <f>REPLACE(INDEX(GroupVertices[Group],MATCH(Vertices[[#This Row],[Vertex]],GroupVertices[Vertex],0)),1,1,"")</f>
        <v>1</v>
      </c>
      <c r="BB218" s="48" t="s">
        <v>878</v>
      </c>
      <c r="BC218" s="48" t="s">
        <v>878</v>
      </c>
      <c r="BD218" s="48" t="s">
        <v>882</v>
      </c>
      <c r="BE218" s="48" t="s">
        <v>882</v>
      </c>
      <c r="BF218" s="48" t="s">
        <v>1057</v>
      </c>
      <c r="BG218" s="48" t="s">
        <v>1057</v>
      </c>
      <c r="BH218" s="121" t="s">
        <v>4141</v>
      </c>
      <c r="BI218" s="121" t="s">
        <v>4141</v>
      </c>
      <c r="BJ218" s="121" t="s">
        <v>4306</v>
      </c>
      <c r="BK218" s="121" t="s">
        <v>4306</v>
      </c>
      <c r="BL218" s="121">
        <v>1</v>
      </c>
      <c r="BM218" s="124">
        <v>2.1739130434782608</v>
      </c>
      <c r="BN218" s="121">
        <v>0</v>
      </c>
      <c r="BO218" s="124">
        <v>0</v>
      </c>
      <c r="BP218" s="121">
        <v>0</v>
      </c>
      <c r="BQ218" s="124">
        <v>0</v>
      </c>
      <c r="BR218" s="121">
        <v>45</v>
      </c>
      <c r="BS218" s="124">
        <v>97.82608695652173</v>
      </c>
      <c r="BT218" s="121">
        <v>46</v>
      </c>
      <c r="BU218" s="2"/>
      <c r="BV218" s="3"/>
      <c r="BW218" s="3"/>
      <c r="BX218" s="3"/>
      <c r="BY218" s="3"/>
    </row>
    <row r="219" spans="1:77" ht="41.45" customHeight="1">
      <c r="A219" s="64" t="s">
        <v>401</v>
      </c>
      <c r="C219" s="65"/>
      <c r="D219" s="65" t="s">
        <v>64</v>
      </c>
      <c r="E219" s="66">
        <v>176.03095567276884</v>
      </c>
      <c r="F219" s="68">
        <v>99.97854868362997</v>
      </c>
      <c r="G219" s="101" t="s">
        <v>1265</v>
      </c>
      <c r="H219" s="65"/>
      <c r="I219" s="69" t="s">
        <v>401</v>
      </c>
      <c r="J219" s="70"/>
      <c r="K219" s="70"/>
      <c r="L219" s="69" t="s">
        <v>3431</v>
      </c>
      <c r="M219" s="73">
        <v>8.149008702253479</v>
      </c>
      <c r="N219" s="74">
        <v>3198.591552734375</v>
      </c>
      <c r="O219" s="74">
        <v>775.3238525390625</v>
      </c>
      <c r="P219" s="75"/>
      <c r="Q219" s="76"/>
      <c r="R219" s="76"/>
      <c r="S219" s="86"/>
      <c r="T219" s="48">
        <v>1</v>
      </c>
      <c r="U219" s="48">
        <v>1</v>
      </c>
      <c r="V219" s="49">
        <v>0</v>
      </c>
      <c r="W219" s="49">
        <v>0</v>
      </c>
      <c r="X219" s="49">
        <v>0</v>
      </c>
      <c r="Y219" s="49">
        <v>0.999998</v>
      </c>
      <c r="Z219" s="49">
        <v>0</v>
      </c>
      <c r="AA219" s="49" t="s">
        <v>4957</v>
      </c>
      <c r="AB219" s="71">
        <v>219</v>
      </c>
      <c r="AC219" s="71"/>
      <c r="AD219" s="72"/>
      <c r="AE219" s="78" t="s">
        <v>2188</v>
      </c>
      <c r="AF219" s="78">
        <v>576</v>
      </c>
      <c r="AG219" s="78">
        <v>13169</v>
      </c>
      <c r="AH219" s="78">
        <v>181689</v>
      </c>
      <c r="AI219" s="78">
        <v>69</v>
      </c>
      <c r="AJ219" s="78"/>
      <c r="AK219" s="78" t="s">
        <v>2391</v>
      </c>
      <c r="AL219" s="78" t="s">
        <v>2551</v>
      </c>
      <c r="AM219" s="82" t="s">
        <v>2704</v>
      </c>
      <c r="AN219" s="78"/>
      <c r="AO219" s="80">
        <v>40188.142546296294</v>
      </c>
      <c r="AP219" s="82" t="s">
        <v>2899</v>
      </c>
      <c r="AQ219" s="78" t="b">
        <v>0</v>
      </c>
      <c r="AR219" s="78" t="b">
        <v>0</v>
      </c>
      <c r="AS219" s="78" t="b">
        <v>0</v>
      </c>
      <c r="AT219" s="78" t="s">
        <v>2902</v>
      </c>
      <c r="AU219" s="78">
        <v>511</v>
      </c>
      <c r="AV219" s="82" t="s">
        <v>2919</v>
      </c>
      <c r="AW219" s="78" t="b">
        <v>0</v>
      </c>
      <c r="AX219" s="78" t="s">
        <v>2995</v>
      </c>
      <c r="AY219" s="82" t="s">
        <v>3212</v>
      </c>
      <c r="AZ219" s="78" t="s">
        <v>66</v>
      </c>
      <c r="BA219" s="78" t="str">
        <f>REPLACE(INDEX(GroupVertices[Group],MATCH(Vertices[[#This Row],[Vertex]],GroupVertices[Vertex],0)),1,1,"")</f>
        <v>1</v>
      </c>
      <c r="BB219" s="48" t="s">
        <v>3970</v>
      </c>
      <c r="BC219" s="48" t="s">
        <v>3972</v>
      </c>
      <c r="BD219" s="48" t="s">
        <v>933</v>
      </c>
      <c r="BE219" s="48" t="s">
        <v>933</v>
      </c>
      <c r="BF219" s="48"/>
      <c r="BG219" s="48"/>
      <c r="BH219" s="121" t="s">
        <v>4142</v>
      </c>
      <c r="BI219" s="121" t="s">
        <v>4171</v>
      </c>
      <c r="BJ219" s="121" t="s">
        <v>4307</v>
      </c>
      <c r="BK219" s="121" t="s">
        <v>4335</v>
      </c>
      <c r="BL219" s="121">
        <v>1</v>
      </c>
      <c r="BM219" s="124">
        <v>3.3333333333333335</v>
      </c>
      <c r="BN219" s="121">
        <v>0</v>
      </c>
      <c r="BO219" s="124">
        <v>0</v>
      </c>
      <c r="BP219" s="121">
        <v>0</v>
      </c>
      <c r="BQ219" s="124">
        <v>0</v>
      </c>
      <c r="BR219" s="121">
        <v>29</v>
      </c>
      <c r="BS219" s="124">
        <v>96.66666666666667</v>
      </c>
      <c r="BT219" s="121">
        <v>30</v>
      </c>
      <c r="BU219" s="2"/>
      <c r="BV219" s="3"/>
      <c r="BW219" s="3"/>
      <c r="BX219" s="3"/>
      <c r="BY219" s="3"/>
    </row>
    <row r="220" spans="1:77" ht="41.45" customHeight="1">
      <c r="A220" s="64" t="s">
        <v>402</v>
      </c>
      <c r="C220" s="65"/>
      <c r="D220" s="65" t="s">
        <v>64</v>
      </c>
      <c r="E220" s="66">
        <v>162.31229641538448</v>
      </c>
      <c r="F220" s="68">
        <v>99.99952254362682</v>
      </c>
      <c r="G220" s="101" t="s">
        <v>1266</v>
      </c>
      <c r="H220" s="65"/>
      <c r="I220" s="69" t="s">
        <v>402</v>
      </c>
      <c r="J220" s="70"/>
      <c r="K220" s="70"/>
      <c r="L220" s="69" t="s">
        <v>3432</v>
      </c>
      <c r="M220" s="73">
        <v>1.1591202939653806</v>
      </c>
      <c r="N220" s="74">
        <v>1812.278076171875</v>
      </c>
      <c r="O220" s="74">
        <v>4999.5</v>
      </c>
      <c r="P220" s="75"/>
      <c r="Q220" s="76"/>
      <c r="R220" s="76"/>
      <c r="S220" s="86"/>
      <c r="T220" s="48">
        <v>1</v>
      </c>
      <c r="U220" s="48">
        <v>1</v>
      </c>
      <c r="V220" s="49">
        <v>0</v>
      </c>
      <c r="W220" s="49">
        <v>0</v>
      </c>
      <c r="X220" s="49">
        <v>0</v>
      </c>
      <c r="Y220" s="49">
        <v>0.999998</v>
      </c>
      <c r="Z220" s="49">
        <v>0</v>
      </c>
      <c r="AA220" s="49" t="s">
        <v>4957</v>
      </c>
      <c r="AB220" s="71">
        <v>220</v>
      </c>
      <c r="AC220" s="71"/>
      <c r="AD220" s="72"/>
      <c r="AE220" s="78" t="s">
        <v>2189</v>
      </c>
      <c r="AF220" s="78">
        <v>254</v>
      </c>
      <c r="AG220" s="78">
        <v>298</v>
      </c>
      <c r="AH220" s="78">
        <v>1003</v>
      </c>
      <c r="AI220" s="78">
        <v>2416</v>
      </c>
      <c r="AJ220" s="78"/>
      <c r="AK220" s="78" t="s">
        <v>2392</v>
      </c>
      <c r="AL220" s="78" t="s">
        <v>2552</v>
      </c>
      <c r="AM220" s="82" t="s">
        <v>2705</v>
      </c>
      <c r="AN220" s="78"/>
      <c r="AO220" s="80">
        <v>41096.58833333333</v>
      </c>
      <c r="AP220" s="82" t="s">
        <v>2900</v>
      </c>
      <c r="AQ220" s="78" t="b">
        <v>1</v>
      </c>
      <c r="AR220" s="78" t="b">
        <v>0</v>
      </c>
      <c r="AS220" s="78" t="b">
        <v>0</v>
      </c>
      <c r="AT220" s="78" t="s">
        <v>1903</v>
      </c>
      <c r="AU220" s="78">
        <v>4</v>
      </c>
      <c r="AV220" s="82" t="s">
        <v>2905</v>
      </c>
      <c r="AW220" s="78" t="b">
        <v>0</v>
      </c>
      <c r="AX220" s="78" t="s">
        <v>2995</v>
      </c>
      <c r="AY220" s="82" t="s">
        <v>3213</v>
      </c>
      <c r="AZ220" s="78" t="s">
        <v>66</v>
      </c>
      <c r="BA220" s="78" t="str">
        <f>REPLACE(INDEX(GroupVertices[Group],MATCH(Vertices[[#This Row],[Vertex]],GroupVertices[Vertex],0)),1,1,"")</f>
        <v>1</v>
      </c>
      <c r="BB220" s="48" t="s">
        <v>881</v>
      </c>
      <c r="BC220" s="48" t="s">
        <v>881</v>
      </c>
      <c r="BD220" s="48" t="s">
        <v>898</v>
      </c>
      <c r="BE220" s="48" t="s">
        <v>898</v>
      </c>
      <c r="BF220" s="48"/>
      <c r="BG220" s="48"/>
      <c r="BH220" s="121" t="s">
        <v>4143</v>
      </c>
      <c r="BI220" s="121" t="s">
        <v>4172</v>
      </c>
      <c r="BJ220" s="121" t="s">
        <v>4308</v>
      </c>
      <c r="BK220" s="121" t="s">
        <v>4336</v>
      </c>
      <c r="BL220" s="121">
        <v>2</v>
      </c>
      <c r="BM220" s="124">
        <v>1.5873015873015872</v>
      </c>
      <c r="BN220" s="121">
        <v>0</v>
      </c>
      <c r="BO220" s="124">
        <v>0</v>
      </c>
      <c r="BP220" s="121">
        <v>0</v>
      </c>
      <c r="BQ220" s="124">
        <v>0</v>
      </c>
      <c r="BR220" s="121">
        <v>124</v>
      </c>
      <c r="BS220" s="124">
        <v>98.41269841269842</v>
      </c>
      <c r="BT220" s="121">
        <v>126</v>
      </c>
      <c r="BU220" s="2"/>
      <c r="BV220" s="3"/>
      <c r="BW220" s="3"/>
      <c r="BX220" s="3"/>
      <c r="BY220" s="3"/>
    </row>
    <row r="221" spans="1:77" ht="41.45" customHeight="1">
      <c r="A221" s="87" t="s">
        <v>403</v>
      </c>
      <c r="C221" s="88"/>
      <c r="D221" s="88" t="s">
        <v>64</v>
      </c>
      <c r="E221" s="89">
        <v>162.30696712501955</v>
      </c>
      <c r="F221" s="90">
        <v>99.99953069134651</v>
      </c>
      <c r="G221" s="102" t="s">
        <v>1267</v>
      </c>
      <c r="H221" s="88"/>
      <c r="I221" s="91" t="s">
        <v>403</v>
      </c>
      <c r="J221" s="92"/>
      <c r="K221" s="92"/>
      <c r="L221" s="91" t="s">
        <v>3433</v>
      </c>
      <c r="M221" s="93">
        <v>1.1564049305871318</v>
      </c>
      <c r="N221" s="94">
        <v>6009.79541015625</v>
      </c>
      <c r="O221" s="94">
        <v>456.45135498046875</v>
      </c>
      <c r="P221" s="95"/>
      <c r="Q221" s="96"/>
      <c r="R221" s="96"/>
      <c r="S221" s="97"/>
      <c r="T221" s="48">
        <v>0</v>
      </c>
      <c r="U221" s="48">
        <v>1</v>
      </c>
      <c r="V221" s="49">
        <v>0</v>
      </c>
      <c r="W221" s="49">
        <v>0.2</v>
      </c>
      <c r="X221" s="49">
        <v>0</v>
      </c>
      <c r="Y221" s="49">
        <v>0.610686</v>
      </c>
      <c r="Z221" s="49">
        <v>0</v>
      </c>
      <c r="AA221" s="49">
        <v>0</v>
      </c>
      <c r="AB221" s="98">
        <v>221</v>
      </c>
      <c r="AC221" s="98"/>
      <c r="AD221" s="99"/>
      <c r="AE221" s="78" t="s">
        <v>2190</v>
      </c>
      <c r="AF221" s="78">
        <v>566</v>
      </c>
      <c r="AG221" s="78">
        <v>293</v>
      </c>
      <c r="AH221" s="78">
        <v>1866</v>
      </c>
      <c r="AI221" s="78">
        <v>32945</v>
      </c>
      <c r="AJ221" s="78"/>
      <c r="AK221" s="78"/>
      <c r="AL221" s="78" t="s">
        <v>1944</v>
      </c>
      <c r="AM221" s="78"/>
      <c r="AN221" s="78"/>
      <c r="AO221" s="80">
        <v>41405.014189814814</v>
      </c>
      <c r="AP221" s="82" t="s">
        <v>2901</v>
      </c>
      <c r="AQ221" s="78" t="b">
        <v>1</v>
      </c>
      <c r="AR221" s="78" t="b">
        <v>0</v>
      </c>
      <c r="AS221" s="78" t="b">
        <v>0</v>
      </c>
      <c r="AT221" s="78" t="s">
        <v>1903</v>
      </c>
      <c r="AU221" s="78">
        <v>0</v>
      </c>
      <c r="AV221" s="82" t="s">
        <v>2905</v>
      </c>
      <c r="AW221" s="78" t="b">
        <v>0</v>
      </c>
      <c r="AX221" s="78" t="s">
        <v>2995</v>
      </c>
      <c r="AY221" s="82" t="s">
        <v>3214</v>
      </c>
      <c r="AZ221" s="78" t="s">
        <v>66</v>
      </c>
      <c r="BA221" s="78" t="str">
        <f>REPLACE(INDEX(GroupVertices[Group],MATCH(Vertices[[#This Row],[Vertex]],GroupVertices[Vertex],0)),1,1,"")</f>
        <v>9</v>
      </c>
      <c r="BB221" s="48"/>
      <c r="BC221" s="48"/>
      <c r="BD221" s="48"/>
      <c r="BE221" s="48"/>
      <c r="BF221" s="48"/>
      <c r="BG221" s="48"/>
      <c r="BH221" s="121" t="s">
        <v>4144</v>
      </c>
      <c r="BI221" s="121" t="s">
        <v>4144</v>
      </c>
      <c r="BJ221" s="121" t="s">
        <v>4309</v>
      </c>
      <c r="BK221" s="121" t="s">
        <v>4309</v>
      </c>
      <c r="BL221" s="121">
        <v>24</v>
      </c>
      <c r="BM221" s="124">
        <v>15.789473684210526</v>
      </c>
      <c r="BN221" s="121">
        <v>0</v>
      </c>
      <c r="BO221" s="124">
        <v>0</v>
      </c>
      <c r="BP221" s="121">
        <v>0</v>
      </c>
      <c r="BQ221" s="124">
        <v>0</v>
      </c>
      <c r="BR221" s="121">
        <v>128</v>
      </c>
      <c r="BS221" s="124">
        <v>84.21052631578948</v>
      </c>
      <c r="BT221" s="121">
        <v>152</v>
      </c>
      <c r="BU221" s="2"/>
      <c r="BV221" s="3"/>
      <c r="BW221" s="3"/>
      <c r="BX221" s="3"/>
      <c r="BY221"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221"/>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22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22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22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22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221"/>
    <dataValidation allowBlank="1" showInputMessage="1" promptTitle="Vertex Tooltip" prompt="Enter optional text that will pop up when the mouse is hovered over the vertex." errorTitle="Invalid Vertex Image Key" sqref="L3:L221"/>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22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22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221"/>
    <dataValidation allowBlank="1" showInputMessage="1" promptTitle="Vertex Label Fill Color" prompt="To select an optional fill color for the Label shape, right-click and select Select Color on the right-click menu." sqref="J3:J221"/>
    <dataValidation allowBlank="1" showInputMessage="1" promptTitle="Vertex Image File" prompt="Enter the path to an image file.  Hover over the column header for examples." errorTitle="Invalid Vertex Image Key" sqref="G3:G221"/>
    <dataValidation allowBlank="1" showInputMessage="1" promptTitle="Vertex Color" prompt="To select an optional vertex color, right-click and select Select Color on the right-click menu." sqref="C3:C221"/>
    <dataValidation allowBlank="1" showInputMessage="1" promptTitle="Vertex Opacity" prompt="Enter an optional vertex opacity between 0 (transparent) and 100 (opaque)." errorTitle="Invalid Vertex Opacity" error="The optional vertex opacity must be a whole number between 0 and 10." sqref="F3:F221"/>
    <dataValidation type="list" allowBlank="1" showInputMessage="1" showErrorMessage="1" promptTitle="Vertex Shape" prompt="Select an optional vertex shape." errorTitle="Invalid Vertex Shape" error="You have entered an invalid vertex shape.  Try selecting from the drop-down list instead." sqref="D3:D22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22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221">
      <formula1>ValidVertexLabelPositions</formula1>
    </dataValidation>
    <dataValidation allowBlank="1" showInputMessage="1" showErrorMessage="1" promptTitle="Vertex Name" prompt="Enter the name of the vertex." sqref="A3:A221"/>
  </dataValidations>
  <hyperlinks>
    <hyperlink ref="AM3" r:id="rId1" display="https://t.co/uTMFfyPAyN"/>
    <hyperlink ref="AM5" r:id="rId2" display="http://t.co/hdYMGo87pt"/>
    <hyperlink ref="AM6" r:id="rId3" display="http://t.co/6An3l8r2Rw"/>
    <hyperlink ref="AM7" r:id="rId4" display="http://t.co/hW5SNRYpWF"/>
    <hyperlink ref="AM8" r:id="rId5" display="http://t.co/soOcx9bVpS"/>
    <hyperlink ref="AM9" r:id="rId6" display="https://t.co/PdoCN9ReRM"/>
    <hyperlink ref="AM10" r:id="rId7" display="http://t.co/dEKS6MtfjT"/>
    <hyperlink ref="AM11" r:id="rId8" display="https://t.co/uTMFfyPAyN"/>
    <hyperlink ref="AM12" r:id="rId9" display="https://t.co/xcfHY5etPO"/>
    <hyperlink ref="AM13" r:id="rId10" display="https://t.co/qPvZlstKFm"/>
    <hyperlink ref="AM14" r:id="rId11" display="http://t.co/IfTshhSMMJ"/>
    <hyperlink ref="AM15" r:id="rId12" display="http://t.co/1lsxpbSjrc"/>
    <hyperlink ref="AM16" r:id="rId13" display="http://t.co/UnauCZvpsY"/>
    <hyperlink ref="AM17" r:id="rId14" display="https://t.co/M8UmqDXFU2"/>
    <hyperlink ref="AM18" r:id="rId15" display="https://t.co/uTMFfyPAyN"/>
    <hyperlink ref="AM19" r:id="rId16" display="https://t.co/gIoT8Fq19X"/>
    <hyperlink ref="AM22" r:id="rId17" display="https://t.co/1PHPtlk3NU"/>
    <hyperlink ref="AM23" r:id="rId18" display="https://t.co/Fi6HELX4MQ"/>
    <hyperlink ref="AM24" r:id="rId19" display="https://t.co/uTMFfyPAyN"/>
    <hyperlink ref="AM25" r:id="rId20" display="https://t.co/pVyYSnWIrK"/>
    <hyperlink ref="AM27" r:id="rId21" display="https://t.co/JelRNG1k3O"/>
    <hyperlink ref="AM30" r:id="rId22" display="https://t.co/uTMFfyPAyN"/>
    <hyperlink ref="AM31" r:id="rId23" display="https://t.co/uTMFfyPAyN"/>
    <hyperlink ref="AM32" r:id="rId24" display="https://t.co/4abw7ozbH4"/>
    <hyperlink ref="AM35" r:id="rId25" display="https://t.co/uTMFfyPAyN"/>
    <hyperlink ref="AM36" r:id="rId26" display="https://t.co/l1zKlTUG8R"/>
    <hyperlink ref="AM37" r:id="rId27" display="https://t.co/WMYLT9JyG1"/>
    <hyperlink ref="AM38" r:id="rId28" display="http://t.co/hY2BQ8QBDm"/>
    <hyperlink ref="AM39" r:id="rId29" display="http://t.co/cgjc5c8PAi"/>
    <hyperlink ref="AM40" r:id="rId30" display="http://t.co/QknR3bbZQt"/>
    <hyperlink ref="AM41" r:id="rId31" display="http://t.co/UoqipgVh8q"/>
    <hyperlink ref="AM42" r:id="rId32" display="https://t.co/akbD1IgRt3"/>
    <hyperlink ref="AM43" r:id="rId33" display="https://t.co/O01cJfrqET"/>
    <hyperlink ref="AM46" r:id="rId34" display="https://t.co/38XRTBQ0Bx"/>
    <hyperlink ref="AM47" r:id="rId35" display="https://t.co/rDqLy0A3eO"/>
    <hyperlink ref="AM48" r:id="rId36" display="https://t.co/XO7KAdwuhm"/>
    <hyperlink ref="AM49" r:id="rId37" display="https://t.co/jeWqziz2TC"/>
    <hyperlink ref="AM50" r:id="rId38" display="http://t.co/n2wAmFy5Va"/>
    <hyperlink ref="AM51" r:id="rId39" display="http://t.co/v7NfXXSZ70"/>
    <hyperlink ref="AM52" r:id="rId40" display="https://t.co/zx0znQVC3N"/>
    <hyperlink ref="AM53" r:id="rId41" display="https://t.co/WPG2ItOsvD"/>
    <hyperlink ref="AM55" r:id="rId42" display="https://t.co/6M7YvfuBoc"/>
    <hyperlink ref="AM56" r:id="rId43" display="https://t.co/RujxOqrtPD"/>
    <hyperlink ref="AM57" r:id="rId44" display="http://t.co/6M7YvfMcMM"/>
    <hyperlink ref="AM58" r:id="rId45" display="https://t.co/LqAHmtqZfl"/>
    <hyperlink ref="AM59" r:id="rId46" display="https://t.co/OlxVDpelFb"/>
    <hyperlink ref="AM61" r:id="rId47" display="https://t.co/uG01IsFO9m"/>
    <hyperlink ref="AM62" r:id="rId48" display="https://t.co/TWcqGM7Xuu"/>
    <hyperlink ref="AM63" r:id="rId49" display="https://t.co/wECbEO1ctJ"/>
    <hyperlink ref="AM65" r:id="rId50" display="https://t.co/aIOFDUigkx"/>
    <hyperlink ref="AM66" r:id="rId51" display="http://t.co/ereVa12Ds0"/>
    <hyperlink ref="AM67" r:id="rId52" display="http://t.co/t2eOr1ASEp"/>
    <hyperlink ref="AM68" r:id="rId53" display="https://t.co/TPEJ1F19E6"/>
    <hyperlink ref="AM69" r:id="rId54" display="http://t.co/ikfkMKYxwl"/>
    <hyperlink ref="AM72" r:id="rId55" display="https://t.co/WjGI5XLCc8"/>
    <hyperlink ref="AM74" r:id="rId56" display="https://t.co/qbalP937KF"/>
    <hyperlink ref="AM76" r:id="rId57" display="https://t.co/wyOVgSLgBV"/>
    <hyperlink ref="AM78" r:id="rId58" display="https://t.co/VegXFNA7e8"/>
    <hyperlink ref="AM79" r:id="rId59" display="https://t.co/EvVtUUulix"/>
    <hyperlink ref="AM80" r:id="rId60" display="https://t.co/Q1K07HUawc"/>
    <hyperlink ref="AM81" r:id="rId61" display="https://t.co/FHgonmt4HH"/>
    <hyperlink ref="AM82" r:id="rId62" display="https://t.co/bqQupVzHM7"/>
    <hyperlink ref="AM83" r:id="rId63" display="https://t.co/uTMFfyPAyN"/>
    <hyperlink ref="AM84" r:id="rId64" display="https://t.co/N3YStJ136D"/>
    <hyperlink ref="AM85" r:id="rId65" display="https://t.co/aEftm5BtMq"/>
    <hyperlink ref="AM87" r:id="rId66" display="https://t.co/ldb11RJ2iH"/>
    <hyperlink ref="AM88" r:id="rId67" display="https://t.co/kdx9NH2tVh"/>
    <hyperlink ref="AM89" r:id="rId68" display="http://t.co/fYYubqlYMD"/>
    <hyperlink ref="AM90" r:id="rId69" display="http://t.co/juyjlyp5pk"/>
    <hyperlink ref="AM91" r:id="rId70" display="https://t.co/n41fwLexPn"/>
    <hyperlink ref="AM92" r:id="rId71" display="https://t.co/uTMFfyPAyN"/>
    <hyperlink ref="AM93" r:id="rId72" display="https://t.co/38XRTBQ0Bx"/>
    <hyperlink ref="AM94" r:id="rId73" display="http://t.co/MfoMJVc363"/>
    <hyperlink ref="AM95" r:id="rId74" display="https://t.co/uTMFfyPAyN"/>
    <hyperlink ref="AM96" r:id="rId75" display="https://t.co/uT4N4l6OUr"/>
    <hyperlink ref="AM97" r:id="rId76" display="http://t.co/5YCelqULRL"/>
    <hyperlink ref="AM98" r:id="rId77" display="https://t.co/CTUPsYU8i7"/>
    <hyperlink ref="AM99" r:id="rId78" display="https://t.co/EEOnEW3eCj"/>
    <hyperlink ref="AM100" r:id="rId79" display="https://t.co/lzVzQtfpDA"/>
    <hyperlink ref="AM101" r:id="rId80" display="http://t.co/tf3XCncN4i"/>
    <hyperlink ref="AM102" r:id="rId81" display="https://t.co/E4XVcfjRWc"/>
    <hyperlink ref="AM103" r:id="rId82" display="https://t.co/QfSZUtzrzM"/>
    <hyperlink ref="AM105" r:id="rId83" display="http://t.co/MWJfS60ZpD"/>
    <hyperlink ref="AM107" r:id="rId84" display="http://t.co/r3Y2XRuIUp"/>
    <hyperlink ref="AM108" r:id="rId85" display="https://t.co/HixuS8mLSW"/>
    <hyperlink ref="AM109" r:id="rId86" display="http://t.co/TwT0pM25sg"/>
    <hyperlink ref="AM110" r:id="rId87" display="https://t.co/mMmWmiphw8"/>
    <hyperlink ref="AM111" r:id="rId88" display="http://t.co/xirybOA91D"/>
    <hyperlink ref="AM112" r:id="rId89" display="https://t.co/uTMFfyPAyN"/>
    <hyperlink ref="AM113" r:id="rId90" display="https://t.co/Q2gP4dOyda"/>
    <hyperlink ref="AM114" r:id="rId91" display="https://t.co/UAXLudSY6z"/>
    <hyperlink ref="AM115" r:id="rId92" display="http://t.co/cjFIfjVQ3E"/>
    <hyperlink ref="AM116" r:id="rId93" display="https://t.co/WcQ18Jmxf2"/>
    <hyperlink ref="AM117" r:id="rId94" display="http://t.co/PCa4lcquoF"/>
    <hyperlink ref="AM118" r:id="rId95" display="https://t.co/uTMFfz7bql"/>
    <hyperlink ref="AM119" r:id="rId96" display="https://t.co/EvLldu11Ct"/>
    <hyperlink ref="AM121" r:id="rId97" display="https://t.co/MOJrF7x6CG"/>
    <hyperlink ref="AM122" r:id="rId98" display="https://t.co/OrTEn417NK"/>
    <hyperlink ref="AM123" r:id="rId99" display="http://t.co/s85XvFz3Wm"/>
    <hyperlink ref="AM124" r:id="rId100" display="http://t.co/cc2nttoPGW"/>
    <hyperlink ref="AM125" r:id="rId101" display="https://t.co/SDqfkriyw8"/>
    <hyperlink ref="AM126" r:id="rId102" display="https://t.co/3cYOYdiyjo"/>
    <hyperlink ref="AM127" r:id="rId103" display="https://t.co/b4aIHv2EJv"/>
    <hyperlink ref="AM128" r:id="rId104" display="https://t.co/1XUURnbuww"/>
    <hyperlink ref="AM129" r:id="rId105" display="https://t.co/BE4jJ09NL5"/>
    <hyperlink ref="AM130" r:id="rId106" display="http://t.co/NVomIJVB7O"/>
    <hyperlink ref="AM131" r:id="rId107" display="https://t.co/g9tRrGv75n"/>
    <hyperlink ref="AM132" r:id="rId108" display="http://t.co/cepSFLkIXz"/>
    <hyperlink ref="AM133" r:id="rId109" display="https://t.co/twEh4kG0Nd"/>
    <hyperlink ref="AM134" r:id="rId110" display="http://t.co/UmbenmNNIO"/>
    <hyperlink ref="AM135" r:id="rId111" display="https://t.co/tR4lLi09ZV"/>
    <hyperlink ref="AM136" r:id="rId112" display="https://t.co/WTWO95z8JS"/>
    <hyperlink ref="AM137" r:id="rId113" display="https://t.co/ZiHoSERSPC"/>
    <hyperlink ref="AM138" r:id="rId114" display="https://t.co/CvEVVXcEXr"/>
    <hyperlink ref="AM142" r:id="rId115" display="https://t.co/ke0sVebRVu"/>
    <hyperlink ref="AM143" r:id="rId116" display="https://t.co/i1gTZwzn4M"/>
    <hyperlink ref="AM144" r:id="rId117" display="http://t.co/UlV1JYzx6q"/>
    <hyperlink ref="AM145" r:id="rId118" display="https://t.co/vjI21F4Me0"/>
    <hyperlink ref="AM147" r:id="rId119" display="https://t.co/gxBs33V1mZ"/>
    <hyperlink ref="AM148" r:id="rId120" display="https://t.co/uTMFfyPAyN"/>
    <hyperlink ref="AM149" r:id="rId121" display="https://t.co/IN0FOEPcJY"/>
    <hyperlink ref="AM150" r:id="rId122" display="http://t.co/1Wte3lcL75"/>
    <hyperlink ref="AM151" r:id="rId123" display="https://t.co/uTMFfyPAyN"/>
    <hyperlink ref="AM152" r:id="rId124" display="http://t.co/5XbITQmUEN"/>
    <hyperlink ref="AM153" r:id="rId125" display="https://t.co/jeWqziz2TC"/>
    <hyperlink ref="AM154" r:id="rId126" display="https://t.co/QFXuoljPRN"/>
    <hyperlink ref="AM156" r:id="rId127" display="http://t.co/ibKYixbId8"/>
    <hyperlink ref="AM157" r:id="rId128" display="https://t.co/c9P4NMnCXN"/>
    <hyperlink ref="AM159" r:id="rId129" display="http://t.co/cr9P444M1l"/>
    <hyperlink ref="AM162" r:id="rId130" display="https://t.co/iUhvmVuRKJ"/>
    <hyperlink ref="AM163" r:id="rId131" display="https://t.co/m7YKFuH55K"/>
    <hyperlink ref="AM164" r:id="rId132" display="http://t.co/VGjA6z1Uxd"/>
    <hyperlink ref="AM165" r:id="rId133" display="http://t.co/ObAMrainPE"/>
    <hyperlink ref="AM168" r:id="rId134" display="https://t.co/uTMFfyPAyN"/>
    <hyperlink ref="AM169" r:id="rId135" display="https://t.co/ulxhaCtw2Y"/>
    <hyperlink ref="AM170" r:id="rId136" display="https://t.co/4ZcaIcxwkH"/>
    <hyperlink ref="AM172" r:id="rId137" display="http://t.co/EULhTADGlG"/>
    <hyperlink ref="AM173" r:id="rId138" display="https://t.co/KmljQ6ANPo"/>
    <hyperlink ref="AM174" r:id="rId139" display="https://t.co/dETYcHplaA"/>
    <hyperlink ref="AM175" r:id="rId140" display="https://t.co/uTMFfyPAyN"/>
    <hyperlink ref="AM176" r:id="rId141" display="https://t.co/uTMFfyPAyN"/>
    <hyperlink ref="AM177" r:id="rId142" display="https://t.co/uTMFfyPAyN"/>
    <hyperlink ref="AM178" r:id="rId143" display="https://t.co/uTMFfyPAyN"/>
    <hyperlink ref="AM179" r:id="rId144" display="https://t.co/uTMFfyPAyN"/>
    <hyperlink ref="AM180" r:id="rId145" display="https://t.co/FL5UxkHysg"/>
    <hyperlink ref="AM182" r:id="rId146" display="https://t.co/XBoOO6Eoam"/>
    <hyperlink ref="AM183" r:id="rId147" display="http://t.co/0jCDr0wo5h"/>
    <hyperlink ref="AM184" r:id="rId148" display="https://t.co/uTMFfyPAyN"/>
    <hyperlink ref="AM186" r:id="rId149" display="https://t.co/ehL7LXI5Wc"/>
    <hyperlink ref="AM187" r:id="rId150" display="https://t.co/VjRjr1xaAJ"/>
    <hyperlink ref="AM188" r:id="rId151" display="https://t.co/uTMFfyPAyN"/>
    <hyperlink ref="AM189" r:id="rId152" display="http://t.co/Jw0I2p1eaN"/>
    <hyperlink ref="AM190" r:id="rId153" display="https://t.co/jQuiA5aW2a"/>
    <hyperlink ref="AM191" r:id="rId154" display="http://t.co/PbeQZF7Yuy"/>
    <hyperlink ref="AM193" r:id="rId155" display="https://t.co/PTumN6fXg4"/>
    <hyperlink ref="AM194" r:id="rId156" display="http://t.co/At0sIYN1wP"/>
    <hyperlink ref="AM195" r:id="rId157" display="https://t.co/nxTqzOzJ1e"/>
    <hyperlink ref="AM196" r:id="rId158" display="http://t.co/p5TVSsEC9X"/>
    <hyperlink ref="AM197" r:id="rId159" display="https://t.co/IsrSSzJHO0"/>
    <hyperlink ref="AM198" r:id="rId160" display="http://t.co/oqEauSXlWZ"/>
    <hyperlink ref="AM199" r:id="rId161" display="https://t.co/Lv1dxkRZZc"/>
    <hyperlink ref="AM201" r:id="rId162" display="https://t.co/Abbe7tU4Pw"/>
    <hyperlink ref="AM202" r:id="rId163" display="https://t.co/uTMFfyPAyN"/>
    <hyperlink ref="AM203" r:id="rId164" display="https://t.co/VPBPTPeDZL"/>
    <hyperlink ref="AM204" r:id="rId165" display="https://t.co/uTMFfyPAyN"/>
    <hyperlink ref="AM205" r:id="rId166" display="https://t.co/a9PhZKU3cQ"/>
    <hyperlink ref="AM206" r:id="rId167" display="https://t.co/7qxN3qotxS"/>
    <hyperlink ref="AM207" r:id="rId168" display="https://t.co/8Kh4aaks4W"/>
    <hyperlink ref="AM208" r:id="rId169" display="https://t.co/zJvFEIQTbO"/>
    <hyperlink ref="AM209" r:id="rId170" display="https://t.co/uTMFfyPAyN"/>
    <hyperlink ref="AM210" r:id="rId171" display="https://t.co/Mf5meOt2ZZ"/>
    <hyperlink ref="AM211" r:id="rId172" display="http://t.co/8nHJS3p5o1"/>
    <hyperlink ref="AM212" r:id="rId173" display="https://t.co/bYrPYJtsRi"/>
    <hyperlink ref="AM214" r:id="rId174" display="https://t.co/WcgTiTuWub"/>
    <hyperlink ref="AM215" r:id="rId175" display="https://t.co/uTMFfyPAyN"/>
    <hyperlink ref="AM216" r:id="rId176" display="https://t.co/HVutwv8mVJ"/>
    <hyperlink ref="AM217" r:id="rId177" display="https://t.co/qIS8xN30l6"/>
    <hyperlink ref="AM218" r:id="rId178" display="https://t.co/uTMFfyPAyN"/>
    <hyperlink ref="AM219" r:id="rId179" display="https://t.co/CVB81Houda"/>
    <hyperlink ref="AM220" r:id="rId180" display="http://t.co/jG7EGHNTqC"/>
    <hyperlink ref="AP3" r:id="rId181" display="https://pbs.twimg.com/profile_banners/63954860/1433999025"/>
    <hyperlink ref="AP5" r:id="rId182" display="https://pbs.twimg.com/profile_banners/1215527676/1432476938"/>
    <hyperlink ref="AP6" r:id="rId183" display="https://pbs.twimg.com/profile_banners/54520966/1554899086"/>
    <hyperlink ref="AP7" r:id="rId184" display="https://pbs.twimg.com/profile_banners/15777711/1539108845"/>
    <hyperlink ref="AP8" r:id="rId185" display="https://pbs.twimg.com/profile_banners/114048864/1554989452"/>
    <hyperlink ref="AP9" r:id="rId186" display="https://pbs.twimg.com/profile_banners/163048267/1554982148"/>
    <hyperlink ref="AP10" r:id="rId187" display="https://pbs.twimg.com/profile_banners/52351712/1554981028"/>
    <hyperlink ref="AP11" r:id="rId188" display="https://pbs.twimg.com/profile_banners/150740049/1430906798"/>
    <hyperlink ref="AP12" r:id="rId189" display="https://pbs.twimg.com/profile_banners/3183448943/1507295348"/>
    <hyperlink ref="AP13" r:id="rId190" display="https://pbs.twimg.com/profile_banners/3653118738/1469010479"/>
    <hyperlink ref="AP14" r:id="rId191" display="https://pbs.twimg.com/profile_banners/54521851/1555068915"/>
    <hyperlink ref="AP15" r:id="rId192" display="https://pbs.twimg.com/profile_banners/555944251/1368735120"/>
    <hyperlink ref="AP16" r:id="rId193" display="https://pbs.twimg.com/profile_banners/1208955932/1491839077"/>
    <hyperlink ref="AP17" r:id="rId194" display="https://pbs.twimg.com/profile_banners/2941165015/1553093622"/>
    <hyperlink ref="AP18" r:id="rId195" display="https://pbs.twimg.com/profile_banners/113122430/1430896711"/>
    <hyperlink ref="AP19" r:id="rId196" display="https://pbs.twimg.com/profile_banners/35496239/1543512069"/>
    <hyperlink ref="AP21" r:id="rId197" display="https://pbs.twimg.com/profile_banners/1004822515/1462522939"/>
    <hyperlink ref="AP22" r:id="rId198" display="https://pbs.twimg.com/profile_banners/22472538/1460541951"/>
    <hyperlink ref="AP23" r:id="rId199" display="https://pbs.twimg.com/profile_banners/22474472/1460543444"/>
    <hyperlink ref="AP24" r:id="rId200" display="https://pbs.twimg.com/profile_banners/62616679/1430896467"/>
    <hyperlink ref="AP25" r:id="rId201" display="https://pbs.twimg.com/profile_banners/299374494/1492562322"/>
    <hyperlink ref="AP26" r:id="rId202" display="https://pbs.twimg.com/profile_banners/256460127/1546871069"/>
    <hyperlink ref="AP27" r:id="rId203" display="https://pbs.twimg.com/profile_banners/97223190/1551968239"/>
    <hyperlink ref="AP29" r:id="rId204" display="https://pbs.twimg.com/profile_banners/710817344/1384918620"/>
    <hyperlink ref="AP30" r:id="rId205" display="https://pbs.twimg.com/profile_banners/143787928/1430908874"/>
    <hyperlink ref="AP31" r:id="rId206" display="https://pbs.twimg.com/profile_banners/179901381/1433997726"/>
    <hyperlink ref="AP33" r:id="rId207" display="https://pbs.twimg.com/profile_banners/989392552544686080/1524727786"/>
    <hyperlink ref="AP34" r:id="rId208" display="https://pbs.twimg.com/profile_banners/1286343007/1555710274"/>
    <hyperlink ref="AP35" r:id="rId209" display="https://pbs.twimg.com/profile_banners/58764266/1429678652"/>
    <hyperlink ref="AP36" r:id="rId210" display="https://pbs.twimg.com/profile_banners/13657922/1555613645"/>
    <hyperlink ref="AP37" r:id="rId211" display="https://pbs.twimg.com/profile_banners/1702855195/1525019462"/>
    <hyperlink ref="AP38" r:id="rId212" display="https://pbs.twimg.com/profile_banners/86111947/1552785926"/>
    <hyperlink ref="AP39" r:id="rId213" display="https://pbs.twimg.com/profile_banners/10322422/1459031899"/>
    <hyperlink ref="AP40" r:id="rId214" display="https://pbs.twimg.com/profile_banners/85358576/1552274601"/>
    <hyperlink ref="AP41" r:id="rId215" display="https://pbs.twimg.com/profile_banners/21877818/1554764974"/>
    <hyperlink ref="AP42" r:id="rId216" display="https://pbs.twimg.com/profile_banners/793498181074096129/1535481754"/>
    <hyperlink ref="AP44" r:id="rId217" display="https://pbs.twimg.com/profile_banners/1316384605/1556106782"/>
    <hyperlink ref="AP45" r:id="rId218" display="https://pbs.twimg.com/profile_banners/153002165/1370468453"/>
    <hyperlink ref="AP46" r:id="rId219" display="https://pbs.twimg.com/profile_banners/60687884/1530883335"/>
    <hyperlink ref="AP47" r:id="rId220" display="https://pbs.twimg.com/profile_banners/3897919095/1555004514"/>
    <hyperlink ref="AP48" r:id="rId221" display="https://pbs.twimg.com/profile_banners/22479791/1460579239"/>
    <hyperlink ref="AP49" r:id="rId222" display="https://pbs.twimg.com/profile_banners/1252380788/1498563918"/>
    <hyperlink ref="AP50" r:id="rId223" display="https://pbs.twimg.com/profile_banners/19541391/1517321937"/>
    <hyperlink ref="AP51" r:id="rId224" display="https://pbs.twimg.com/profile_banners/351673782/1543687223"/>
    <hyperlink ref="AP52" r:id="rId225" display="https://pbs.twimg.com/profile_banners/88933740/1515773208"/>
    <hyperlink ref="AP53" r:id="rId226" display="https://pbs.twimg.com/profile_banners/373910570/1546509597"/>
    <hyperlink ref="AP54" r:id="rId227" display="https://pbs.twimg.com/profile_banners/704929492633047041/1498903477"/>
    <hyperlink ref="AP55" r:id="rId228" display="https://pbs.twimg.com/profile_banners/794125504357900289/1482128294"/>
    <hyperlink ref="AP56" r:id="rId229" display="https://pbs.twimg.com/profile_banners/1969337858/1551346445"/>
    <hyperlink ref="AP57" r:id="rId230" display="https://pbs.twimg.com/profile_banners/2815754953/1536786289"/>
    <hyperlink ref="AP58" r:id="rId231" display="https://pbs.twimg.com/profile_banners/2439561698/1552995971"/>
    <hyperlink ref="AP59" r:id="rId232" display="https://pbs.twimg.com/profile_banners/109387357/1522829583"/>
    <hyperlink ref="AP60" r:id="rId233" display="https://pbs.twimg.com/profile_banners/726404131074772993/1555356709"/>
    <hyperlink ref="AP61" r:id="rId234" display="https://pbs.twimg.com/profile_banners/959008187696517120/1553014261"/>
    <hyperlink ref="AP62" r:id="rId235" display="https://pbs.twimg.com/profile_banners/1383823254/1411676043"/>
    <hyperlink ref="AP65" r:id="rId236" display="https://pbs.twimg.com/profile_banners/998901770234494976/1553771459"/>
    <hyperlink ref="AP66" r:id="rId237" display="https://pbs.twimg.com/profile_banners/932480984/1554921231"/>
    <hyperlink ref="AP67" r:id="rId238" display="https://pbs.twimg.com/profile_banners/2834071977/1413469562"/>
    <hyperlink ref="AP68" r:id="rId239" display="https://pbs.twimg.com/profile_banners/124486498/1540466781"/>
    <hyperlink ref="AP69" r:id="rId240" display="https://pbs.twimg.com/profile_banners/1908769772/1382298190"/>
    <hyperlink ref="AP72" r:id="rId241" display="https://pbs.twimg.com/profile_banners/26200741/1534209238"/>
    <hyperlink ref="AP73" r:id="rId242" display="https://pbs.twimg.com/profile_banners/1015029906/1548882896"/>
    <hyperlink ref="AP74" r:id="rId243" display="https://pbs.twimg.com/profile_banners/31030039/1452619278"/>
    <hyperlink ref="AP75" r:id="rId244" display="https://pbs.twimg.com/profile_banners/2399952966/1555692932"/>
    <hyperlink ref="AP76" r:id="rId245" display="https://pbs.twimg.com/profile_banners/822215673812119553/1553098760"/>
    <hyperlink ref="AP78" r:id="rId246" display="https://pbs.twimg.com/profile_banners/2811802208/1415312088"/>
    <hyperlink ref="AP79" r:id="rId247" display="https://pbs.twimg.com/profile_banners/1105034666/1500544985"/>
    <hyperlink ref="AP80" r:id="rId248" display="https://pbs.twimg.com/profile_banners/302962484/1492630346"/>
    <hyperlink ref="AP81" r:id="rId249" display="https://pbs.twimg.com/profile_banners/1941606536/1554321721"/>
    <hyperlink ref="AP82" r:id="rId250" display="https://pbs.twimg.com/profile_banners/3732233428/1527151552"/>
    <hyperlink ref="AP83" r:id="rId251" display="https://pbs.twimg.com/profile_banners/59134764/1430991340"/>
    <hyperlink ref="AP84" r:id="rId252" display="https://pbs.twimg.com/profile_banners/925338357600784385/1511953572"/>
    <hyperlink ref="AP85" r:id="rId253" display="https://pbs.twimg.com/profile_banners/2192794981/1546509266"/>
    <hyperlink ref="AP86" r:id="rId254" display="https://pbs.twimg.com/profile_banners/1454570652/1467631039"/>
    <hyperlink ref="AP87" r:id="rId255" display="https://pbs.twimg.com/profile_banners/2306625745/1551444807"/>
    <hyperlink ref="AP88" r:id="rId256" display="https://pbs.twimg.com/profile_banners/816725827513712640/1514883985"/>
    <hyperlink ref="AP89" r:id="rId257" display="https://pbs.twimg.com/profile_banners/1552651206/1530887518"/>
    <hyperlink ref="AP90" r:id="rId258" display="https://pbs.twimg.com/profile_banners/2471395028/1518634285"/>
    <hyperlink ref="AP91" r:id="rId259" display="https://pbs.twimg.com/profile_banners/21997785/1460465045"/>
    <hyperlink ref="AP92" r:id="rId260" display="https://pbs.twimg.com/profile_banners/107119193/1432451629"/>
    <hyperlink ref="AP93" r:id="rId261" display="https://pbs.twimg.com/profile_banners/950304303843078144/1515411271"/>
    <hyperlink ref="AP94" r:id="rId262" display="https://pbs.twimg.com/profile_banners/1325861534/1534783916"/>
    <hyperlink ref="AP95" r:id="rId263" display="https://pbs.twimg.com/profile_banners/363660138/1433826215"/>
    <hyperlink ref="AP96" r:id="rId264" display="https://pbs.twimg.com/profile_banners/943331305/1542232716"/>
    <hyperlink ref="AP97" r:id="rId265" display="https://pbs.twimg.com/profile_banners/889043143/1556003816"/>
    <hyperlink ref="AP98" r:id="rId266" display="https://pbs.twimg.com/profile_banners/468336766/1547387363"/>
    <hyperlink ref="AP99" r:id="rId267" display="https://pbs.twimg.com/profile_banners/54557643/1546258390"/>
    <hyperlink ref="AP101" r:id="rId268" display="https://pbs.twimg.com/profile_banners/434861815/1489574711"/>
    <hyperlink ref="AP102" r:id="rId269" display="https://pbs.twimg.com/profile_banners/832986766223216641/1492781279"/>
    <hyperlink ref="AP103" r:id="rId270" display="https://pbs.twimg.com/profile_banners/1002890604198678528/1546807581"/>
    <hyperlink ref="AP105" r:id="rId271" display="https://pbs.twimg.com/profile_banners/587319226/1532514239"/>
    <hyperlink ref="AP106" r:id="rId272" display="https://pbs.twimg.com/profile_banners/1092864503967027203/1549394859"/>
    <hyperlink ref="AP107" r:id="rId273" display="https://pbs.twimg.com/profile_banners/102403466/1472599746"/>
    <hyperlink ref="AP108" r:id="rId274" display="https://pbs.twimg.com/profile_banners/1267509618/1411463224"/>
    <hyperlink ref="AP109" r:id="rId275" display="https://pbs.twimg.com/profile_banners/65747833/1541701470"/>
    <hyperlink ref="AP111" r:id="rId276" display="https://pbs.twimg.com/profile_banners/224152691/1553622848"/>
    <hyperlink ref="AP112" r:id="rId277" display="https://pbs.twimg.com/profile_banners/181896586/1433827020"/>
    <hyperlink ref="AP113" r:id="rId278" display="https://pbs.twimg.com/profile_banners/921491251232374784/1508536271"/>
    <hyperlink ref="AP114" r:id="rId279" display="https://pbs.twimg.com/profile_banners/18028262/1410544338"/>
    <hyperlink ref="AP116" r:id="rId280" display="https://pbs.twimg.com/profile_banners/382054559/1476960835"/>
    <hyperlink ref="AP117" r:id="rId281" display="https://pbs.twimg.com/profile_banners/1728718135/1549389061"/>
    <hyperlink ref="AP118" r:id="rId282" display="https://pbs.twimg.com/profile_banners/132120057/1431764144"/>
    <hyperlink ref="AP119" r:id="rId283" display="https://pbs.twimg.com/profile_banners/260145317/1535111482"/>
    <hyperlink ref="AP121" r:id="rId284" display="https://pbs.twimg.com/profile_banners/233973953/1554145893"/>
    <hyperlink ref="AP122" r:id="rId285" display="https://pbs.twimg.com/profile_banners/22614086/1498517720"/>
    <hyperlink ref="AP124" r:id="rId286" display="https://pbs.twimg.com/profile_banners/28313141/1549897062"/>
    <hyperlink ref="AP125" r:id="rId287" display="https://pbs.twimg.com/profile_banners/786631285422850048/1533717492"/>
    <hyperlink ref="AP126" r:id="rId288" display="https://pbs.twimg.com/profile_banners/1605765433/1483790049"/>
    <hyperlink ref="AP127" r:id="rId289" display="https://pbs.twimg.com/profile_banners/3419865514/1487253937"/>
    <hyperlink ref="AP128" r:id="rId290" display="https://pbs.twimg.com/profile_banners/347921008/1486670137"/>
    <hyperlink ref="AP129" r:id="rId291" display="https://pbs.twimg.com/profile_banners/890520108/1499944610"/>
    <hyperlink ref="AP130" r:id="rId292" display="https://pbs.twimg.com/profile_banners/24700591/1526044456"/>
    <hyperlink ref="AP131" r:id="rId293" display="https://pbs.twimg.com/profile_banners/305369289/1492632304"/>
    <hyperlink ref="AP132" r:id="rId294" display="https://pbs.twimg.com/profile_banners/219671923/1554111501"/>
    <hyperlink ref="AP133" r:id="rId295" display="https://pbs.twimg.com/profile_banners/2152991106/1546510940"/>
    <hyperlink ref="AP134" r:id="rId296" display="https://pbs.twimg.com/profile_banners/477474236/1510323201"/>
    <hyperlink ref="AP135" r:id="rId297" display="https://pbs.twimg.com/profile_banners/499696436/1398219547"/>
    <hyperlink ref="AP136" r:id="rId298" display="https://pbs.twimg.com/profile_banners/2370508874/1551646395"/>
    <hyperlink ref="AP137" r:id="rId299" display="https://pbs.twimg.com/profile_banners/34700777/1503426600"/>
    <hyperlink ref="AP138" r:id="rId300" display="https://pbs.twimg.com/profile_banners/568790614/1480873790"/>
    <hyperlink ref="AP139" r:id="rId301" display="https://pbs.twimg.com/profile_banners/1907058972/1533403187"/>
    <hyperlink ref="AP141" r:id="rId302" display="https://pbs.twimg.com/profile_banners/714136164/1463994500"/>
    <hyperlink ref="AP142" r:id="rId303" display="https://pbs.twimg.com/profile_banners/997421802/1470127799"/>
    <hyperlink ref="AP143" r:id="rId304" display="https://pbs.twimg.com/profile_banners/751677185484660736/1468049746"/>
    <hyperlink ref="AP144" r:id="rId305" display="https://pbs.twimg.com/profile_banners/66781485/1401303361"/>
    <hyperlink ref="AP145" r:id="rId306" display="https://pbs.twimg.com/profile_banners/2524077089/1399217335"/>
    <hyperlink ref="AP146" r:id="rId307" display="https://pbs.twimg.com/profile_banners/847848058473914368/1530045011"/>
    <hyperlink ref="AP147" r:id="rId308" display="https://pbs.twimg.com/profile_banners/875665884131602432/1536559875"/>
    <hyperlink ref="AP148" r:id="rId309" display="https://pbs.twimg.com/profile_banners/70092708/1431688316"/>
    <hyperlink ref="AP149" r:id="rId310" display="https://pbs.twimg.com/profile_banners/846726003116462082/1490711177"/>
    <hyperlink ref="AP150" r:id="rId311" display="https://pbs.twimg.com/profile_banners/258558126/1489813221"/>
    <hyperlink ref="AP151" r:id="rId312" display="https://pbs.twimg.com/profile_banners/62487593/1431925744"/>
    <hyperlink ref="AP152" r:id="rId313" display="https://pbs.twimg.com/profile_banners/1834107247/1383351260"/>
    <hyperlink ref="AP153" r:id="rId314" display="https://pbs.twimg.com/profile_banners/402657687/1364898110"/>
    <hyperlink ref="AP154" r:id="rId315" display="https://pbs.twimg.com/profile_banners/3439289655/1539077994"/>
    <hyperlink ref="AP155" r:id="rId316" display="https://pbs.twimg.com/profile_banners/796055408397926401/1534105993"/>
    <hyperlink ref="AP156" r:id="rId317" display="https://pbs.twimg.com/profile_banners/3075063209/1425669492"/>
    <hyperlink ref="AP157" r:id="rId318" display="https://pbs.twimg.com/profile_banners/892778496677883904/1521640202"/>
    <hyperlink ref="AP158" r:id="rId319" display="https://pbs.twimg.com/profile_banners/2272742279/1505055599"/>
    <hyperlink ref="AP159" r:id="rId320" display="https://pbs.twimg.com/profile_banners/3034864905/1531862893"/>
    <hyperlink ref="AP162" r:id="rId321" display="https://pbs.twimg.com/profile_banners/33792634/1536683711"/>
    <hyperlink ref="AP163" r:id="rId322" display="https://pbs.twimg.com/profile_banners/850310627319001088/1556007537"/>
    <hyperlink ref="AP164" r:id="rId323" display="https://pbs.twimg.com/profile_banners/233888753/1547460660"/>
    <hyperlink ref="AP165" r:id="rId324" display="https://pbs.twimg.com/profile_banners/2873726169/1550832691"/>
    <hyperlink ref="AP166" r:id="rId325" display="https://pbs.twimg.com/profile_banners/402657391/1434287504"/>
    <hyperlink ref="AP167" r:id="rId326" display="https://pbs.twimg.com/profile_banners/907234480120897537/1533150414"/>
    <hyperlink ref="AP168" r:id="rId327" display="https://pbs.twimg.com/profile_banners/371221323/1433826375"/>
    <hyperlink ref="AP169" r:id="rId328" display="https://pbs.twimg.com/profile_banners/862170213726466052/1494393183"/>
    <hyperlink ref="AP170" r:id="rId329" display="https://pbs.twimg.com/profile_banners/568545804/1550584046"/>
    <hyperlink ref="AP171" r:id="rId330" display="https://pbs.twimg.com/profile_banners/1113845094787035136/1554397351"/>
    <hyperlink ref="AP172" r:id="rId331" display="https://pbs.twimg.com/profile_banners/16825716/1398799683"/>
    <hyperlink ref="AP173" r:id="rId332" display="https://pbs.twimg.com/profile_banners/310319053/1496950089"/>
    <hyperlink ref="AP174" r:id="rId333" display="https://pbs.twimg.com/profile_banners/359515879/1456784008"/>
    <hyperlink ref="AP175" r:id="rId334" display="https://pbs.twimg.com/profile_banners/103336445/1429594184"/>
    <hyperlink ref="AP176" r:id="rId335" display="https://pbs.twimg.com/profile_banners/108079722/1434978485"/>
    <hyperlink ref="AP177" r:id="rId336" display="https://pbs.twimg.com/profile_banners/70634139/1431764808"/>
    <hyperlink ref="AP178" r:id="rId337" display="https://pbs.twimg.com/profile_banners/291814758/1432301627"/>
    <hyperlink ref="AP179" r:id="rId338" display="https://pbs.twimg.com/profile_banners/108890978/1429595410"/>
    <hyperlink ref="AP180" r:id="rId339" display="https://pbs.twimg.com/profile_banners/2189011914/1384206642"/>
    <hyperlink ref="AP182" r:id="rId340" display="https://pbs.twimg.com/profile_banners/2507378190/1496853476"/>
    <hyperlink ref="AP183" r:id="rId341" display="https://pbs.twimg.com/profile_banners/41794393/1447330051"/>
    <hyperlink ref="AP184" r:id="rId342" display="https://pbs.twimg.com/profile_banners/111851831/1429764557"/>
    <hyperlink ref="AP185" r:id="rId343" display="https://pbs.twimg.com/profile_banners/880352227/1505416810"/>
    <hyperlink ref="AP186" r:id="rId344" display="https://pbs.twimg.com/profile_banners/385021658/1543413907"/>
    <hyperlink ref="AP187" r:id="rId345" display="https://pbs.twimg.com/profile_banners/1057318050704379904/1540925047"/>
    <hyperlink ref="AP188" r:id="rId346" display="https://pbs.twimg.com/profile_banners/119682385/1434978303"/>
    <hyperlink ref="AP190" r:id="rId347" display="https://pbs.twimg.com/profile_banners/756500710074769408/1491824407"/>
    <hyperlink ref="AP191" r:id="rId348" display="https://pbs.twimg.com/profile_banners/2272783364/1393769380"/>
    <hyperlink ref="AP192" r:id="rId349" display="https://pbs.twimg.com/profile_banners/216507284/1519003098"/>
    <hyperlink ref="AP193" r:id="rId350" display="https://pbs.twimg.com/profile_banners/758688364442812417/1549270447"/>
    <hyperlink ref="AP194" r:id="rId351" display="https://pbs.twimg.com/profile_banners/773461724/1532427050"/>
    <hyperlink ref="AP195" r:id="rId352" display="https://pbs.twimg.com/profile_banners/1481800806/1556009352"/>
    <hyperlink ref="AP196" r:id="rId353" display="https://pbs.twimg.com/profile_banners/161270139/1556009185"/>
    <hyperlink ref="AP197" r:id="rId354" display="https://pbs.twimg.com/profile_banners/1077012583318728705/1545616375"/>
    <hyperlink ref="AP198" r:id="rId355" display="https://pbs.twimg.com/profile_banners/253484382/1470645108"/>
    <hyperlink ref="AP199" r:id="rId356" display="https://pbs.twimg.com/profile_banners/1080821614319751168/1553080603"/>
    <hyperlink ref="AP200" r:id="rId357" display="https://pbs.twimg.com/profile_banners/72836854/1540877060"/>
    <hyperlink ref="AP201" r:id="rId358" display="https://pbs.twimg.com/profile_banners/931827672/1552664411"/>
    <hyperlink ref="AP202" r:id="rId359" display="https://pbs.twimg.com/profile_banners/64678928/1433825939"/>
    <hyperlink ref="AP203" r:id="rId360" display="https://pbs.twimg.com/profile_banners/218442764/1505124598"/>
    <hyperlink ref="AP204" r:id="rId361" display="https://pbs.twimg.com/profile_banners/70919171/1433910927"/>
    <hyperlink ref="AP205" r:id="rId362" display="https://pbs.twimg.com/profile_banners/2583866808/1544804807"/>
    <hyperlink ref="AP206" r:id="rId363" display="https://pbs.twimg.com/profile_banners/1019932615439155200/1532006433"/>
    <hyperlink ref="AP207" r:id="rId364" display="https://pbs.twimg.com/profile_banners/974291104966283265/1521124430"/>
    <hyperlink ref="AP208" r:id="rId365" display="https://pbs.twimg.com/profile_banners/2192798192/1421528772"/>
    <hyperlink ref="AP209" r:id="rId366" display="https://pbs.twimg.com/profile_banners/65599454/1430114088"/>
    <hyperlink ref="AP210" r:id="rId367" display="https://pbs.twimg.com/profile_banners/202181069/1507167020"/>
    <hyperlink ref="AP212" r:id="rId368" display="https://pbs.twimg.com/profile_banners/755872743279595520/1547554906"/>
    <hyperlink ref="AP214" r:id="rId369" display="https://pbs.twimg.com/profile_banners/4779749894/1516048574"/>
    <hyperlink ref="AP215" r:id="rId370" display="https://pbs.twimg.com/profile_banners/163794392/1431765459"/>
    <hyperlink ref="AP216" r:id="rId371" display="https://pbs.twimg.com/profile_banners/2578903032/1461297695"/>
    <hyperlink ref="AP217" r:id="rId372" display="https://pbs.twimg.com/profile_banners/3266922451/1551245881"/>
    <hyperlink ref="AP218" r:id="rId373" display="https://pbs.twimg.com/profile_banners/126118339/1434976038"/>
    <hyperlink ref="AP219" r:id="rId374" display="https://pbs.twimg.com/profile_banners/103464840/1414086309"/>
    <hyperlink ref="AP220" r:id="rId375" display="https://pbs.twimg.com/profile_banners/628489614/1458649556"/>
    <hyperlink ref="AP221" r:id="rId376" display="https://pbs.twimg.com/profile_banners/1419358740/1486689181"/>
    <hyperlink ref="AV3" r:id="rId377" display="http://abs.twimg.com/images/themes/theme2/bg.gif"/>
    <hyperlink ref="AV4" r:id="rId378" display="http://abs.twimg.com/images/themes/theme1/bg.png"/>
    <hyperlink ref="AV5" r:id="rId379" display="http://abs.twimg.com/images/themes/theme1/bg.png"/>
    <hyperlink ref="AV6" r:id="rId380" display="http://abs.twimg.com/images/themes/theme1/bg.png"/>
    <hyperlink ref="AV7" r:id="rId381" display="http://abs.twimg.com/images/themes/theme1/bg.png"/>
    <hyperlink ref="AV8" r:id="rId382" display="http://abs.twimg.com/images/themes/theme17/bg.gif"/>
    <hyperlink ref="AV9" r:id="rId383" display="http://abs.twimg.com/images/themes/theme1/bg.png"/>
    <hyperlink ref="AV10" r:id="rId384" display="http://abs.twimg.com/images/themes/theme1/bg.png"/>
    <hyperlink ref="AV11" r:id="rId385" display="http://abs.twimg.com/images/themes/theme2/bg.gif"/>
    <hyperlink ref="AV12" r:id="rId386" display="http://abs.twimg.com/images/themes/theme1/bg.png"/>
    <hyperlink ref="AV13" r:id="rId387" display="http://abs.twimg.com/images/themes/theme1/bg.png"/>
    <hyperlink ref="AV14" r:id="rId388" display="http://abs.twimg.com/images/themes/theme1/bg.png"/>
    <hyperlink ref="AV15" r:id="rId389" display="http://abs.twimg.com/images/themes/theme17/bg.gif"/>
    <hyperlink ref="AV16" r:id="rId390" display="http://abs.twimg.com/images/themes/theme1/bg.png"/>
    <hyperlink ref="AV17" r:id="rId391" display="http://abs.twimg.com/images/themes/theme1/bg.png"/>
    <hyperlink ref="AV18" r:id="rId392" display="http://abs.twimg.com/images/themes/theme1/bg.png"/>
    <hyperlink ref="AV19" r:id="rId393" display="http://abs.twimg.com/images/themes/theme15/bg.png"/>
    <hyperlink ref="AV20" r:id="rId394" display="http://abs.twimg.com/images/themes/theme1/bg.png"/>
    <hyperlink ref="AV21" r:id="rId395" display="http://abs.twimg.com/images/themes/theme1/bg.png"/>
    <hyperlink ref="AV22" r:id="rId396" display="http://abs.twimg.com/images/themes/theme1/bg.png"/>
    <hyperlink ref="AV23" r:id="rId397" display="http://abs.twimg.com/images/themes/theme1/bg.png"/>
    <hyperlink ref="AV24" r:id="rId398" display="http://abs.twimg.com/images/themes/theme1/bg.png"/>
    <hyperlink ref="AV25" r:id="rId399" display="http://abs.twimg.com/images/themes/theme1/bg.png"/>
    <hyperlink ref="AV26" r:id="rId400" display="http://abs.twimg.com/images/themes/theme1/bg.png"/>
    <hyperlink ref="AV27" r:id="rId401" display="http://abs.twimg.com/images/themes/theme17/bg.gif"/>
    <hyperlink ref="AV28" r:id="rId402" display="http://abs.twimg.com/images/themes/theme1/bg.png"/>
    <hyperlink ref="AV29" r:id="rId403" display="http://abs.twimg.com/images/themes/theme1/bg.png"/>
    <hyperlink ref="AV30" r:id="rId404" display="http://abs.twimg.com/images/themes/theme2/bg.gif"/>
    <hyperlink ref="AV31" r:id="rId405" display="http://abs.twimg.com/images/themes/theme2/bg.gif"/>
    <hyperlink ref="AV32" r:id="rId406" display="http://abs.twimg.com/images/themes/theme15/bg.png"/>
    <hyperlink ref="AV33" r:id="rId407" display="http://abs.twimg.com/images/themes/theme1/bg.png"/>
    <hyperlink ref="AV34" r:id="rId408" display="http://abs.twimg.com/images/themes/theme1/bg.png"/>
    <hyperlink ref="AV35" r:id="rId409" display="http://abs.twimg.com/images/themes/theme1/bg.png"/>
    <hyperlink ref="AV36" r:id="rId410" display="http://abs.twimg.com/images/themes/theme1/bg.png"/>
    <hyperlink ref="AV37" r:id="rId411" display="http://abs.twimg.com/images/themes/theme14/bg.gif"/>
    <hyperlink ref="AV38" r:id="rId412" display="http://abs.twimg.com/images/themes/theme1/bg.png"/>
    <hyperlink ref="AV39" r:id="rId413" display="http://abs.twimg.com/images/themes/theme1/bg.png"/>
    <hyperlink ref="AV40" r:id="rId414" display="http://abs.twimg.com/images/themes/theme1/bg.png"/>
    <hyperlink ref="AV41" r:id="rId415" display="http://abs.twimg.com/images/themes/theme1/bg.png"/>
    <hyperlink ref="AV42" r:id="rId416" display="http://abs.twimg.com/images/themes/theme1/bg.png"/>
    <hyperlink ref="AV43" r:id="rId417" display="http://abs.twimg.com/images/themes/theme1/bg.png"/>
    <hyperlink ref="AV44" r:id="rId418" display="http://abs.twimg.com/images/themes/theme1/bg.png"/>
    <hyperlink ref="AV45" r:id="rId419" display="http://abs.twimg.com/images/themes/theme1/bg.png"/>
    <hyperlink ref="AV46" r:id="rId420" display="http://abs.twimg.com/images/themes/theme1/bg.png"/>
    <hyperlink ref="AV47" r:id="rId421" display="http://abs.twimg.com/images/themes/theme1/bg.png"/>
    <hyperlink ref="AV48" r:id="rId422" display="http://abs.twimg.com/images/themes/theme1/bg.png"/>
    <hyperlink ref="AV49" r:id="rId423" display="http://abs.twimg.com/images/themes/theme1/bg.png"/>
    <hyperlink ref="AV50" r:id="rId424" display="http://abs.twimg.com/images/themes/theme16/bg.gif"/>
    <hyperlink ref="AV51" r:id="rId425" display="http://abs.twimg.com/images/themes/theme1/bg.png"/>
    <hyperlink ref="AV52" r:id="rId426" display="http://abs.twimg.com/images/themes/theme14/bg.gif"/>
    <hyperlink ref="AV53" r:id="rId427" display="http://abs.twimg.com/images/themes/theme1/bg.png"/>
    <hyperlink ref="AV56" r:id="rId428" display="http://abs.twimg.com/images/themes/theme1/bg.png"/>
    <hyperlink ref="AV57" r:id="rId429" display="http://abs.twimg.com/images/themes/theme1/bg.png"/>
    <hyperlink ref="AV58" r:id="rId430" display="http://abs.twimg.com/images/themes/theme1/bg.png"/>
    <hyperlink ref="AV59" r:id="rId431" display="http://abs.twimg.com/images/themes/theme17/bg.gif"/>
    <hyperlink ref="AV61" r:id="rId432" display="http://abs.twimg.com/images/themes/theme1/bg.png"/>
    <hyperlink ref="AV62" r:id="rId433" display="http://abs.twimg.com/images/themes/theme1/bg.png"/>
    <hyperlink ref="AV63" r:id="rId434" display="http://abs.twimg.com/images/themes/theme1/bg.png"/>
    <hyperlink ref="AV64" r:id="rId435" display="http://abs.twimg.com/images/themes/theme1/bg.png"/>
    <hyperlink ref="AV66" r:id="rId436" display="http://abs.twimg.com/images/themes/theme1/bg.png"/>
    <hyperlink ref="AV67" r:id="rId437" display="http://abs.twimg.com/images/themes/theme1/bg.png"/>
    <hyperlink ref="AV68" r:id="rId438" display="http://abs.twimg.com/images/themes/theme3/bg.gif"/>
    <hyperlink ref="AV69" r:id="rId439" display="http://abs.twimg.com/images/themes/theme1/bg.png"/>
    <hyperlink ref="AV70" r:id="rId440" display="http://abs.twimg.com/images/themes/theme1/bg.png"/>
    <hyperlink ref="AV72" r:id="rId441" display="http://abs.twimg.com/images/themes/theme9/bg.gif"/>
    <hyperlink ref="AV73" r:id="rId442" display="http://abs.twimg.com/images/themes/theme1/bg.png"/>
    <hyperlink ref="AV74" r:id="rId443" display="http://abs.twimg.com/images/themes/theme1/bg.png"/>
    <hyperlink ref="AV75" r:id="rId444" display="http://abs.twimg.com/images/themes/theme1/bg.png"/>
    <hyperlink ref="AV78" r:id="rId445" display="http://abs.twimg.com/images/themes/theme1/bg.png"/>
    <hyperlink ref="AV79" r:id="rId446" display="http://abs.twimg.com/images/themes/theme4/bg.gif"/>
    <hyperlink ref="AV80" r:id="rId447" display="http://abs.twimg.com/images/themes/theme1/bg.png"/>
    <hyperlink ref="AV81" r:id="rId448" display="http://abs.twimg.com/images/themes/theme1/bg.png"/>
    <hyperlink ref="AV82" r:id="rId449" display="http://abs.twimg.com/images/themes/theme1/bg.png"/>
    <hyperlink ref="AV83" r:id="rId450" display="http://abs.twimg.com/images/themes/theme2/bg.gif"/>
    <hyperlink ref="AV85" r:id="rId451" display="http://abs.twimg.com/images/themes/theme1/bg.png"/>
    <hyperlink ref="AV86" r:id="rId452" display="http://abs.twimg.com/images/themes/theme1/bg.png"/>
    <hyperlink ref="AV87" r:id="rId453" display="http://abs.twimg.com/images/themes/theme6/bg.gif"/>
    <hyperlink ref="AV89" r:id="rId454" display="http://abs.twimg.com/images/themes/theme1/bg.png"/>
    <hyperlink ref="AV90" r:id="rId455" display="http://abs.twimg.com/images/themes/theme1/bg.png"/>
    <hyperlink ref="AV91" r:id="rId456" display="http://abs.twimg.com/images/themes/theme19/bg.gif"/>
    <hyperlink ref="AV92" r:id="rId457" display="http://abs.twimg.com/images/themes/theme2/bg.gif"/>
    <hyperlink ref="AV94" r:id="rId458" display="http://abs.twimg.com/images/themes/theme1/bg.png"/>
    <hyperlink ref="AV95" r:id="rId459" display="http://abs.twimg.com/images/themes/theme1/bg.png"/>
    <hyperlink ref="AV96" r:id="rId460" display="http://abs.twimg.com/images/themes/theme1/bg.png"/>
    <hyperlink ref="AV97" r:id="rId461" display="http://abs.twimg.com/images/themes/theme17/bg.gif"/>
    <hyperlink ref="AV98" r:id="rId462" display="http://abs.twimg.com/images/themes/theme15/bg.png"/>
    <hyperlink ref="AV99" r:id="rId463" display="http://abs.twimg.com/images/themes/theme4/bg.gif"/>
    <hyperlink ref="AV101" r:id="rId464" display="http://abs.twimg.com/images/themes/theme15/bg.png"/>
    <hyperlink ref="AV104" r:id="rId465" display="http://abs.twimg.com/images/themes/theme1/bg.png"/>
    <hyperlink ref="AV105" r:id="rId466" display="http://abs.twimg.com/images/themes/theme2/bg.gif"/>
    <hyperlink ref="AV107" r:id="rId467" display="http://abs.twimg.com/images/themes/theme1/bg.png"/>
    <hyperlink ref="AV108" r:id="rId468" display="http://abs.twimg.com/images/themes/theme1/bg.png"/>
    <hyperlink ref="AV109" r:id="rId469" display="http://abs.twimg.com/images/themes/theme6/bg.gif"/>
    <hyperlink ref="AV110" r:id="rId470" display="http://abs.twimg.com/images/themes/theme1/bg.png"/>
    <hyperlink ref="AV111" r:id="rId471" display="http://abs.twimg.com/images/themes/theme1/bg.png"/>
    <hyperlink ref="AV112" r:id="rId472" display="http://abs.twimg.com/images/themes/theme2/bg.gif"/>
    <hyperlink ref="AV113" r:id="rId473" display="http://abs.twimg.com/images/themes/theme1/bg.png"/>
    <hyperlink ref="AV114" r:id="rId474" display="http://abs.twimg.com/images/themes/theme1/bg.png"/>
    <hyperlink ref="AV115" r:id="rId475" display="http://abs.twimg.com/images/themes/theme1/bg.png"/>
    <hyperlink ref="AV116" r:id="rId476" display="http://abs.twimg.com/images/themes/theme1/bg.png"/>
    <hyperlink ref="AV117" r:id="rId477" display="http://abs.twimg.com/images/themes/theme1/bg.png"/>
    <hyperlink ref="AV118" r:id="rId478" display="http://abs.twimg.com/images/themes/theme2/bg.gif"/>
    <hyperlink ref="AV119" r:id="rId479" display="http://abs.twimg.com/images/themes/theme3/bg.gif"/>
    <hyperlink ref="AV120" r:id="rId480" display="http://abs.twimg.com/images/themes/theme1/bg.png"/>
    <hyperlink ref="AV121" r:id="rId481" display="http://abs.twimg.com/images/themes/theme14/bg.gif"/>
    <hyperlink ref="AV122" r:id="rId482" display="http://abs.twimg.com/images/themes/theme12/bg.gif"/>
    <hyperlink ref="AV123" r:id="rId483" display="http://abs.twimg.com/images/themes/theme1/bg.png"/>
    <hyperlink ref="AV124" r:id="rId484" display="http://abs.twimg.com/images/themes/theme14/bg.gif"/>
    <hyperlink ref="AV126" r:id="rId485" display="http://abs.twimg.com/images/themes/theme1/bg.png"/>
    <hyperlink ref="AV127" r:id="rId486" display="http://abs.twimg.com/images/themes/theme1/bg.png"/>
    <hyperlink ref="AV128" r:id="rId487" display="http://abs.twimg.com/images/themes/theme16/bg.gif"/>
    <hyperlink ref="AV129" r:id="rId488" display="http://abs.twimg.com/images/themes/theme1/bg.png"/>
    <hyperlink ref="AV130" r:id="rId489" display="http://abs.twimg.com/images/themes/theme1/bg.png"/>
    <hyperlink ref="AV131" r:id="rId490" display="http://abs.twimg.com/images/themes/theme1/bg.png"/>
    <hyperlink ref="AV132" r:id="rId491" display="http://abs.twimg.com/images/themes/theme1/bg.png"/>
    <hyperlink ref="AV133" r:id="rId492" display="http://abs.twimg.com/images/themes/theme1/bg.png"/>
    <hyperlink ref="AV134" r:id="rId493" display="http://abs.twimg.com/images/themes/theme1/bg.png"/>
    <hyperlink ref="AV135" r:id="rId494" display="http://abs.twimg.com/images/themes/theme15/bg.png"/>
    <hyperlink ref="AV136" r:id="rId495" display="http://abs.twimg.com/images/themes/theme18/bg.gif"/>
    <hyperlink ref="AV137" r:id="rId496" display="http://abs.twimg.com/images/themes/theme14/bg.gif"/>
    <hyperlink ref="AV138" r:id="rId497" display="http://abs.twimg.com/images/themes/theme1/bg.png"/>
    <hyperlink ref="AV139" r:id="rId498" display="http://abs.twimg.com/images/themes/theme1/bg.png"/>
    <hyperlink ref="AV141" r:id="rId499" display="http://abs.twimg.com/images/themes/theme1/bg.png"/>
    <hyperlink ref="AV142" r:id="rId500" display="http://abs.twimg.com/images/themes/theme1/bg.png"/>
    <hyperlink ref="AV144" r:id="rId501" display="http://abs.twimg.com/images/themes/theme1/bg.png"/>
    <hyperlink ref="AV145" r:id="rId502" display="http://abs.twimg.com/images/themes/theme1/bg.png"/>
    <hyperlink ref="AV148" r:id="rId503" display="http://abs.twimg.com/images/themes/theme2/bg.gif"/>
    <hyperlink ref="AV150" r:id="rId504" display="http://abs.twimg.com/images/themes/theme1/bg.png"/>
    <hyperlink ref="AV151" r:id="rId505" display="http://abs.twimg.com/images/themes/theme2/bg.gif"/>
    <hyperlink ref="AV152" r:id="rId506" display="http://abs.twimg.com/images/themes/theme1/bg.png"/>
    <hyperlink ref="AV153" r:id="rId507" display="http://abs.twimg.com/images/themes/theme18/bg.gif"/>
    <hyperlink ref="AV154" r:id="rId508" display="http://abs.twimg.com/images/themes/theme1/bg.png"/>
    <hyperlink ref="AV156" r:id="rId509" display="http://abs.twimg.com/images/themes/theme1/bg.png"/>
    <hyperlink ref="AV157" r:id="rId510" display="http://abs.twimg.com/images/themes/theme1/bg.png"/>
    <hyperlink ref="AV158" r:id="rId511" display="http://abs.twimg.com/images/themes/theme1/bg.png"/>
    <hyperlink ref="AV159" r:id="rId512" display="http://abs.twimg.com/images/themes/theme1/bg.png"/>
    <hyperlink ref="AV160" r:id="rId513" display="http://abs.twimg.com/images/themes/theme1/bg.png"/>
    <hyperlink ref="AV161" r:id="rId514" display="http://abs.twimg.com/images/themes/theme1/bg.png"/>
    <hyperlink ref="AV162" r:id="rId515" display="http://abs.twimg.com/images/themes/theme15/bg.png"/>
    <hyperlink ref="AV163" r:id="rId516" display="http://abs.twimg.com/images/themes/theme1/bg.png"/>
    <hyperlink ref="AV164" r:id="rId517" display="http://abs.twimg.com/images/themes/theme1/bg.png"/>
    <hyperlink ref="AV165" r:id="rId518" display="http://abs.twimg.com/images/themes/theme1/bg.png"/>
    <hyperlink ref="AV166" r:id="rId519" display="http://abs.twimg.com/images/themes/theme1/bg.png"/>
    <hyperlink ref="AV168" r:id="rId520" display="http://abs.twimg.com/images/themes/theme2/bg.gif"/>
    <hyperlink ref="AV170" r:id="rId521" display="http://abs.twimg.com/images/themes/theme1/bg.png"/>
    <hyperlink ref="AV172" r:id="rId522" display="http://abs.twimg.com/images/themes/theme1/bg.png"/>
    <hyperlink ref="AV173" r:id="rId523" display="http://abs.twimg.com/images/themes/theme1/bg.png"/>
    <hyperlink ref="AV174" r:id="rId524" display="http://abs.twimg.com/images/themes/theme16/bg.gif"/>
    <hyperlink ref="AV175" r:id="rId525" display="http://abs.twimg.com/images/themes/theme2/bg.gif"/>
    <hyperlink ref="AV176" r:id="rId526" display="http://abs.twimg.com/images/themes/theme1/bg.png"/>
    <hyperlink ref="AV177" r:id="rId527" display="http://abs.twimg.com/images/themes/theme2/bg.gif"/>
    <hyperlink ref="AV178" r:id="rId528" display="http://abs.twimg.com/images/themes/theme2/bg.gif"/>
    <hyperlink ref="AV179" r:id="rId529" display="http://abs.twimg.com/images/themes/theme2/bg.gif"/>
    <hyperlink ref="AV180" r:id="rId530" display="http://abs.twimg.com/images/themes/theme1/bg.png"/>
    <hyperlink ref="AV181" r:id="rId531" display="http://abs.twimg.com/images/themes/theme4/bg.gif"/>
    <hyperlink ref="AV182" r:id="rId532" display="http://abs.twimg.com/images/themes/theme1/bg.png"/>
    <hyperlink ref="AV183" r:id="rId533" display="http://abs.twimg.com/images/themes/theme6/bg.gif"/>
    <hyperlink ref="AV184" r:id="rId534" display="http://abs.twimg.com/images/themes/theme2/bg.gif"/>
    <hyperlink ref="AV185" r:id="rId535" display="http://abs.twimg.com/images/themes/theme1/bg.png"/>
    <hyperlink ref="AV186" r:id="rId536" display="http://abs.twimg.com/images/themes/theme2/bg.gif"/>
    <hyperlink ref="AV188" r:id="rId537" display="http://abs.twimg.com/images/themes/theme1/bg.png"/>
    <hyperlink ref="AV189" r:id="rId538" display="http://abs.twimg.com/images/themes/theme1/bg.png"/>
    <hyperlink ref="AV190" r:id="rId539" display="http://abs.twimg.com/images/themes/theme1/bg.png"/>
    <hyperlink ref="AV191" r:id="rId540" display="http://abs.twimg.com/images/themes/theme1/bg.png"/>
    <hyperlink ref="AV192" r:id="rId541" display="http://abs.twimg.com/images/themes/theme1/bg.png"/>
    <hyperlink ref="AV193" r:id="rId542" display="http://abs.twimg.com/images/themes/theme1/bg.png"/>
    <hyperlink ref="AV194" r:id="rId543" display="http://abs.twimg.com/images/themes/theme1/bg.png"/>
    <hyperlink ref="AV195" r:id="rId544" display="http://abs.twimg.com/images/themes/theme1/bg.png"/>
    <hyperlink ref="AV196" r:id="rId545" display="http://abs.twimg.com/images/themes/theme1/bg.png"/>
    <hyperlink ref="AV198" r:id="rId546" display="http://abs.twimg.com/images/themes/theme3/bg.gif"/>
    <hyperlink ref="AV200" r:id="rId547" display="http://abs.twimg.com/images/themes/theme11/bg.gif"/>
    <hyperlink ref="AV201" r:id="rId548" display="http://abs.twimg.com/images/themes/theme1/bg.png"/>
    <hyperlink ref="AV202" r:id="rId549" display="http://abs.twimg.com/images/themes/theme2/bg.gif"/>
    <hyperlink ref="AV203" r:id="rId550" display="http://abs.twimg.com/images/themes/theme17/bg.gif"/>
    <hyperlink ref="AV204" r:id="rId551" display="http://abs.twimg.com/images/themes/theme2/bg.gif"/>
    <hyperlink ref="AV205" r:id="rId552" display="http://abs.twimg.com/images/themes/theme1/bg.png"/>
    <hyperlink ref="AV207" r:id="rId553" display="http://abs.twimg.com/images/themes/theme1/bg.png"/>
    <hyperlink ref="AV208" r:id="rId554" display="http://abs.twimg.com/images/themes/theme1/bg.png"/>
    <hyperlink ref="AV209" r:id="rId555" display="http://abs.twimg.com/images/themes/theme2/bg.gif"/>
    <hyperlink ref="AV210" r:id="rId556" display="http://abs.twimg.com/images/themes/theme13/bg.gif"/>
    <hyperlink ref="AV211" r:id="rId557" display="http://abs.twimg.com/images/themes/theme9/bg.gif"/>
    <hyperlink ref="AV213" r:id="rId558" display="http://abs.twimg.com/images/themes/theme1/bg.png"/>
    <hyperlink ref="AV214" r:id="rId559" display="http://abs.twimg.com/images/themes/theme1/bg.png"/>
    <hyperlink ref="AV215" r:id="rId560" display="http://abs.twimg.com/images/themes/theme1/bg.png"/>
    <hyperlink ref="AV216" r:id="rId561" display="http://abs.twimg.com/images/themes/theme1/bg.png"/>
    <hyperlink ref="AV217" r:id="rId562" display="http://abs.twimg.com/images/themes/theme1/bg.png"/>
    <hyperlink ref="AV218" r:id="rId563" display="http://abs.twimg.com/images/themes/theme2/bg.gif"/>
    <hyperlink ref="AV219" r:id="rId564" display="http://abs.twimg.com/images/themes/theme5/bg.gif"/>
    <hyperlink ref="AV220" r:id="rId565" display="http://abs.twimg.com/images/themes/theme1/bg.png"/>
    <hyperlink ref="AV221" r:id="rId566" display="http://abs.twimg.com/images/themes/theme1/bg.png"/>
    <hyperlink ref="G3" r:id="rId567" display="http://pbs.twimg.com/profile_images/608862197423419392/sQ5WxW0d_normal.png"/>
    <hyperlink ref="G4" r:id="rId568" display="http://pbs.twimg.com/profile_images/856898024852869121/E0KDQkut_normal.jpg"/>
    <hyperlink ref="G5" r:id="rId569" display="http://pbs.twimg.com/profile_images/602477902890979329/ihbapo-i_normal.jpg"/>
    <hyperlink ref="G6" r:id="rId570" display="http://pbs.twimg.com/profile_images/894959217702055936/mQxrraEo_normal.jpg"/>
    <hyperlink ref="G7" r:id="rId571" display="http://pbs.twimg.com/profile_images/1089962978890448896/v0Hb3LgJ_normal.png"/>
    <hyperlink ref="G8" r:id="rId572" display="http://pbs.twimg.com/profile_images/894960155951067136/-pOWDaTm_normal.jpg"/>
    <hyperlink ref="G9" r:id="rId573" display="http://pbs.twimg.com/profile_images/961898178667835394/PTGh_INJ_normal.jpg"/>
    <hyperlink ref="G10" r:id="rId574" display="http://pbs.twimg.com/profile_images/894960836149694464/yBZSDrSl_normal.jpg"/>
    <hyperlink ref="G11" r:id="rId575" display="http://pbs.twimg.com/profile_images/595892463996403712/mFhqGlnM_normal.png"/>
    <hyperlink ref="G12" r:id="rId576" display="http://pbs.twimg.com/profile_images/916289964522004480/8ex3GM0a_normal.jpg"/>
    <hyperlink ref="G13" r:id="rId577" display="http://pbs.twimg.com/profile_images/755710559715229696/CX2Mwvq3_normal.jpg"/>
    <hyperlink ref="G14" r:id="rId578" display="http://pbs.twimg.com/profile_images/894959939487240193/Kq04Rg2c_normal.jpg"/>
    <hyperlink ref="G15" r:id="rId579" display="http://pbs.twimg.com/profile_images/2373581036/6vnfctzxxh3t8ajf18h0_normal.png"/>
    <hyperlink ref="G16" r:id="rId580" display="http://pbs.twimg.com/profile_images/834038127673147392/wuzFUVfC_normal.jpg"/>
    <hyperlink ref="G17" r:id="rId581" display="http://pbs.twimg.com/profile_images/1100093011894173698/m5zfnefO_normal.png"/>
    <hyperlink ref="G18" r:id="rId582" display="http://pbs.twimg.com/profile_images/595850173596758016/oYHqDW1z_normal.png"/>
    <hyperlink ref="G19" r:id="rId583" display="http://pbs.twimg.com/profile_images/948213010018922496/9EHWKOfZ_normal.jpg"/>
    <hyperlink ref="G20" r:id="rId584" display="http://pbs.twimg.com/profile_images/378800000375142464/5e08b25c7a7162429db908a3bf0a02c4_normal.jpeg"/>
    <hyperlink ref="G21" r:id="rId585" display="http://pbs.twimg.com/profile_images/956258928341299200/4pWV7Eog_normal.jpg"/>
    <hyperlink ref="G22" r:id="rId586" display="http://pbs.twimg.com/profile_images/720191183788621828/DhgR_hnB_normal.jpg"/>
    <hyperlink ref="G23" r:id="rId587" display="http://pbs.twimg.com/profile_images/720197485193490432/_uuM0qmH_normal.jpg"/>
    <hyperlink ref="G24" r:id="rId588" display="http://pbs.twimg.com/profile_images/595849148982779904/84Ss1da-_normal.png"/>
    <hyperlink ref="G25" r:id="rId589" display="http://pbs.twimg.com/profile_images/854494508305854465/M7pohKnY_normal.jpg"/>
    <hyperlink ref="G26" r:id="rId590" display="http://pbs.twimg.com/profile_images/1106273558534213633/1l0KN2BS_normal.jpg"/>
    <hyperlink ref="G27" r:id="rId591" display="http://pbs.twimg.com/profile_images/1103649985160273921/XzBAfkXY_normal.png"/>
    <hyperlink ref="G28" r:id="rId592" display="http://pbs.twimg.com/profile_images/762542395397406720/CVTdez-K_normal.jpg"/>
    <hyperlink ref="G29" r:id="rId593" display="http://pbs.twimg.com/profile_images/378800000764217310/8d3118e858a23287b03814655b25036a_normal.jpeg"/>
    <hyperlink ref="G30" r:id="rId594" display="http://pbs.twimg.com/profile_images/595901175280566272/uJdewxDh_normal.png"/>
    <hyperlink ref="G31" r:id="rId595" display="http://pbs.twimg.com/profile_images/608856772573560832/XRiW3Lt9_normal.png"/>
    <hyperlink ref="G32" r:id="rId596" display="http://pbs.twimg.com/profile_images/668903377716117504/ZI80swqi_normal.jpg"/>
    <hyperlink ref="G33" r:id="rId597" display="http://pbs.twimg.com/profile_images/989395534233288704/ht7Ch5MS_normal.jpg"/>
    <hyperlink ref="G34" r:id="rId598" display="http://pbs.twimg.com/profile_images/1115216972994752512/Q0TM1k_g_normal.jpg"/>
    <hyperlink ref="G35" r:id="rId599" display="http://pbs.twimg.com/profile_images/590741255350575104/u6qLpQgv_normal.png"/>
    <hyperlink ref="G36" r:id="rId600" display="http://pbs.twimg.com/profile_images/923667780649357314/YTM1dNv6_normal.jpg"/>
    <hyperlink ref="G37" r:id="rId601" display="http://pbs.twimg.com/profile_images/1052670300318359552/OB2epH8J_normal.jpg"/>
    <hyperlink ref="G38" r:id="rId602" display="http://pbs.twimg.com/profile_images/501874518659317763/hSfgwifn_normal.jpeg"/>
    <hyperlink ref="G39" r:id="rId603" display="http://pbs.twimg.com/profile_images/76737757/DMRegisterIconSPORTS_normal.jpg"/>
    <hyperlink ref="G40" r:id="rId604" display="http://pbs.twimg.com/profile_images/501876395945897984/ZuANlFTb_normal.jpeg"/>
    <hyperlink ref="G41" r:id="rId605" display="http://pbs.twimg.com/profile_images/971470200997638144/QMseX-3V_normal.jpg"/>
    <hyperlink ref="G42" r:id="rId606" display="http://pbs.twimg.com/profile_images/951544171600515072/FpvvYAkj_normal.jpg"/>
    <hyperlink ref="G43" r:id="rId607" display="http://pbs.twimg.com/profile_images/980908411079536640/KMQvV4ri_normal.jpg"/>
    <hyperlink ref="G44" r:id="rId608" display="http://pbs.twimg.com/profile_images/999577291872129025/aYxW1x4v_normal.jpg"/>
    <hyperlink ref="G45" r:id="rId609" display="http://pbs.twimg.com/profile_images/3760369770/47a42381a206c33e96aa36e287f55070_normal.jpeg"/>
    <hyperlink ref="G46" r:id="rId610" display="http://pbs.twimg.com/profile_images/1067715182204456960/nJhjrpy__normal.jpg"/>
    <hyperlink ref="G47" r:id="rId611" display="http://pbs.twimg.com/profile_images/755491856960655362/gRwMGbGE_normal.jpg"/>
    <hyperlink ref="G48" r:id="rId612" display="http://pbs.twimg.com/profile_images/720347580132126721/NGfE58bn_normal.jpg"/>
    <hyperlink ref="G49" r:id="rId613" display="http://pbs.twimg.com/profile_images/1061912004800270336/87V7CdCI_normal.jpg"/>
    <hyperlink ref="G50" r:id="rId614" display="http://pbs.twimg.com/profile_images/554962490811887618/A-rDAx0n_normal.png"/>
    <hyperlink ref="G51" r:id="rId615" display="http://pbs.twimg.com/profile_images/1039860590343278592/-rFRLX1X_normal.jpg"/>
    <hyperlink ref="G52" r:id="rId616" display="http://pbs.twimg.com/profile_images/1064948929568083968/0FXnO4y2_normal.jpg"/>
    <hyperlink ref="G53" r:id="rId617" display="http://pbs.twimg.com/profile_images/1080765724778553344/xDdY5NuR_normal.jpg"/>
    <hyperlink ref="G54" r:id="rId618" display="http://pbs.twimg.com/profile_images/1020881150573719552/J918Am4-_normal.jpg"/>
    <hyperlink ref="G55" r:id="rId619" display="http://pbs.twimg.com/profile_images/1039940461807521793/eMRQGpZh_normal.jpg"/>
    <hyperlink ref="G56" r:id="rId620" display="http://pbs.twimg.com/profile_images/1039921444808011778/xPfyPxjy_normal.jpg"/>
    <hyperlink ref="G57" r:id="rId621" display="http://pbs.twimg.com/profile_images/1039983127144357889/8vGpcMQ7_normal.jpg"/>
    <hyperlink ref="G58" r:id="rId622" display="http://pbs.twimg.com/profile_images/1120681614231556096/BR9cZS3M_normal.jpg"/>
    <hyperlink ref="G59" r:id="rId623" display="http://pbs.twimg.com/profile_images/565910693832966144/QUHywJYi_normal.jpeg"/>
    <hyperlink ref="G60" r:id="rId624" display="http://pbs.twimg.com/profile_images/1117871923432710144/SwwnaeBy_normal.jpg"/>
    <hyperlink ref="G61" r:id="rId625" display="http://pbs.twimg.com/profile_images/959012343664529408/qFzHoGEK_normal.jpg"/>
    <hyperlink ref="G62" r:id="rId626" display="http://pbs.twimg.com/profile_images/3580083040/e5f17bdf5afced63de8dab863b670aca_normal.jpeg"/>
    <hyperlink ref="G63" r:id="rId627" display="http://pbs.twimg.com/profile_images/919953461764124678/nx-uLUiy_normal.jpg"/>
    <hyperlink ref="G64" r:id="rId628" display="http://pbs.twimg.com/profile_images/504330772292321280/Dwpw5u0d_normal.jpeg"/>
    <hyperlink ref="G65" r:id="rId629" display="http://pbs.twimg.com/profile_images/998904690153635841/l62b3hrt_normal.jpg"/>
    <hyperlink ref="G66" r:id="rId630" display="http://pbs.twimg.com/profile_images/1116040205771919360/H7k9SCSj_normal.png"/>
    <hyperlink ref="G67" r:id="rId631" display="http://pbs.twimg.com/profile_images/522755081381220352/tRYALVqE_normal.png"/>
    <hyperlink ref="G68" r:id="rId632" display="http://pbs.twimg.com/profile_images/1023915623095648257/CjOW2XPA_normal.jpg"/>
    <hyperlink ref="G69" r:id="rId633" display="http://pbs.twimg.com/profile_images/648823690440900608/M3uuzUCX_normal.jpg"/>
    <hyperlink ref="G70" r:id="rId634" display="http://pbs.twimg.com/profile_images/642631091040452609/phjwwXuD_normal.jpg"/>
    <hyperlink ref="G71" r:id="rId635" display="http://abs.twimg.com/sticky/default_profile_images/default_profile_normal.png"/>
    <hyperlink ref="G72" r:id="rId636" display="http://pbs.twimg.com/profile_images/506964784466907136/0qotixIT_normal.jpeg"/>
    <hyperlink ref="G73" r:id="rId637" display="http://pbs.twimg.com/profile_images/1090720043556618246/XYUGtMQV_normal.jpg"/>
    <hyperlink ref="G74" r:id="rId638" display="http://pbs.twimg.com/profile_images/686961153721815040/3jW5p5wm_normal.jpg"/>
    <hyperlink ref="G75" r:id="rId639" display="http://pbs.twimg.com/profile_images/1107680723086045184/3JoCJ7Pk_normal.jpg"/>
    <hyperlink ref="G76" r:id="rId640" display="http://pbs.twimg.com/profile_images/1059888693945630720/yex0Gcbi_normal.jpg"/>
    <hyperlink ref="G77" r:id="rId641" display="http://pbs.twimg.com/profile_images/1110957990704750598/4N7fW-qh_normal.jpg"/>
    <hyperlink ref="G78" r:id="rId642" display="http://pbs.twimg.com/profile_images/511594002261360640/jyul7q5m_normal.jpeg"/>
    <hyperlink ref="G79" r:id="rId643" display="http://pbs.twimg.com/profile_images/1102491683151925248/OpNozfzy_normal.png"/>
    <hyperlink ref="G80" r:id="rId644" display="http://pbs.twimg.com/profile_images/854780624808366080/hucvs5qM_normal.jpg"/>
    <hyperlink ref="G81" r:id="rId645" display="http://pbs.twimg.com/profile_images/1113532120545280000/tjKLHlVF_normal.jpg"/>
    <hyperlink ref="G82" r:id="rId646" display="http://pbs.twimg.com/profile_images/999578220507758593/isC6Nf7K_normal.jpg"/>
    <hyperlink ref="G83" r:id="rId647" display="http://pbs.twimg.com/profile_images/596247061860917248/en1rBnL6_normal.png"/>
    <hyperlink ref="G84" r:id="rId648" display="http://pbs.twimg.com/profile_images/935827373190238208/Zywj-Oju_normal.jpg"/>
    <hyperlink ref="G85" r:id="rId649" display="http://pbs.twimg.com/profile_images/1080764750198378497/ONTARtX0_normal.jpg"/>
    <hyperlink ref="G86" r:id="rId650" display="http://pbs.twimg.com/profile_images/1046684256519540737/_n-nTZzN_normal.jpg"/>
    <hyperlink ref="G87" r:id="rId651" display="http://pbs.twimg.com/profile_images/1017008999324114944/Yj68wiQw_normal.jpg"/>
    <hyperlink ref="G88" r:id="rId652" display="http://pbs.twimg.com/profile_images/831502849242718208/yf-COoR0_normal.jpg"/>
    <hyperlink ref="G89" r:id="rId653" display="http://pbs.twimg.com/profile_images/1015237843709497345/4xz5T-Hb_normal.jpg"/>
    <hyperlink ref="G90" r:id="rId654" display="http://pbs.twimg.com/profile_images/461591109043355648/VsuUdyNy_normal.jpeg"/>
    <hyperlink ref="G91" r:id="rId655" display="http://pbs.twimg.com/profile_images/719867893689774080/0YCQpyhg_normal.jpg"/>
    <hyperlink ref="G92" r:id="rId656" display="http://pbs.twimg.com/profile_images/602371945645133824/GcDsU6Ge_normal.png"/>
    <hyperlink ref="G93" r:id="rId657" display="http://pbs.twimg.com/profile_images/1112953379930734594/Z6l9reiL_normal.jpg"/>
    <hyperlink ref="G94" r:id="rId658" display="http://pbs.twimg.com/profile_images/568528198518841344/6rZadKsE_normal.jpeg"/>
    <hyperlink ref="G95" r:id="rId659" display="http://pbs.twimg.com/profile_images/608137404051013632/19Efy6df_normal.png"/>
    <hyperlink ref="G96" r:id="rId660" display="http://pbs.twimg.com/profile_images/1062827423929131008/YQ1jUnLC_normal.jpg"/>
    <hyperlink ref="G97" r:id="rId661" display="http://pbs.twimg.com/profile_images/877180972550287361/mbAkXVbC_normal.jpg"/>
    <hyperlink ref="G98" r:id="rId662" display="http://pbs.twimg.com/profile_images/1101196276631244801/93fCATWb_normal.jpg"/>
    <hyperlink ref="G99" r:id="rId663" display="http://pbs.twimg.com/profile_images/1079714110332456960/MYbjPZ7X_normal.jpg"/>
    <hyperlink ref="G100" r:id="rId664" display="http://pbs.twimg.com/profile_images/742875513002332160/rsDWhQFU_normal.jpg"/>
    <hyperlink ref="G101" r:id="rId665" display="http://pbs.twimg.com/profile_images/378800000518550081/792d753cc2e205505c73ef9e345d09e4_normal.jpeg"/>
    <hyperlink ref="G102" r:id="rId666" display="http://pbs.twimg.com/profile_images/880795054570450944/VZHBF0yH_normal.jpg"/>
    <hyperlink ref="G103" r:id="rId667" display="http://pbs.twimg.com/profile_images/1002891320476696579/ifRTec9y_normal.jpg"/>
    <hyperlink ref="G104" r:id="rId668" display="http://pbs.twimg.com/profile_images/834408373537882112/u_6w4_6q_normal.jpg"/>
    <hyperlink ref="G105" r:id="rId669" display="http://pbs.twimg.com/profile_images/943119256018935808/sQUB0eta_normal.jpg"/>
    <hyperlink ref="G106" r:id="rId670" display="http://pbs.twimg.com/profile_images/1092874146114162689/O40LVADh_normal.jpg"/>
    <hyperlink ref="G107" r:id="rId671" display="http://pbs.twimg.com/profile_images/1217546764/HeartLeedsFreegle_trans_200_normal.png"/>
    <hyperlink ref="G108" r:id="rId672" display="http://pbs.twimg.com/profile_images/1098625945051766786/CkjvMegP_normal.png"/>
    <hyperlink ref="G109" r:id="rId673" display="http://pbs.twimg.com/profile_images/1032737914239639552/tfot6nbr_normal.jpg"/>
    <hyperlink ref="G110" r:id="rId674" display="http://pbs.twimg.com/profile_images/1093859266/faye-market-entrance_normal.jpg"/>
    <hyperlink ref="G111" r:id="rId675" display="http://pbs.twimg.com/profile_images/884005775521308672/qBwLau_V_normal.jpg"/>
    <hyperlink ref="G112" r:id="rId676" display="http://pbs.twimg.com/profile_images/608140753735458817/nyOLAiWG_normal.png"/>
    <hyperlink ref="G113" r:id="rId677" display="http://pbs.twimg.com/profile_images/1103977105078059008/EsME_9Oy_normal.jpg"/>
    <hyperlink ref="G114" r:id="rId678" display="http://pbs.twimg.com/profile_images/914752174596476933/jkoSfQmj_normal.jpg"/>
    <hyperlink ref="G115" r:id="rId679" display="http://pbs.twimg.com/profile_images/661258810078572544/St1cYsB-_normal.png"/>
    <hyperlink ref="G116" r:id="rId680" display="http://pbs.twimg.com/profile_images/789056548022657025/0q8KIO0k_normal.jpg"/>
    <hyperlink ref="G117" r:id="rId681" display="http://pbs.twimg.com/profile_images/1092816854358343680/-XOsLmIT_normal.jpg"/>
    <hyperlink ref="G118" r:id="rId682" display="http://pbs.twimg.com/profile_images/599488439311048704/y7csZ5R5_normal.png"/>
    <hyperlink ref="G119" r:id="rId683" display="http://pbs.twimg.com/profile_images/908418445666131969/5CXAXRtP_normal.jpg"/>
    <hyperlink ref="G120" r:id="rId684" display="http://pbs.twimg.com/profile_images/1098307710087356416/JmmvJOFe_normal.jpg"/>
    <hyperlink ref="G121" r:id="rId685" display="http://pbs.twimg.com/profile_images/1039032896441528320/pkc-Gz6Z_normal.jpg"/>
    <hyperlink ref="G122" r:id="rId686" display="http://pbs.twimg.com/profile_images/552228807437189120/U7DQg25J_normal.jpeg"/>
    <hyperlink ref="G123" r:id="rId687" display="http://pbs.twimg.com/profile_images/535339724/driver_hire_logo_normal.jpg"/>
    <hyperlink ref="G124" r:id="rId688" display="http://pbs.twimg.com/profile_images/664754214430711808/WV81ZM07_normal.jpg"/>
    <hyperlink ref="G125" r:id="rId689" display="http://pbs.twimg.com/profile_images/1027111887606099968/_PZmNDzj_normal.jpg"/>
    <hyperlink ref="G126" r:id="rId690" display="http://pbs.twimg.com/profile_images/378800000402622979/8d84396b96d09107c32cbe9866699d55_normal.jpeg"/>
    <hyperlink ref="G127" r:id="rId691" display="http://pbs.twimg.com/profile_images/631777293921157121/1BQhaICO_normal.jpg"/>
    <hyperlink ref="G128" r:id="rId692" display="http://pbs.twimg.com/profile_images/783995268454817792/5X715Iu5_normal.jpg"/>
    <hyperlink ref="G129" r:id="rId693" display="http://pbs.twimg.com/profile_images/986275841016557568/SZPiNUMB_normal.jpg"/>
    <hyperlink ref="G130" r:id="rId694" display="http://pbs.twimg.com/profile_images/991417012499906560/ooR70guZ_normal.jpg"/>
    <hyperlink ref="G131" r:id="rId695" display="http://pbs.twimg.com/profile_images/854787267776307200/KD9vNvWY_normal.jpg"/>
    <hyperlink ref="G132" r:id="rId696" display="http://pbs.twimg.com/profile_images/816216614525878272/RUOOhdET_normal.jpg"/>
    <hyperlink ref="G133" r:id="rId697" display="http://pbs.twimg.com/profile_images/1080771288866738179/K1-JHsZN_normal.jpg"/>
    <hyperlink ref="G134" r:id="rId698" display="http://pbs.twimg.com/profile_images/419387356186042368/GDR2N0ic_normal.png"/>
    <hyperlink ref="G135" r:id="rId699" display="http://pbs.twimg.com/profile_images/971465594976452608/GPYDIzNN_normal.jpg"/>
    <hyperlink ref="G136" r:id="rId700" display="http://pbs.twimg.com/profile_images/1008337126923042816/6sl4Oje7_normal.jpg"/>
    <hyperlink ref="G137" r:id="rId701" display="http://pbs.twimg.com/profile_images/793485902236430336/fjpQBAJ9_normal.jpg"/>
    <hyperlink ref="G138" r:id="rId702" display="http://pbs.twimg.com/profile_images/805468791299682304/ZXPXm9PV_normal.jpg"/>
    <hyperlink ref="G139" r:id="rId703" display="http://pbs.twimg.com/profile_images/551981847714873344/qZiKzYOD_normal.jpeg"/>
    <hyperlink ref="G140" r:id="rId704" display="http://pbs.twimg.com/profile_images/990764276041236482/QE8oY1OL_normal.jpg"/>
    <hyperlink ref="G141" r:id="rId705" display="http://pbs.twimg.com/profile_images/734673948047081473/DCKd8UNm_normal.jpg"/>
    <hyperlink ref="G142" r:id="rId706" display="http://pbs.twimg.com/profile_images/784741510344499200/MFRfcZqe_normal.jpg"/>
    <hyperlink ref="G143" r:id="rId707" display="http://pbs.twimg.com/profile_images/752551421447245824/pufHmq4L_normal.jpg"/>
    <hyperlink ref="G144" r:id="rId708" display="http://pbs.twimg.com/profile_images/471727809874763776/7fwgUkHx_normal.png"/>
    <hyperlink ref="G145" r:id="rId709" display="http://pbs.twimg.com/profile_images/462977067852627969/DqUKL5ru_normal.png"/>
    <hyperlink ref="G146" r:id="rId710" display="http://pbs.twimg.com/profile_images/1011704573373878273/g96jwTP5_normal.jpg"/>
    <hyperlink ref="G147" r:id="rId711" display="http://pbs.twimg.com/profile_images/957541705796014081/d3cxhOuE_normal.jpg"/>
    <hyperlink ref="G148" r:id="rId712" display="http://pbs.twimg.com/profile_images/599170394596212736/_mOV5QlM_normal.png"/>
    <hyperlink ref="G149" r:id="rId713" display="http://pbs.twimg.com/profile_images/846727105513689088/zV05QT9f_normal.jpg"/>
    <hyperlink ref="G150" r:id="rId714" display="http://pbs.twimg.com/profile_images/1257810479/recruiter2_normal.gif"/>
    <hyperlink ref="G151" r:id="rId715" display="http://pbs.twimg.com/profile_images/600166230843097088/uBu2zdNy_normal.png"/>
    <hyperlink ref="G152" r:id="rId716" display="http://pbs.twimg.com/profile_images/378800000680439584/605977150418c0ead2043abae3218466_normal.jpeg"/>
    <hyperlink ref="G153" r:id="rId717" display="http://pbs.twimg.com/profile_images/1061909918532464641/SqjSrS_N_normal.jpg"/>
    <hyperlink ref="G154" r:id="rId718" display="http://pbs.twimg.com/profile_images/820896128753434624/N_--dvFS_normal.jpg"/>
    <hyperlink ref="G155" r:id="rId719" display="http://pbs.twimg.com/profile_images/1104497242189250561/xLWIAZmM_normal.jpg"/>
    <hyperlink ref="G156" r:id="rId720" display="http://pbs.twimg.com/profile_images/573925511878967296/wICVc4UH_normal.jpeg"/>
    <hyperlink ref="G157" r:id="rId721" display="http://pbs.twimg.com/profile_images/892785058741862400/hlqUMjLK_normal.jpg"/>
    <hyperlink ref="G158" r:id="rId722" display="http://pbs.twimg.com/profile_images/1077530343840845825/XmbDJHYN_normal.jpg"/>
    <hyperlink ref="G159" r:id="rId723" display="http://pbs.twimg.com/profile_images/580363472749219840/T431yB1L_normal.jpg"/>
    <hyperlink ref="G160" r:id="rId724" display="http://pbs.twimg.com/profile_images/662999835906285569/i-e4cjcu_normal.jpg"/>
    <hyperlink ref="G161" r:id="rId725" display="http://pbs.twimg.com/profile_images/1004099369241645056/I3ccUBUQ_normal.jpg"/>
    <hyperlink ref="G162" r:id="rId726" display="http://pbs.twimg.com/profile_images/673272991816548353/tn5thWZR_normal.jpg"/>
    <hyperlink ref="G163" r:id="rId727" display="http://pbs.twimg.com/profile_images/850311565740060672/wo6rE25-_normal.jpg"/>
    <hyperlink ref="G164" r:id="rId728" display="http://pbs.twimg.com/profile_images/819489182297034753/5uptiPTa_normal.jpg"/>
    <hyperlink ref="G165" r:id="rId729" display="http://pbs.twimg.com/profile_images/535462566466953216/LO4b62xQ_normal.jpeg"/>
    <hyperlink ref="G166" r:id="rId730" display="http://pbs.twimg.com/profile_images/610072079451484161/3AR_IopU_normal.jpg"/>
    <hyperlink ref="G167" r:id="rId731" display="http://pbs.twimg.com/profile_images/971134241038839808/g446rwhS_normal.jpg"/>
    <hyperlink ref="G168" r:id="rId732" display="http://pbs.twimg.com/profile_images/608138069880020992/ywjnGckE_normal.png"/>
    <hyperlink ref="G169" r:id="rId733" display="http://pbs.twimg.com/profile_images/862172787603107840/UwfrJ4wO_normal.jpg"/>
    <hyperlink ref="G170" r:id="rId734" display="http://pbs.twimg.com/profile_images/1026777597273927680/-7ztlZr9_normal.jpg"/>
    <hyperlink ref="G171" r:id="rId735" display="http://pbs.twimg.com/profile_images/1113849892596867073/OUov6okG_normal.png"/>
    <hyperlink ref="G172" r:id="rId736" display="http://pbs.twimg.com/profile_images/62275331/Kitces_Pic__1_normal.jpg"/>
    <hyperlink ref="G173" r:id="rId737" display="http://pbs.twimg.com/profile_images/877162850019676161/itMtseuM_normal.jpg"/>
    <hyperlink ref="G174" r:id="rId738" display="http://pbs.twimg.com/profile_images/638221966160171009/4_RxvwdY_normal.jpg"/>
    <hyperlink ref="G175" r:id="rId739" display="http://pbs.twimg.com/profile_images/590386960008634368/EMA54NS7_normal.png"/>
    <hyperlink ref="G176" r:id="rId740" display="http://pbs.twimg.com/profile_images/612970356199043072/IOaY-PYu_normal.png"/>
    <hyperlink ref="G177" r:id="rId741" display="http://pbs.twimg.com/profile_images/599491221149642752/f7MH7lTa_normal.png"/>
    <hyperlink ref="G178" r:id="rId742" display="http://pbs.twimg.com/profile_images/601742799097171969/e-dlio-q_normal.png"/>
    <hyperlink ref="G179" r:id="rId743" display="http://pbs.twimg.com/profile_images/590392096403693568/H6cMVHiL_normal.png"/>
    <hyperlink ref="G180" r:id="rId744" display="http://pbs.twimg.com/profile_images/957997126713135105/iwK52iK9_normal.jpg"/>
    <hyperlink ref="G181" r:id="rId745" display="http://pbs.twimg.com/profile_images/1094503512208228352/-heCmB-K_normal.jpg"/>
    <hyperlink ref="G182" r:id="rId746" display="http://pbs.twimg.com/profile_images/676135165366837248/29e4zT6l_normal.jpg"/>
    <hyperlink ref="G183" r:id="rId747" display="http://pbs.twimg.com/profile_images/1067166687303217152/qdMJvwcR_normal.jpg"/>
    <hyperlink ref="G184" r:id="rId748" display="http://pbs.twimg.com/profile_images/591101554729549824/2u-qWaRv_normal.png"/>
    <hyperlink ref="G185" r:id="rId749" display="http://pbs.twimg.com/profile_images/870901706325938176/R9U5PkZ4_normal.jpg"/>
    <hyperlink ref="G186" r:id="rId750" display="http://pbs.twimg.com/profile_images/1573759224/CS_RGB_normal.jpg"/>
    <hyperlink ref="G187" r:id="rId751" display="http://pbs.twimg.com/profile_images/1057342406587244544/BRVVKaGB_normal.jpg"/>
    <hyperlink ref="G188" r:id="rId752" display="http://pbs.twimg.com/profile_images/612969588834349056/ACdrSegs_normal.png"/>
    <hyperlink ref="G189" r:id="rId753" display="http://pbs.twimg.com/profile_images/2759494828/ae4161aef39e95d09da457ee78374fed_normal.jpeg"/>
    <hyperlink ref="G190" r:id="rId754" display="http://pbs.twimg.com/profile_images/851399198155079680/JeKBuxO6_normal.jpg"/>
    <hyperlink ref="G191" r:id="rId755" display="http://pbs.twimg.com/profile_images/418691383503765504/c4Go7vm9_normal.jpeg"/>
    <hyperlink ref="G192" r:id="rId756" display="http://pbs.twimg.com/profile_images/891963947833864193/fWwOK1D7_normal.jpg"/>
    <hyperlink ref="G193" r:id="rId757" display="http://pbs.twimg.com/profile_images/1036752142051299328/cmHEpec9_normal.jpg"/>
    <hyperlink ref="G194" r:id="rId758" display="http://pbs.twimg.com/profile_images/3202544284/b7225fa60ed48bcd2fb645636e4f4adb_normal.png"/>
    <hyperlink ref="G195" r:id="rId759" display="http://pbs.twimg.com/profile_images/672698311443406849/BEiC1GvN_normal.jpg"/>
    <hyperlink ref="G196" r:id="rId760" display="http://pbs.twimg.com/profile_images/663700061835165697/4xf9oDK9_normal.jpg"/>
    <hyperlink ref="G197" r:id="rId761" display="http://pbs.twimg.com/profile_images/1077019069193355265/nTc188OY_normal.jpg"/>
    <hyperlink ref="G198" r:id="rId762" display="http://pbs.twimg.com/profile_images/762567329377116160/XNouhu8V_normal.jpg"/>
    <hyperlink ref="G199" r:id="rId763" display="http://pbs.twimg.com/profile_images/1108326501886369793/Os1L0G6l_normal.jpg"/>
    <hyperlink ref="G200" r:id="rId764" display="http://pbs.twimg.com/profile_images/1116758405283291136/kyOTDjyR_normal.jpg"/>
    <hyperlink ref="G201" r:id="rId765" display="http://pbs.twimg.com/profile_images/771385038965473280/_FmMqqYD_normal.jpg"/>
    <hyperlink ref="G202" r:id="rId766" display="http://pbs.twimg.com/profile_images/608136232061829120/EFEosWsk_normal.png"/>
    <hyperlink ref="G203" r:id="rId767" display="http://pbs.twimg.com/profile_images/1061915469517594624/_3aN5Xl3_normal.jpg"/>
    <hyperlink ref="G204" r:id="rId768" display="http://pbs.twimg.com/profile_images/608492685830291456/GiEFRPTA_normal.png"/>
    <hyperlink ref="G205" r:id="rId769" display="http://pbs.twimg.com/profile_images/1047445067378700289/rNKJ7Jl7_normal.jpg"/>
    <hyperlink ref="G206" r:id="rId770" display="http://pbs.twimg.com/profile_images/1019937703738167296/zRMMGiwP_normal.jpg"/>
    <hyperlink ref="G207" r:id="rId771" display="http://pbs.twimg.com/profile_images/974291672153587712/sSdM3eV5_normal.jpg"/>
    <hyperlink ref="G208" r:id="rId772" display="http://pbs.twimg.com/profile_images/378800000735867271/8ad37be64e51a28b439b7fb3fd433437_normal.jpeg"/>
    <hyperlink ref="G209" r:id="rId773" display="http://pbs.twimg.com/profile_images/592567662867283968/l8LfW8KK_normal.png"/>
    <hyperlink ref="G210" r:id="rId774" display="http://pbs.twimg.com/profile_images/1103669893981974528/CH2cNbrl_normal.jpg"/>
    <hyperlink ref="G211" r:id="rId775" display="http://pbs.twimg.com/profile_images/803772529269555201/02I9DCU6_normal.jpg"/>
    <hyperlink ref="G212" r:id="rId776" display="http://pbs.twimg.com/profile_images/1085149410399444993/HovISt24_normal.jpg"/>
    <hyperlink ref="G213" r:id="rId777" display="http://pbs.twimg.com/profile_images/2706088351/f9bee529b00a631f5184b22f60c5a937_normal.jpeg"/>
    <hyperlink ref="G214" r:id="rId778" display="http://pbs.twimg.com/profile_images/689176449215930368/zvMe0iDM_normal.png"/>
    <hyperlink ref="G215" r:id="rId779" display="http://pbs.twimg.com/profile_images/599493952962699265/rZcfomQ9_normal.png"/>
    <hyperlink ref="G216" r:id="rId780" display="http://pbs.twimg.com/profile_images/723361072111976448/E-bgrRHL_normal.jpg"/>
    <hyperlink ref="G217" r:id="rId781" display="http://pbs.twimg.com/profile_images/1118803248343699458/-uF6pUGs_normal.png"/>
    <hyperlink ref="G218" r:id="rId782" display="http://pbs.twimg.com/profile_images/612960089989873664/jrFIAVaX_normal.png"/>
    <hyperlink ref="G219" r:id="rId783" display="http://pbs.twimg.com/profile_images/378800000084291050/a23edf17554343dfcc7423c82f4599fd_normal.png"/>
    <hyperlink ref="G220" r:id="rId784" display="http://pbs.twimg.com/profile_images/712270594344144896/CO_7m5un_normal.jpg"/>
    <hyperlink ref="G221" r:id="rId785" display="http://pbs.twimg.com/profile_images/829860623748063232/FV4ZqOlZ_normal.jpg"/>
    <hyperlink ref="AY3" r:id="rId786" display="https://twitter.com/surreyjobs_uk"/>
    <hyperlink ref="AY4" r:id="rId787" display="https://twitter.com/anncaswell2"/>
    <hyperlink ref="AY5" r:id="rId788" display="https://twitter.com/ley_poleguns"/>
    <hyperlink ref="AY6" r:id="rId789" display="https://twitter.com/europcar_be"/>
    <hyperlink ref="AY7" r:id="rId790" display="https://twitter.com/fleetowner"/>
    <hyperlink ref="AY8" r:id="rId791" display="https://twitter.com/europcar"/>
    <hyperlink ref="AY9" r:id="rId792" display="https://twitter.com/europcar_ire"/>
    <hyperlink ref="AY10" r:id="rId793" display="https://twitter.com/europcar_uk"/>
    <hyperlink ref="AY11" r:id="rId794" display="https://twitter.com/ilford_jobs"/>
    <hyperlink ref="AY12" r:id="rId795" display="https://twitter.com/pfblackburn"/>
    <hyperlink ref="AY13" r:id="rId796" display="https://twitter.com/lancashare1"/>
    <hyperlink ref="AY14" r:id="rId797" display="https://twitter.com/europcar_pt"/>
    <hyperlink ref="AY15" r:id="rId798" display="https://twitter.com/rmi_trucking"/>
    <hyperlink ref="AY16" r:id="rId799" display="https://twitter.com/csljobs"/>
    <hyperlink ref="AY17" r:id="rId800" display="https://twitter.com/expresssalem"/>
    <hyperlink ref="AY18" r:id="rId801" display="https://twitter.com/barking_jobs"/>
    <hyperlink ref="AY19" r:id="rId802" display="https://twitter.com/cityofwoodbury"/>
    <hyperlink ref="AY20" r:id="rId803" display="https://twitter.com/rokyjones"/>
    <hyperlink ref="AY21" r:id="rId804" display="https://twitter.com/rothwell_scott"/>
    <hyperlink ref="AY22" r:id="rId805" display="https://twitter.com/castlefordjobs"/>
    <hyperlink ref="AY23" r:id="rId806" display="https://twitter.com/dumfriesjobs"/>
    <hyperlink ref="AY24" r:id="rId807" display="https://twitter.com/essex_jobs_uk"/>
    <hyperlink ref="AY25" r:id="rId808" display="https://twitter.com/freight_guide"/>
    <hyperlink ref="AY26" r:id="rId809" display="https://twitter.com/joshtemple123"/>
    <hyperlink ref="AY27" r:id="rId810" display="https://twitter.com/firstcymru"/>
    <hyperlink ref="AY28" r:id="rId811" display="https://twitter.com/alan_ridgley"/>
    <hyperlink ref="AY29" r:id="rId812" display="https://twitter.com/dougwalker43"/>
    <hyperlink ref="AY30" r:id="rId813" display="https://twitter.com/maldon_jobs"/>
    <hyperlink ref="AY31" r:id="rId814" display="https://twitter.com/lichfield_jobs"/>
    <hyperlink ref="AY32" r:id="rId815" display="https://twitter.com/jay_recruiting"/>
    <hyperlink ref="AY33" r:id="rId816" display="https://twitter.com/e0ppok"/>
    <hyperlink ref="AY34" r:id="rId817" display="https://twitter.com/flugempire"/>
    <hyperlink ref="AY35" r:id="rId818" display="https://twitter.com/buckingham_jobs"/>
    <hyperlink ref="AY36" r:id="rId819" display="https://twitter.com/dmregister"/>
    <hyperlink ref="AY37" r:id="rId820" display="https://twitter.com/matthewbain_"/>
    <hyperlink ref="AY38" r:id="rId821" display="https://twitter.com/dmrcyclones"/>
    <hyperlink ref="AY39" r:id="rId822" display="https://twitter.com/dmrsports"/>
    <hyperlink ref="AY40" r:id="rId823" display="https://twitter.com/hawkcentral"/>
    <hyperlink ref="AY41" r:id="rId824" display="https://twitter.com/presscitizen"/>
    <hyperlink ref="AY42" r:id="rId825" display="https://twitter.com/alliowa"/>
    <hyperlink ref="AY43" r:id="rId826" display="https://twitter.com/icpcsports"/>
    <hyperlink ref="AY44" r:id="rId827" display="https://twitter.com/europcardubai"/>
    <hyperlink ref="AY45" r:id="rId828" display="https://twitter.com/sc3350nyp"/>
    <hyperlink ref="AY46" r:id="rId829" display="https://twitter.com/nyorkspolice"/>
    <hyperlink ref="AY47" r:id="rId830" display="https://twitter.com/nyp_teamtalent"/>
    <hyperlink ref="AY48" r:id="rId831" display="https://twitter.com/sthelensjobs"/>
    <hyperlink ref="AY49" r:id="rId832" display="https://twitter.com/jcpinwestwales"/>
    <hyperlink ref="AY50" r:id="rId833" display="https://twitter.com/bookerwholesale"/>
    <hyperlink ref="AY51" r:id="rId834" display="https://twitter.com/fwdwholesale"/>
    <hyperlink ref="AY52" r:id="rId835" display="https://twitter.com/dundeeandangus"/>
    <hyperlink ref="AY53" r:id="rId836" display="https://twitter.com/stagecoachescot"/>
    <hyperlink ref="AY54" r:id="rId837" display="https://twitter.com/myhriday"/>
    <hyperlink ref="AY55" r:id="rId838" display="https://twitter.com/uberinsupport"/>
    <hyperlink ref="AY56" r:id="rId839" display="https://twitter.com/uber_india"/>
    <hyperlink ref="AY57" r:id="rId840" display="https://twitter.com/uber_support"/>
    <hyperlink ref="AY58" r:id="rId841" display="https://twitter.com/sona2905"/>
    <hyperlink ref="AY59" r:id="rId842" display="https://twitter.com/cumbrianjobs"/>
    <hyperlink ref="AY60" r:id="rId843" display="https://twitter.com/legendsofibrox"/>
    <hyperlink ref="AY61" r:id="rId844" display="https://twitter.com/m8staffing"/>
    <hyperlink ref="AY62" r:id="rId845" display="https://twitter.com/jobsbarnsley1"/>
    <hyperlink ref="AY63" r:id="rId846" display="https://twitter.com/employse1"/>
    <hyperlink ref="AY64" r:id="rId847" display="https://twitter.com/logie80"/>
    <hyperlink ref="AY65" r:id="rId848" display="https://twitter.com/aryaaint"/>
    <hyperlink ref="AY66" r:id="rId849" display="https://twitter.com/ptijobs"/>
    <hyperlink ref="AY67" r:id="rId850" display="https://twitter.com/aceappointments"/>
    <hyperlink ref="AY68" r:id="rId851" display="https://twitter.com/heritagewills"/>
    <hyperlink ref="AY69" r:id="rId852" display="https://twitter.com/rosedalefuneral"/>
    <hyperlink ref="AY70" r:id="rId853" display="https://twitter.com/logie10"/>
    <hyperlink ref="AY71" r:id="rId854" display="https://twitter.com/michael91517632"/>
    <hyperlink ref="AY72" r:id="rId855" display="https://twitter.com/craig_sandlin"/>
    <hyperlink ref="AY73" r:id="rId856" display="https://twitter.com/shellenicholson"/>
    <hyperlink ref="AY74" r:id="rId857" display="https://twitter.com/tmj_grn_recruit"/>
    <hyperlink ref="AY75" r:id="rId858" display="https://twitter.com/ginalmossburg"/>
    <hyperlink ref="AY76" r:id="rId859" display="https://twitter.com/whitehouse"/>
    <hyperlink ref="AY77" r:id="rId860" display="https://twitter.com/wisesouthwest"/>
    <hyperlink ref="AY78" r:id="rId861" display="https://twitter.com/crusenorwich"/>
    <hyperlink ref="AY79" r:id="rId862" display="https://twitter.com/idarsaal"/>
    <hyperlink ref="AY80" r:id="rId863" display="https://twitter.com/movers_guide"/>
    <hyperlink ref="AY81" r:id="rId864" display="https://twitter.com/cardifftweeter"/>
    <hyperlink ref="AY82" r:id="rId865" display="https://twitter.com/regispeople"/>
    <hyperlink ref="AY83" r:id="rId866" display="https://twitter.com/gwynedd_jobs"/>
    <hyperlink ref="AY84" r:id="rId867" display="https://twitter.com/opus_gwynedd"/>
    <hyperlink ref="AY85" r:id="rId868" display="https://twitter.com/stagecoachnscot"/>
    <hyperlink ref="AY86" r:id="rId869" display="https://twitter.com/itsjustjadee"/>
    <hyperlink ref="AY87" r:id="rId870" display="https://twitter.com/midhants"/>
    <hyperlink ref="AY88" r:id="rId871" display="https://twitter.com/orwakeasi"/>
    <hyperlink ref="AY89" r:id="rId872" display="https://twitter.com/north_westjobs"/>
    <hyperlink ref="AY90" r:id="rId873" display="https://twitter.com/adtransportexp"/>
    <hyperlink ref="AY91" r:id="rId874" display="https://twitter.com/driverjobs"/>
    <hyperlink ref="AY92" r:id="rId875" display="https://twitter.com/salford_jobs"/>
    <hyperlink ref="AY93" r:id="rId876" display="https://twitter.com/dccphilcain"/>
    <hyperlink ref="AY94" r:id="rId877" display="https://twitter.com/daanwseattle"/>
    <hyperlink ref="AY95" r:id="rId878" display="https://twitter.com/daventry_jobs"/>
    <hyperlink ref="AY96" r:id="rId879" display="https://twitter.com/northyorkspfcc"/>
    <hyperlink ref="AY97" r:id="rId880" display="https://twitter.com/am2pmrec"/>
    <hyperlink ref="AY98" r:id="rId881" display="https://twitter.com/shonamackie"/>
    <hyperlink ref="AY99" r:id="rId882" display="https://twitter.com/mymrecruit"/>
    <hyperlink ref="AY100" r:id="rId883" display="https://twitter.com/shahnawaz185"/>
    <hyperlink ref="AY101" r:id="rId884" display="https://twitter.com/nejstevenson"/>
    <hyperlink ref="AY102" r:id="rId885" display="https://twitter.com/group2llc"/>
    <hyperlink ref="AY103" r:id="rId886" display="https://twitter.com/leeds_wood"/>
    <hyperlink ref="AY104" r:id="rId887" display="https://twitter.com/slshares"/>
    <hyperlink ref="AY105" r:id="rId888" display="https://twitter.com/ncwrp"/>
    <hyperlink ref="AY106" r:id="rId889" display="https://twitter.com/leedsinfo19"/>
    <hyperlink ref="AY107" r:id="rId890" display="https://twitter.com/leedsfreegle"/>
    <hyperlink ref="AY108" r:id="rId891" display="https://twitter.com/lcc_employment"/>
    <hyperlink ref="AY109" r:id="rId892" display="https://twitter.com/tpistaffing"/>
    <hyperlink ref="AY110" r:id="rId893" display="https://twitter.com/kirkgatemarket"/>
    <hyperlink ref="AY111" r:id="rId894" display="https://twitter.com/southleedslife"/>
    <hyperlink ref="AY112" r:id="rId895" display="https://twitter.com/newark_jobs_uk_"/>
    <hyperlink ref="AY113" r:id="rId896" display="https://twitter.com/southleedsradio"/>
    <hyperlink ref="AY114" r:id="rId897" display="https://twitter.com/iso_verisk"/>
    <hyperlink ref="AY115" r:id="rId898" display="https://twitter.com/tenstreet"/>
    <hyperlink ref="AY116" r:id="rId899" display="https://twitter.com/jules_dolan01"/>
    <hyperlink ref="AY117" r:id="rId900" display="https://twitter.com/cory_iix"/>
    <hyperlink ref="AY118" r:id="rId901" display="https://twitter.com/rainham_jobs"/>
    <hyperlink ref="AY119" r:id="rId902" display="https://twitter.com/aspirechris"/>
    <hyperlink ref="AY120" r:id="rId903" display="https://twitter.com/shivayprabhash"/>
    <hyperlink ref="AY121" r:id="rId904" display="https://twitter.com/olacabs"/>
    <hyperlink ref="AY122" r:id="rId905" display="https://twitter.com/scrapleeds"/>
    <hyperlink ref="AY123" r:id="rId906" display="https://twitter.com/driverhireglw"/>
    <hyperlink ref="AY124" r:id="rId907" display="https://twitter.com/driverhire"/>
    <hyperlink ref="AY125" r:id="rId908" display="https://twitter.com/tcdleeds"/>
    <hyperlink ref="AY126" r:id="rId909" display="https://twitter.com/rahilahussain1"/>
    <hyperlink ref="AY127" r:id="rId910" display="https://twitter.com/peelsolutions"/>
    <hyperlink ref="AY128" r:id="rId911" display="https://twitter.com/driverhire_liv"/>
    <hyperlink ref="AY129" r:id="rId912" display="https://twitter.com/bluelinencl"/>
    <hyperlink ref="AY130" r:id="rId913" display="https://twitter.com/foley_services"/>
    <hyperlink ref="AY131" r:id="rId914" display="https://twitter.com/recruiterguide"/>
    <hyperlink ref="AY132" r:id="rId915" display="https://twitter.com/interservele"/>
    <hyperlink ref="AY133" r:id="rId916" display="https://twitter.com/stagecoachne"/>
    <hyperlink ref="AY134" r:id="rId917" display="https://twitter.com/jfrecruiting"/>
    <hyperlink ref="AY135" r:id="rId918" display="https://twitter.com/grayconnolly"/>
    <hyperlink ref="AY136" r:id="rId919" display="https://twitter.com/lizremizowski"/>
    <hyperlink ref="AY137" r:id="rId920" display="https://twitter.com/sfexaminer"/>
    <hyperlink ref="AY138" r:id="rId921" display="https://twitter.com/piltdownlad"/>
    <hyperlink ref="AY139" r:id="rId922" display="https://twitter.com/lyoshki"/>
    <hyperlink ref="AY140" r:id="rId923" display="https://twitter.com/c_a_lott"/>
    <hyperlink ref="AY141" r:id="rId924" display="https://twitter.com/guidancedc"/>
    <hyperlink ref="AY142" r:id="rId925" display="https://twitter.com/nickauston"/>
    <hyperlink ref="AY143" r:id="rId926" display="https://twitter.com/sftaxicabs"/>
    <hyperlink ref="AY144" r:id="rId927" display="https://twitter.com/randallreilly"/>
    <hyperlink ref="AY145" r:id="rId928" display="https://twitter.com/torivojobs"/>
    <hyperlink ref="AY146" r:id="rId929" display="https://twitter.com/cdltruckjobs"/>
    <hyperlink ref="AY147" r:id="rId930" display="https://twitter.com/ridesafeworld"/>
    <hyperlink ref="AY148" r:id="rId931" display="https://twitter.com/jobs_humberside"/>
    <hyperlink ref="AY149" r:id="rId932" display="https://twitter.com/brightonjobsnet"/>
    <hyperlink ref="AY150" r:id="rId933" display="https://twitter.com/recruiter_guide"/>
    <hyperlink ref="AY151" r:id="rId934" display="https://twitter.com/liverpooljobsuk"/>
    <hyperlink ref="AY152" r:id="rId935" display="https://twitter.com/eugenejobs2"/>
    <hyperlink ref="AY153" r:id="rId936" display="https://twitter.com/jcpinwestyorks"/>
    <hyperlink ref="AY154" r:id="rId937" display="https://twitter.com/wildechildbeer"/>
    <hyperlink ref="AY155" r:id="rId938" display="https://twitter.com/lufcbeerlover"/>
    <hyperlink ref="AY156" r:id="rId939" display="https://twitter.com/rocwnyjobs"/>
    <hyperlink ref="AY157" r:id="rId940" display="https://twitter.com/b2sroc"/>
    <hyperlink ref="AY158" r:id="rId941" display="https://twitter.com/soguayodeji"/>
    <hyperlink ref="AY159" r:id="rId942" display="https://twitter.com/magodolagos"/>
    <hyperlink ref="AY160" r:id="rId943" display="https://twitter.com/trolls_queen"/>
    <hyperlink ref="AY161" r:id="rId944" display="https://twitter.com/pakirk53"/>
    <hyperlink ref="AY162" r:id="rId945" display="https://twitter.com/andrewrsorkin"/>
    <hyperlink ref="AY163" r:id="rId946" display="https://twitter.com/southenddh"/>
    <hyperlink ref="AY164" r:id="rId947" display="https://twitter.com/nhsmedwayccg"/>
    <hyperlink ref="AY165" r:id="rId948" display="https://twitter.com/ageukmedway"/>
    <hyperlink ref="AY166" r:id="rId949" display="https://twitter.com/emmacharlottel"/>
    <hyperlink ref="AY167" r:id="rId950" display="https://twitter.com/connectsnthlan"/>
    <hyperlink ref="AY168" r:id="rId951" display="https://twitter.com/welling_jobs"/>
    <hyperlink ref="AY169" r:id="rId952" display="https://twitter.com/ukjobsalert"/>
    <hyperlink ref="AY170" r:id="rId953" display="https://twitter.com/trsontw"/>
    <hyperlink ref="AY171" r:id="rId954" display="https://twitter.com/truckyeahbltc"/>
    <hyperlink ref="AY172" r:id="rId955" display="https://twitter.com/michaelkitces"/>
    <hyperlink ref="AY173" r:id="rId956" display="https://twitter.com/pershing"/>
    <hyperlink ref="AY174" r:id="rId957" display="https://twitter.com/tonyvidler"/>
    <hyperlink ref="AY175" r:id="rId958" display="https://twitter.com/walsall_jobs"/>
    <hyperlink ref="AY176" r:id="rId959" display="https://twitter.com/bradford_jobs"/>
    <hyperlink ref="AY177" r:id="rId960" display="https://twitter.com/jobs_lancashire"/>
    <hyperlink ref="AY178" r:id="rId961" display="https://twitter.com/wandsworth_jobs"/>
    <hyperlink ref="AY179" r:id="rId962" display="https://twitter.com/west_bromwich"/>
    <hyperlink ref="AY180" r:id="rId963" display="https://twitter.com/boassoglobal"/>
    <hyperlink ref="AY181" r:id="rId964" display="https://twitter.com/slartybardfarst"/>
    <hyperlink ref="AY182" r:id="rId965" display="https://twitter.com/smoothmove79"/>
    <hyperlink ref="AY183" r:id="rId966" display="https://twitter.com/muskermcintyre"/>
    <hyperlink ref="AY184" r:id="rId967" display="https://twitter.com/peterborough_wk"/>
    <hyperlink ref="AY185" r:id="rId968" display="https://twitter.com/boab9dru"/>
    <hyperlink ref="AY186" r:id="rId969" display="https://twitter.com/cornerstonescot"/>
    <hyperlink ref="AY187" r:id="rId970" display="https://twitter.com/cornerstonenor1"/>
    <hyperlink ref="AY188" r:id="rId971" display="https://twitter.com/barnsley_jobs"/>
    <hyperlink ref="AY189" r:id="rId972" display="https://twitter.com/cdlatruckingjob"/>
    <hyperlink ref="AY190" r:id="rId973" display="https://twitter.com/jobs4_com"/>
    <hyperlink ref="AY191" r:id="rId974" display="https://twitter.com/horsfordwindow"/>
    <hyperlink ref="AY192" r:id="rId975" display="https://twitter.com/trimble2k"/>
    <hyperlink ref="AY193" r:id="rId976" display="https://twitter.com/jlpjobs"/>
    <hyperlink ref="AY194" r:id="rId977" display="https://twitter.com/hgrecruitment"/>
    <hyperlink ref="AY195" r:id="rId978" display="https://twitter.com/acorn_driving"/>
    <hyperlink ref="AY196" r:id="rId979" display="https://twitter.com/acorn_jobssw"/>
    <hyperlink ref="AY197" r:id="rId980" display="https://twitter.com/amazincareers"/>
    <hyperlink ref="AY198" r:id="rId981" display="https://twitter.com/morestaffltd"/>
    <hyperlink ref="AY199" r:id="rId982" display="https://twitter.com/toraafrica"/>
    <hyperlink ref="AY200" r:id="rId983" display="https://twitter.com/wendsss_"/>
    <hyperlink ref="AY201" r:id="rId984" display="https://twitter.com/auxillis"/>
    <hyperlink ref="AY202" r:id="rId985" display="https://twitter.com/job_northampton"/>
    <hyperlink ref="AY203" r:id="rId986" display="https://twitter.com/jcpinnorfolk"/>
    <hyperlink ref="AY204" r:id="rId987" display="https://twitter.com/norfolk_jobsuk"/>
    <hyperlink ref="AY205" r:id="rId988" display="https://twitter.com/mytimberwolf"/>
    <hyperlink ref="AY206" r:id="rId989" display="https://twitter.com/response_direct"/>
    <hyperlink ref="AY207" r:id="rId990" display="https://twitter.com/rosedaletrain"/>
    <hyperlink ref="AY208" r:id="rId991" display="https://twitter.com/jobsaurora1"/>
    <hyperlink ref="AY209" r:id="rId992" display="https://twitter.com/clwyd_jobs_uk"/>
    <hyperlink ref="AY210" r:id="rId993" display="https://twitter.com/coretransllc"/>
    <hyperlink ref="AY211" r:id="rId994" display="https://twitter.com/truckersforum"/>
    <hyperlink ref="AY212" r:id="rId995" display="https://twitter.com/perfectcdljob"/>
    <hyperlink ref="AY213" r:id="rId996" display="https://twitter.com/bolclarke69"/>
    <hyperlink ref="AY214" r:id="rId997" display="https://twitter.com/harlowsservices"/>
    <hyperlink ref="AY215" r:id="rId998" display="https://twitter.com/burnley_jobs"/>
    <hyperlink ref="AY216" r:id="rId999" display="https://twitter.com/tmj_apa_hr"/>
    <hyperlink ref="AY217" r:id="rId1000" display="https://twitter.com/rozgar_india"/>
    <hyperlink ref="AY218" r:id="rId1001" display="https://twitter.com/rugby_jobs"/>
    <hyperlink ref="AY219" r:id="rId1002" display="https://twitter.com/trabajolondres"/>
    <hyperlink ref="AY220" r:id="rId1003" display="https://twitter.com/momentumwines"/>
    <hyperlink ref="AY221" r:id="rId1004" display="https://twitter.com/brianbwhitaker"/>
  </hyperlinks>
  <printOptions/>
  <pageMargins left="0.7" right="0.7" top="0.75" bottom="0.75" header="0.3" footer="0.3"/>
  <pageSetup horizontalDpi="600" verticalDpi="600" orientation="portrait" r:id="rId1009"/>
  <drawing r:id="rId1008"/>
  <legacyDrawing r:id="rId1006"/>
  <tableParts>
    <tablePart r:id="rId1007"/>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42"/>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140625" style="0" bestFit="1" customWidth="1"/>
    <col min="26" max="26" width="14.57421875" style="0" bestFit="1" customWidth="1"/>
    <col min="27" max="27" width="14.7109375" style="0" bestFit="1" customWidth="1"/>
    <col min="28" max="28" width="12.57421875" style="0" bestFit="1" customWidth="1"/>
    <col min="29" max="29" width="15.7109375" style="0" bestFit="1" customWidth="1"/>
    <col min="30" max="30" width="13.7109375" style="0" bestFit="1" customWidth="1"/>
    <col min="31" max="31" width="16.8515625" style="0" bestFit="1" customWidth="1"/>
    <col min="32" max="32" width="11.421875" style="0" bestFit="1" customWidth="1"/>
    <col min="33" max="33" width="21.57421875" style="0" bestFit="1" customWidth="1"/>
    <col min="34" max="34" width="26.8515625" style="0" bestFit="1" customWidth="1"/>
    <col min="35" max="35" width="22.421875" style="0" bestFit="1" customWidth="1"/>
    <col min="36" max="36" width="27.8515625" style="0" bestFit="1" customWidth="1"/>
    <col min="37" max="37" width="27.140625" style="0" bestFit="1" customWidth="1"/>
    <col min="38" max="38" width="32.57421875" style="0" bestFit="1" customWidth="1"/>
    <col min="39" max="39" width="18.00390625" style="0" bestFit="1" customWidth="1"/>
    <col min="40" max="40" width="22.140625" style="0" bestFit="1" customWidth="1"/>
    <col min="41" max="41" width="16.2812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3558</v>
      </c>
      <c r="Z2" s="13" t="s">
        <v>3575</v>
      </c>
      <c r="AA2" s="13" t="s">
        <v>3611</v>
      </c>
      <c r="AB2" s="13" t="s">
        <v>3695</v>
      </c>
      <c r="AC2" s="13" t="s">
        <v>3831</v>
      </c>
      <c r="AD2" s="13" t="s">
        <v>3886</v>
      </c>
      <c r="AE2" s="13" t="s">
        <v>3887</v>
      </c>
      <c r="AF2" s="13" t="s">
        <v>3910</v>
      </c>
      <c r="AG2" s="118" t="s">
        <v>4946</v>
      </c>
      <c r="AH2" s="118" t="s">
        <v>4947</v>
      </c>
      <c r="AI2" s="118" t="s">
        <v>4948</v>
      </c>
      <c r="AJ2" s="118" t="s">
        <v>4949</v>
      </c>
      <c r="AK2" s="118" t="s">
        <v>4950</v>
      </c>
      <c r="AL2" s="118" t="s">
        <v>4951</v>
      </c>
      <c r="AM2" s="118" t="s">
        <v>4952</v>
      </c>
      <c r="AN2" s="118" t="s">
        <v>4953</v>
      </c>
      <c r="AO2" s="118" t="s">
        <v>4956</v>
      </c>
    </row>
    <row r="3" spans="1:41" ht="15">
      <c r="A3" s="87" t="s">
        <v>3473</v>
      </c>
      <c r="B3" s="65" t="s">
        <v>3513</v>
      </c>
      <c r="C3" s="65" t="s">
        <v>56</v>
      </c>
      <c r="D3" s="104"/>
      <c r="E3" s="103"/>
      <c r="F3" s="105" t="s">
        <v>4966</v>
      </c>
      <c r="G3" s="106"/>
      <c r="H3" s="106"/>
      <c r="I3" s="107">
        <v>3</v>
      </c>
      <c r="J3" s="108"/>
      <c r="K3" s="48">
        <v>87</v>
      </c>
      <c r="L3" s="48">
        <v>66</v>
      </c>
      <c r="M3" s="48">
        <v>54</v>
      </c>
      <c r="N3" s="48">
        <v>120</v>
      </c>
      <c r="O3" s="48">
        <v>120</v>
      </c>
      <c r="P3" s="49" t="s">
        <v>4957</v>
      </c>
      <c r="Q3" s="49" t="s">
        <v>4957</v>
      </c>
      <c r="R3" s="48">
        <v>87</v>
      </c>
      <c r="S3" s="48">
        <v>87</v>
      </c>
      <c r="T3" s="48">
        <v>1</v>
      </c>
      <c r="U3" s="48">
        <v>7</v>
      </c>
      <c r="V3" s="48">
        <v>0</v>
      </c>
      <c r="W3" s="49">
        <v>0</v>
      </c>
      <c r="X3" s="49">
        <v>0</v>
      </c>
      <c r="Y3" s="78" t="s">
        <v>3559</v>
      </c>
      <c r="Z3" s="78" t="s">
        <v>3576</v>
      </c>
      <c r="AA3" s="78" t="s">
        <v>3612</v>
      </c>
      <c r="AB3" s="84" t="s">
        <v>3696</v>
      </c>
      <c r="AC3" s="84" t="s">
        <v>3832</v>
      </c>
      <c r="AD3" s="84"/>
      <c r="AE3" s="84" t="s">
        <v>388</v>
      </c>
      <c r="AF3" s="84" t="s">
        <v>3911</v>
      </c>
      <c r="AG3" s="121">
        <v>101</v>
      </c>
      <c r="AH3" s="124">
        <v>2.581799591002045</v>
      </c>
      <c r="AI3" s="121">
        <v>7</v>
      </c>
      <c r="AJ3" s="124">
        <v>0.17893660531697342</v>
      </c>
      <c r="AK3" s="121">
        <v>0</v>
      </c>
      <c r="AL3" s="124">
        <v>0</v>
      </c>
      <c r="AM3" s="121">
        <v>3804</v>
      </c>
      <c r="AN3" s="124">
        <v>97.23926380368098</v>
      </c>
      <c r="AO3" s="121">
        <v>3912</v>
      </c>
    </row>
    <row r="4" spans="1:41" ht="15">
      <c r="A4" s="87" t="s">
        <v>3474</v>
      </c>
      <c r="B4" s="65" t="s">
        <v>3514</v>
      </c>
      <c r="C4" s="65" t="s">
        <v>56</v>
      </c>
      <c r="D4" s="110"/>
      <c r="E4" s="109"/>
      <c r="F4" s="111" t="s">
        <v>4967</v>
      </c>
      <c r="G4" s="112"/>
      <c r="H4" s="112"/>
      <c r="I4" s="113">
        <v>4</v>
      </c>
      <c r="J4" s="114"/>
      <c r="K4" s="48">
        <v>12</v>
      </c>
      <c r="L4" s="48">
        <v>13</v>
      </c>
      <c r="M4" s="48">
        <v>0</v>
      </c>
      <c r="N4" s="48">
        <v>13</v>
      </c>
      <c r="O4" s="48">
        <v>0</v>
      </c>
      <c r="P4" s="49">
        <v>0.18181818181818182</v>
      </c>
      <c r="Q4" s="49">
        <v>0.3076923076923077</v>
      </c>
      <c r="R4" s="48">
        <v>1</v>
      </c>
      <c r="S4" s="48">
        <v>0</v>
      </c>
      <c r="T4" s="48">
        <v>12</v>
      </c>
      <c r="U4" s="48">
        <v>13</v>
      </c>
      <c r="V4" s="48">
        <v>2</v>
      </c>
      <c r="W4" s="49">
        <v>1.680556</v>
      </c>
      <c r="X4" s="49">
        <v>0.09848484848484848</v>
      </c>
      <c r="Y4" s="78" t="s">
        <v>748</v>
      </c>
      <c r="Z4" s="78" t="s">
        <v>882</v>
      </c>
      <c r="AA4" s="78" t="s">
        <v>971</v>
      </c>
      <c r="AB4" s="84" t="s">
        <v>3697</v>
      </c>
      <c r="AC4" s="84" t="s">
        <v>3833</v>
      </c>
      <c r="AD4" s="84"/>
      <c r="AE4" s="84" t="s">
        <v>3888</v>
      </c>
      <c r="AF4" s="84" t="s">
        <v>3912</v>
      </c>
      <c r="AG4" s="121">
        <v>0</v>
      </c>
      <c r="AH4" s="124">
        <v>0</v>
      </c>
      <c r="AI4" s="121">
        <v>0</v>
      </c>
      <c r="AJ4" s="124">
        <v>0</v>
      </c>
      <c r="AK4" s="121">
        <v>0</v>
      </c>
      <c r="AL4" s="124">
        <v>0</v>
      </c>
      <c r="AM4" s="121">
        <v>125</v>
      </c>
      <c r="AN4" s="124">
        <v>100</v>
      </c>
      <c r="AO4" s="121">
        <v>125</v>
      </c>
    </row>
    <row r="5" spans="1:41" ht="15">
      <c r="A5" s="87" t="s">
        <v>3475</v>
      </c>
      <c r="B5" s="65" t="s">
        <v>3515</v>
      </c>
      <c r="C5" s="65" t="s">
        <v>56</v>
      </c>
      <c r="D5" s="110"/>
      <c r="E5" s="109"/>
      <c r="F5" s="111" t="s">
        <v>4968</v>
      </c>
      <c r="G5" s="112"/>
      <c r="H5" s="112"/>
      <c r="I5" s="113">
        <v>5</v>
      </c>
      <c r="J5" s="114"/>
      <c r="K5" s="48">
        <v>8</v>
      </c>
      <c r="L5" s="48">
        <v>8</v>
      </c>
      <c r="M5" s="48">
        <v>0</v>
      </c>
      <c r="N5" s="48">
        <v>8</v>
      </c>
      <c r="O5" s="48">
        <v>1</v>
      </c>
      <c r="P5" s="49">
        <v>0</v>
      </c>
      <c r="Q5" s="49">
        <v>0</v>
      </c>
      <c r="R5" s="48">
        <v>1</v>
      </c>
      <c r="S5" s="48">
        <v>0</v>
      </c>
      <c r="T5" s="48">
        <v>8</v>
      </c>
      <c r="U5" s="48">
        <v>8</v>
      </c>
      <c r="V5" s="48">
        <v>2</v>
      </c>
      <c r="W5" s="49">
        <v>1.53125</v>
      </c>
      <c r="X5" s="49">
        <v>0.125</v>
      </c>
      <c r="Y5" s="78"/>
      <c r="Z5" s="78"/>
      <c r="AA5" s="78"/>
      <c r="AB5" s="84" t="s">
        <v>3698</v>
      </c>
      <c r="AC5" s="84" t="s">
        <v>3834</v>
      </c>
      <c r="AD5" s="84"/>
      <c r="AE5" s="84" t="s">
        <v>248</v>
      </c>
      <c r="AF5" s="84" t="s">
        <v>3913</v>
      </c>
      <c r="AG5" s="121">
        <v>1</v>
      </c>
      <c r="AH5" s="124">
        <v>0.4830917874396135</v>
      </c>
      <c r="AI5" s="121">
        <v>0</v>
      </c>
      <c r="AJ5" s="124">
        <v>0</v>
      </c>
      <c r="AK5" s="121">
        <v>0</v>
      </c>
      <c r="AL5" s="124">
        <v>0</v>
      </c>
      <c r="AM5" s="121">
        <v>206</v>
      </c>
      <c r="AN5" s="124">
        <v>99.51690821256038</v>
      </c>
      <c r="AO5" s="121">
        <v>207</v>
      </c>
    </row>
    <row r="6" spans="1:41" ht="15">
      <c r="A6" s="87" t="s">
        <v>3476</v>
      </c>
      <c r="B6" s="65" t="s">
        <v>3516</v>
      </c>
      <c r="C6" s="65" t="s">
        <v>56</v>
      </c>
      <c r="D6" s="110"/>
      <c r="E6" s="109"/>
      <c r="F6" s="111" t="s">
        <v>4969</v>
      </c>
      <c r="G6" s="112"/>
      <c r="H6" s="112"/>
      <c r="I6" s="113">
        <v>6</v>
      </c>
      <c r="J6" s="114"/>
      <c r="K6" s="48">
        <v>7</v>
      </c>
      <c r="L6" s="48">
        <v>6</v>
      </c>
      <c r="M6" s="48">
        <v>0</v>
      </c>
      <c r="N6" s="48">
        <v>6</v>
      </c>
      <c r="O6" s="48">
        <v>0</v>
      </c>
      <c r="P6" s="49">
        <v>0</v>
      </c>
      <c r="Q6" s="49">
        <v>0</v>
      </c>
      <c r="R6" s="48">
        <v>1</v>
      </c>
      <c r="S6" s="48">
        <v>0</v>
      </c>
      <c r="T6" s="48">
        <v>7</v>
      </c>
      <c r="U6" s="48">
        <v>6</v>
      </c>
      <c r="V6" s="48">
        <v>2</v>
      </c>
      <c r="W6" s="49">
        <v>1.469388</v>
      </c>
      <c r="X6" s="49">
        <v>0.14285714285714285</v>
      </c>
      <c r="Y6" s="78" t="s">
        <v>701</v>
      </c>
      <c r="Z6" s="78" t="s">
        <v>883</v>
      </c>
      <c r="AA6" s="78" t="s">
        <v>3613</v>
      </c>
      <c r="AB6" s="84" t="s">
        <v>3699</v>
      </c>
      <c r="AC6" s="84" t="s">
        <v>3835</v>
      </c>
      <c r="AD6" s="84"/>
      <c r="AE6" s="84" t="s">
        <v>404</v>
      </c>
      <c r="AF6" s="84" t="s">
        <v>3914</v>
      </c>
      <c r="AG6" s="121">
        <v>10</v>
      </c>
      <c r="AH6" s="124">
        <v>5.9523809523809526</v>
      </c>
      <c r="AI6" s="121">
        <v>0</v>
      </c>
      <c r="AJ6" s="124">
        <v>0</v>
      </c>
      <c r="AK6" s="121">
        <v>0</v>
      </c>
      <c r="AL6" s="124">
        <v>0</v>
      </c>
      <c r="AM6" s="121">
        <v>158</v>
      </c>
      <c r="AN6" s="124">
        <v>94.04761904761905</v>
      </c>
      <c r="AO6" s="121">
        <v>168</v>
      </c>
    </row>
    <row r="7" spans="1:41" ht="15">
      <c r="A7" s="87" t="s">
        <v>3477</v>
      </c>
      <c r="B7" s="65" t="s">
        <v>3517</v>
      </c>
      <c r="C7" s="65" t="s">
        <v>56</v>
      </c>
      <c r="D7" s="110"/>
      <c r="E7" s="109"/>
      <c r="F7" s="111" t="s">
        <v>4970</v>
      </c>
      <c r="G7" s="112"/>
      <c r="H7" s="112"/>
      <c r="I7" s="113">
        <v>7</v>
      </c>
      <c r="J7" s="114"/>
      <c r="K7" s="48">
        <v>6</v>
      </c>
      <c r="L7" s="48">
        <v>6</v>
      </c>
      <c r="M7" s="48">
        <v>0</v>
      </c>
      <c r="N7" s="48">
        <v>6</v>
      </c>
      <c r="O7" s="48">
        <v>0</v>
      </c>
      <c r="P7" s="49">
        <v>0.2</v>
      </c>
      <c r="Q7" s="49">
        <v>0.3333333333333333</v>
      </c>
      <c r="R7" s="48">
        <v>1</v>
      </c>
      <c r="S7" s="48">
        <v>0</v>
      </c>
      <c r="T7" s="48">
        <v>6</v>
      </c>
      <c r="U7" s="48">
        <v>6</v>
      </c>
      <c r="V7" s="48">
        <v>2</v>
      </c>
      <c r="W7" s="49">
        <v>1.388889</v>
      </c>
      <c r="X7" s="49">
        <v>0.2</v>
      </c>
      <c r="Y7" s="78" t="s">
        <v>762</v>
      </c>
      <c r="Z7" s="78" t="s">
        <v>909</v>
      </c>
      <c r="AA7" s="78"/>
      <c r="AB7" s="84" t="s">
        <v>3700</v>
      </c>
      <c r="AC7" s="84" t="s">
        <v>3836</v>
      </c>
      <c r="AD7" s="84"/>
      <c r="AE7" s="84" t="s">
        <v>3889</v>
      </c>
      <c r="AF7" s="84" t="s">
        <v>3915</v>
      </c>
      <c r="AG7" s="121">
        <v>0</v>
      </c>
      <c r="AH7" s="124">
        <v>0</v>
      </c>
      <c r="AI7" s="121">
        <v>0</v>
      </c>
      <c r="AJ7" s="124">
        <v>0</v>
      </c>
      <c r="AK7" s="121">
        <v>0</v>
      </c>
      <c r="AL7" s="124">
        <v>0</v>
      </c>
      <c r="AM7" s="121">
        <v>153</v>
      </c>
      <c r="AN7" s="124">
        <v>100</v>
      </c>
      <c r="AO7" s="121">
        <v>153</v>
      </c>
    </row>
    <row r="8" spans="1:41" ht="15">
      <c r="A8" s="87" t="s">
        <v>3478</v>
      </c>
      <c r="B8" s="65" t="s">
        <v>3518</v>
      </c>
      <c r="C8" s="65" t="s">
        <v>56</v>
      </c>
      <c r="D8" s="110"/>
      <c r="E8" s="109"/>
      <c r="F8" s="111" t="s">
        <v>4971</v>
      </c>
      <c r="G8" s="112"/>
      <c r="H8" s="112"/>
      <c r="I8" s="113">
        <v>8</v>
      </c>
      <c r="J8" s="114"/>
      <c r="K8" s="48">
        <v>6</v>
      </c>
      <c r="L8" s="48">
        <v>9</v>
      </c>
      <c r="M8" s="48">
        <v>0</v>
      </c>
      <c r="N8" s="48">
        <v>9</v>
      </c>
      <c r="O8" s="48">
        <v>0</v>
      </c>
      <c r="P8" s="49">
        <v>0</v>
      </c>
      <c r="Q8" s="49">
        <v>0</v>
      </c>
      <c r="R8" s="48">
        <v>1</v>
      </c>
      <c r="S8" s="48">
        <v>0</v>
      </c>
      <c r="T8" s="48">
        <v>6</v>
      </c>
      <c r="U8" s="48">
        <v>9</v>
      </c>
      <c r="V8" s="48">
        <v>2</v>
      </c>
      <c r="W8" s="49">
        <v>1.166667</v>
      </c>
      <c r="X8" s="49">
        <v>0.3</v>
      </c>
      <c r="Y8" s="78" t="s">
        <v>742</v>
      </c>
      <c r="Z8" s="78" t="s">
        <v>900</v>
      </c>
      <c r="AA8" s="78" t="s">
        <v>964</v>
      </c>
      <c r="AB8" s="84" t="s">
        <v>3701</v>
      </c>
      <c r="AC8" s="84" t="s">
        <v>3837</v>
      </c>
      <c r="AD8" s="84"/>
      <c r="AE8" s="84" t="s">
        <v>3890</v>
      </c>
      <c r="AF8" s="84" t="s">
        <v>3916</v>
      </c>
      <c r="AG8" s="121">
        <v>2</v>
      </c>
      <c r="AH8" s="124">
        <v>1.7543859649122806</v>
      </c>
      <c r="AI8" s="121">
        <v>0</v>
      </c>
      <c r="AJ8" s="124">
        <v>0</v>
      </c>
      <c r="AK8" s="121">
        <v>0</v>
      </c>
      <c r="AL8" s="124">
        <v>0</v>
      </c>
      <c r="AM8" s="121">
        <v>112</v>
      </c>
      <c r="AN8" s="124">
        <v>98.24561403508773</v>
      </c>
      <c r="AO8" s="121">
        <v>114</v>
      </c>
    </row>
    <row r="9" spans="1:41" ht="15">
      <c r="A9" s="87" t="s">
        <v>3479</v>
      </c>
      <c r="B9" s="65" t="s">
        <v>3519</v>
      </c>
      <c r="C9" s="65" t="s">
        <v>56</v>
      </c>
      <c r="D9" s="110"/>
      <c r="E9" s="109"/>
      <c r="F9" s="111" t="s">
        <v>4972</v>
      </c>
      <c r="G9" s="112"/>
      <c r="H9" s="112"/>
      <c r="I9" s="113">
        <v>9</v>
      </c>
      <c r="J9" s="114"/>
      <c r="K9" s="48">
        <v>5</v>
      </c>
      <c r="L9" s="48">
        <v>8</v>
      </c>
      <c r="M9" s="48">
        <v>0</v>
      </c>
      <c r="N9" s="48">
        <v>8</v>
      </c>
      <c r="O9" s="48">
        <v>0</v>
      </c>
      <c r="P9" s="49">
        <v>0.14285714285714285</v>
      </c>
      <c r="Q9" s="49">
        <v>0.25</v>
      </c>
      <c r="R9" s="48">
        <v>1</v>
      </c>
      <c r="S9" s="48">
        <v>0</v>
      </c>
      <c r="T9" s="48">
        <v>5</v>
      </c>
      <c r="U9" s="48">
        <v>8</v>
      </c>
      <c r="V9" s="48">
        <v>2</v>
      </c>
      <c r="W9" s="49">
        <v>1.04</v>
      </c>
      <c r="X9" s="49">
        <v>0.4</v>
      </c>
      <c r="Y9" s="78" t="s">
        <v>779</v>
      </c>
      <c r="Z9" s="78" t="s">
        <v>917</v>
      </c>
      <c r="AA9" s="78" t="s">
        <v>992</v>
      </c>
      <c r="AB9" s="84" t="s">
        <v>3702</v>
      </c>
      <c r="AC9" s="84" t="s">
        <v>3838</v>
      </c>
      <c r="AD9" s="84"/>
      <c r="AE9" s="84" t="s">
        <v>3891</v>
      </c>
      <c r="AF9" s="84" t="s">
        <v>3917</v>
      </c>
      <c r="AG9" s="121">
        <v>2</v>
      </c>
      <c r="AH9" s="124">
        <v>2.7027027027027026</v>
      </c>
      <c r="AI9" s="121">
        <v>0</v>
      </c>
      <c r="AJ9" s="124">
        <v>0</v>
      </c>
      <c r="AK9" s="121">
        <v>0</v>
      </c>
      <c r="AL9" s="124">
        <v>0</v>
      </c>
      <c r="AM9" s="121">
        <v>72</v>
      </c>
      <c r="AN9" s="124">
        <v>97.29729729729729</v>
      </c>
      <c r="AO9" s="121">
        <v>74</v>
      </c>
    </row>
    <row r="10" spans="1:41" ht="14.25" customHeight="1">
      <c r="A10" s="87" t="s">
        <v>3480</v>
      </c>
      <c r="B10" s="65" t="s">
        <v>3520</v>
      </c>
      <c r="C10" s="65" t="s">
        <v>56</v>
      </c>
      <c r="D10" s="110"/>
      <c r="E10" s="109"/>
      <c r="F10" s="111" t="s">
        <v>3480</v>
      </c>
      <c r="G10" s="112"/>
      <c r="H10" s="112"/>
      <c r="I10" s="113">
        <v>10</v>
      </c>
      <c r="J10" s="114"/>
      <c r="K10" s="48">
        <v>5</v>
      </c>
      <c r="L10" s="48">
        <v>4</v>
      </c>
      <c r="M10" s="48">
        <v>0</v>
      </c>
      <c r="N10" s="48">
        <v>4</v>
      </c>
      <c r="O10" s="48">
        <v>0</v>
      </c>
      <c r="P10" s="49">
        <v>0</v>
      </c>
      <c r="Q10" s="49">
        <v>0</v>
      </c>
      <c r="R10" s="48">
        <v>1</v>
      </c>
      <c r="S10" s="48">
        <v>0</v>
      </c>
      <c r="T10" s="48">
        <v>5</v>
      </c>
      <c r="U10" s="48">
        <v>4</v>
      </c>
      <c r="V10" s="48">
        <v>2</v>
      </c>
      <c r="W10" s="49">
        <v>1.28</v>
      </c>
      <c r="X10" s="49">
        <v>0.2</v>
      </c>
      <c r="Y10" s="78"/>
      <c r="Z10" s="78"/>
      <c r="AA10" s="78"/>
      <c r="AB10" s="84" t="s">
        <v>1895</v>
      </c>
      <c r="AC10" s="84" t="s">
        <v>1895</v>
      </c>
      <c r="AD10" s="84" t="s">
        <v>410</v>
      </c>
      <c r="AE10" s="84" t="s">
        <v>3892</v>
      </c>
      <c r="AF10" s="84" t="s">
        <v>3918</v>
      </c>
      <c r="AG10" s="121">
        <v>0</v>
      </c>
      <c r="AH10" s="124">
        <v>0</v>
      </c>
      <c r="AI10" s="121">
        <v>0</v>
      </c>
      <c r="AJ10" s="124">
        <v>0</v>
      </c>
      <c r="AK10" s="121">
        <v>0</v>
      </c>
      <c r="AL10" s="124">
        <v>0</v>
      </c>
      <c r="AM10" s="121">
        <v>28</v>
      </c>
      <c r="AN10" s="124">
        <v>100</v>
      </c>
      <c r="AO10" s="121">
        <v>28</v>
      </c>
    </row>
    <row r="11" spans="1:41" ht="15">
      <c r="A11" s="87" t="s">
        <v>3481</v>
      </c>
      <c r="B11" s="65" t="s">
        <v>3521</v>
      </c>
      <c r="C11" s="65" t="s">
        <v>56</v>
      </c>
      <c r="D11" s="110"/>
      <c r="E11" s="109"/>
      <c r="F11" s="111" t="s">
        <v>4973</v>
      </c>
      <c r="G11" s="112"/>
      <c r="H11" s="112"/>
      <c r="I11" s="113">
        <v>11</v>
      </c>
      <c r="J11" s="114"/>
      <c r="K11" s="48">
        <v>4</v>
      </c>
      <c r="L11" s="48">
        <v>1</v>
      </c>
      <c r="M11" s="48">
        <v>24</v>
      </c>
      <c r="N11" s="48">
        <v>25</v>
      </c>
      <c r="O11" s="48">
        <v>1</v>
      </c>
      <c r="P11" s="49">
        <v>0</v>
      </c>
      <c r="Q11" s="49">
        <v>0</v>
      </c>
      <c r="R11" s="48">
        <v>1</v>
      </c>
      <c r="S11" s="48">
        <v>0</v>
      </c>
      <c r="T11" s="48">
        <v>4</v>
      </c>
      <c r="U11" s="48">
        <v>25</v>
      </c>
      <c r="V11" s="48">
        <v>2</v>
      </c>
      <c r="W11" s="49">
        <v>1.125</v>
      </c>
      <c r="X11" s="49">
        <v>0.25</v>
      </c>
      <c r="Y11" s="78"/>
      <c r="Z11" s="78"/>
      <c r="AA11" s="78"/>
      <c r="AB11" s="84" t="s">
        <v>3703</v>
      </c>
      <c r="AC11" s="84" t="s">
        <v>3839</v>
      </c>
      <c r="AD11" s="84"/>
      <c r="AE11" s="84" t="s">
        <v>3893</v>
      </c>
      <c r="AF11" s="84" t="s">
        <v>3919</v>
      </c>
      <c r="AG11" s="121">
        <v>59</v>
      </c>
      <c r="AH11" s="124">
        <v>11.545988258317026</v>
      </c>
      <c r="AI11" s="121">
        <v>0</v>
      </c>
      <c r="AJ11" s="124">
        <v>0</v>
      </c>
      <c r="AK11" s="121">
        <v>0</v>
      </c>
      <c r="AL11" s="124">
        <v>0</v>
      </c>
      <c r="AM11" s="121">
        <v>452</v>
      </c>
      <c r="AN11" s="124">
        <v>88.45401174168298</v>
      </c>
      <c r="AO11" s="121">
        <v>511</v>
      </c>
    </row>
    <row r="12" spans="1:41" ht="15">
      <c r="A12" s="87" t="s">
        <v>3482</v>
      </c>
      <c r="B12" s="65" t="s">
        <v>3522</v>
      </c>
      <c r="C12" s="65" t="s">
        <v>56</v>
      </c>
      <c r="D12" s="110"/>
      <c r="E12" s="109"/>
      <c r="F12" s="111" t="s">
        <v>4974</v>
      </c>
      <c r="G12" s="112"/>
      <c r="H12" s="112"/>
      <c r="I12" s="113">
        <v>12</v>
      </c>
      <c r="J12" s="114"/>
      <c r="K12" s="48">
        <v>4</v>
      </c>
      <c r="L12" s="48">
        <v>4</v>
      </c>
      <c r="M12" s="48">
        <v>0</v>
      </c>
      <c r="N12" s="48">
        <v>4</v>
      </c>
      <c r="O12" s="48">
        <v>1</v>
      </c>
      <c r="P12" s="49">
        <v>0</v>
      </c>
      <c r="Q12" s="49">
        <v>0</v>
      </c>
      <c r="R12" s="48">
        <v>1</v>
      </c>
      <c r="S12" s="48">
        <v>0</v>
      </c>
      <c r="T12" s="48">
        <v>4</v>
      </c>
      <c r="U12" s="48">
        <v>4</v>
      </c>
      <c r="V12" s="48">
        <v>2</v>
      </c>
      <c r="W12" s="49">
        <v>1.125</v>
      </c>
      <c r="X12" s="49">
        <v>0.25</v>
      </c>
      <c r="Y12" s="78"/>
      <c r="Z12" s="78"/>
      <c r="AA12" s="78"/>
      <c r="AB12" s="84" t="s">
        <v>3704</v>
      </c>
      <c r="AC12" s="84" t="s">
        <v>3840</v>
      </c>
      <c r="AD12" s="84"/>
      <c r="AE12" s="84" t="s">
        <v>372</v>
      </c>
      <c r="AF12" s="84" t="s">
        <v>3920</v>
      </c>
      <c r="AG12" s="121">
        <v>2</v>
      </c>
      <c r="AH12" s="124">
        <v>1.7699115044247788</v>
      </c>
      <c r="AI12" s="121">
        <v>0</v>
      </c>
      <c r="AJ12" s="124">
        <v>0</v>
      </c>
      <c r="AK12" s="121">
        <v>0</v>
      </c>
      <c r="AL12" s="124">
        <v>0</v>
      </c>
      <c r="AM12" s="121">
        <v>111</v>
      </c>
      <c r="AN12" s="124">
        <v>98.23008849557522</v>
      </c>
      <c r="AO12" s="121">
        <v>113</v>
      </c>
    </row>
    <row r="13" spans="1:41" ht="15">
      <c r="A13" s="87" t="s">
        <v>3483</v>
      </c>
      <c r="B13" s="65" t="s">
        <v>3523</v>
      </c>
      <c r="C13" s="65" t="s">
        <v>56</v>
      </c>
      <c r="D13" s="110"/>
      <c r="E13" s="109"/>
      <c r="F13" s="111" t="s">
        <v>4975</v>
      </c>
      <c r="G13" s="112"/>
      <c r="H13" s="112"/>
      <c r="I13" s="113">
        <v>13</v>
      </c>
      <c r="J13" s="114"/>
      <c r="K13" s="48">
        <v>4</v>
      </c>
      <c r="L13" s="48">
        <v>4</v>
      </c>
      <c r="M13" s="48">
        <v>0</v>
      </c>
      <c r="N13" s="48">
        <v>4</v>
      </c>
      <c r="O13" s="48">
        <v>1</v>
      </c>
      <c r="P13" s="49">
        <v>0</v>
      </c>
      <c r="Q13" s="49">
        <v>0</v>
      </c>
      <c r="R13" s="48">
        <v>1</v>
      </c>
      <c r="S13" s="48">
        <v>0</v>
      </c>
      <c r="T13" s="48">
        <v>4</v>
      </c>
      <c r="U13" s="48">
        <v>4</v>
      </c>
      <c r="V13" s="48">
        <v>2</v>
      </c>
      <c r="W13" s="49">
        <v>1.125</v>
      </c>
      <c r="X13" s="49">
        <v>0.25</v>
      </c>
      <c r="Y13" s="78" t="s">
        <v>778</v>
      </c>
      <c r="Z13" s="78" t="s">
        <v>916</v>
      </c>
      <c r="AA13" s="78" t="s">
        <v>988</v>
      </c>
      <c r="AB13" s="84" t="s">
        <v>3705</v>
      </c>
      <c r="AC13" s="84" t="s">
        <v>3841</v>
      </c>
      <c r="AD13" s="84"/>
      <c r="AE13" s="84" t="s">
        <v>347</v>
      </c>
      <c r="AF13" s="84" t="s">
        <v>3921</v>
      </c>
      <c r="AG13" s="121">
        <v>8</v>
      </c>
      <c r="AH13" s="124">
        <v>8.602150537634408</v>
      </c>
      <c r="AI13" s="121">
        <v>0</v>
      </c>
      <c r="AJ13" s="124">
        <v>0</v>
      </c>
      <c r="AK13" s="121">
        <v>0</v>
      </c>
      <c r="AL13" s="124">
        <v>0</v>
      </c>
      <c r="AM13" s="121">
        <v>85</v>
      </c>
      <c r="AN13" s="124">
        <v>91.39784946236558</v>
      </c>
      <c r="AO13" s="121">
        <v>93</v>
      </c>
    </row>
    <row r="14" spans="1:41" ht="15">
      <c r="A14" s="87" t="s">
        <v>3484</v>
      </c>
      <c r="B14" s="65" t="s">
        <v>3524</v>
      </c>
      <c r="C14" s="65" t="s">
        <v>56</v>
      </c>
      <c r="D14" s="110"/>
      <c r="E14" s="109"/>
      <c r="F14" s="111" t="s">
        <v>4976</v>
      </c>
      <c r="G14" s="112"/>
      <c r="H14" s="112"/>
      <c r="I14" s="113">
        <v>14</v>
      </c>
      <c r="J14" s="114"/>
      <c r="K14" s="48">
        <v>4</v>
      </c>
      <c r="L14" s="48">
        <v>5</v>
      </c>
      <c r="M14" s="48">
        <v>0</v>
      </c>
      <c r="N14" s="48">
        <v>5</v>
      </c>
      <c r="O14" s="48">
        <v>0</v>
      </c>
      <c r="P14" s="49">
        <v>0</v>
      </c>
      <c r="Q14" s="49">
        <v>0</v>
      </c>
      <c r="R14" s="48">
        <v>1</v>
      </c>
      <c r="S14" s="48">
        <v>0</v>
      </c>
      <c r="T14" s="48">
        <v>4</v>
      </c>
      <c r="U14" s="48">
        <v>5</v>
      </c>
      <c r="V14" s="48">
        <v>2</v>
      </c>
      <c r="W14" s="49">
        <v>0.875</v>
      </c>
      <c r="X14" s="49">
        <v>0.4166666666666667</v>
      </c>
      <c r="Y14" s="78" t="s">
        <v>750</v>
      </c>
      <c r="Z14" s="78" t="s">
        <v>904</v>
      </c>
      <c r="AA14" s="78" t="s">
        <v>973</v>
      </c>
      <c r="AB14" s="84" t="s">
        <v>3706</v>
      </c>
      <c r="AC14" s="84" t="s">
        <v>3842</v>
      </c>
      <c r="AD14" s="84"/>
      <c r="AE14" s="84" t="s">
        <v>3894</v>
      </c>
      <c r="AF14" s="84" t="s">
        <v>3922</v>
      </c>
      <c r="AG14" s="121">
        <v>2</v>
      </c>
      <c r="AH14" s="124">
        <v>3.1746031746031744</v>
      </c>
      <c r="AI14" s="121">
        <v>0</v>
      </c>
      <c r="AJ14" s="124">
        <v>0</v>
      </c>
      <c r="AK14" s="121">
        <v>0</v>
      </c>
      <c r="AL14" s="124">
        <v>0</v>
      </c>
      <c r="AM14" s="121">
        <v>61</v>
      </c>
      <c r="AN14" s="124">
        <v>96.82539682539682</v>
      </c>
      <c r="AO14" s="121">
        <v>63</v>
      </c>
    </row>
    <row r="15" spans="1:41" ht="15">
      <c r="A15" s="87" t="s">
        <v>3485</v>
      </c>
      <c r="B15" s="65" t="s">
        <v>3513</v>
      </c>
      <c r="C15" s="65" t="s">
        <v>59</v>
      </c>
      <c r="D15" s="110"/>
      <c r="E15" s="109"/>
      <c r="F15" s="111" t="s">
        <v>4977</v>
      </c>
      <c r="G15" s="112"/>
      <c r="H15" s="112"/>
      <c r="I15" s="113">
        <v>15</v>
      </c>
      <c r="J15" s="114"/>
      <c r="K15" s="48">
        <v>4</v>
      </c>
      <c r="L15" s="48">
        <v>4</v>
      </c>
      <c r="M15" s="48">
        <v>0</v>
      </c>
      <c r="N15" s="48">
        <v>4</v>
      </c>
      <c r="O15" s="48">
        <v>1</v>
      </c>
      <c r="P15" s="49">
        <v>0</v>
      </c>
      <c r="Q15" s="49">
        <v>0</v>
      </c>
      <c r="R15" s="48">
        <v>1</v>
      </c>
      <c r="S15" s="48">
        <v>0</v>
      </c>
      <c r="T15" s="48">
        <v>4</v>
      </c>
      <c r="U15" s="48">
        <v>4</v>
      </c>
      <c r="V15" s="48">
        <v>2</v>
      </c>
      <c r="W15" s="49">
        <v>1.125</v>
      </c>
      <c r="X15" s="49">
        <v>0.25</v>
      </c>
      <c r="Y15" s="78"/>
      <c r="Z15" s="78"/>
      <c r="AA15" s="78"/>
      <c r="AB15" s="84" t="s">
        <v>3707</v>
      </c>
      <c r="AC15" s="84" t="s">
        <v>3843</v>
      </c>
      <c r="AD15" s="84"/>
      <c r="AE15" s="84" t="s">
        <v>267</v>
      </c>
      <c r="AF15" s="84" t="s">
        <v>3923</v>
      </c>
      <c r="AG15" s="121">
        <v>0</v>
      </c>
      <c r="AH15" s="124">
        <v>0</v>
      </c>
      <c r="AI15" s="121">
        <v>0</v>
      </c>
      <c r="AJ15" s="124">
        <v>0</v>
      </c>
      <c r="AK15" s="121">
        <v>0</v>
      </c>
      <c r="AL15" s="124">
        <v>0</v>
      </c>
      <c r="AM15" s="121">
        <v>100</v>
      </c>
      <c r="AN15" s="124">
        <v>100</v>
      </c>
      <c r="AO15" s="121">
        <v>100</v>
      </c>
    </row>
    <row r="16" spans="1:41" ht="15">
      <c r="A16" s="87" t="s">
        <v>3486</v>
      </c>
      <c r="B16" s="65" t="s">
        <v>3514</v>
      </c>
      <c r="C16" s="65" t="s">
        <v>59</v>
      </c>
      <c r="D16" s="110"/>
      <c r="E16" s="109"/>
      <c r="F16" s="111" t="s">
        <v>4978</v>
      </c>
      <c r="G16" s="112"/>
      <c r="H16" s="112"/>
      <c r="I16" s="113">
        <v>16</v>
      </c>
      <c r="J16" s="114"/>
      <c r="K16" s="48">
        <v>4</v>
      </c>
      <c r="L16" s="48">
        <v>4</v>
      </c>
      <c r="M16" s="48">
        <v>0</v>
      </c>
      <c r="N16" s="48">
        <v>4</v>
      </c>
      <c r="O16" s="48">
        <v>1</v>
      </c>
      <c r="P16" s="49">
        <v>0</v>
      </c>
      <c r="Q16" s="49">
        <v>0</v>
      </c>
      <c r="R16" s="48">
        <v>1</v>
      </c>
      <c r="S16" s="48">
        <v>0</v>
      </c>
      <c r="T16" s="48">
        <v>4</v>
      </c>
      <c r="U16" s="48">
        <v>4</v>
      </c>
      <c r="V16" s="48">
        <v>2</v>
      </c>
      <c r="W16" s="49">
        <v>1.125</v>
      </c>
      <c r="X16" s="49">
        <v>0.25</v>
      </c>
      <c r="Y16" s="78" t="s">
        <v>714</v>
      </c>
      <c r="Z16" s="78" t="s">
        <v>890</v>
      </c>
      <c r="AA16" s="78"/>
      <c r="AB16" s="84" t="s">
        <v>3708</v>
      </c>
      <c r="AC16" s="84" t="s">
        <v>3844</v>
      </c>
      <c r="AD16" s="84"/>
      <c r="AE16" s="84" t="s">
        <v>235</v>
      </c>
      <c r="AF16" s="84" t="s">
        <v>3924</v>
      </c>
      <c r="AG16" s="121">
        <v>0</v>
      </c>
      <c r="AH16" s="124">
        <v>0</v>
      </c>
      <c r="AI16" s="121">
        <v>0</v>
      </c>
      <c r="AJ16" s="124">
        <v>0</v>
      </c>
      <c r="AK16" s="121">
        <v>0</v>
      </c>
      <c r="AL16" s="124">
        <v>0</v>
      </c>
      <c r="AM16" s="121">
        <v>118</v>
      </c>
      <c r="AN16" s="124">
        <v>100</v>
      </c>
      <c r="AO16" s="121">
        <v>118</v>
      </c>
    </row>
    <row r="17" spans="1:41" ht="15">
      <c r="A17" s="87" t="s">
        <v>3487</v>
      </c>
      <c r="B17" s="65" t="s">
        <v>3515</v>
      </c>
      <c r="C17" s="65" t="s">
        <v>59</v>
      </c>
      <c r="D17" s="110"/>
      <c r="E17" s="109"/>
      <c r="F17" s="111" t="s">
        <v>4979</v>
      </c>
      <c r="G17" s="112"/>
      <c r="H17" s="112"/>
      <c r="I17" s="113">
        <v>17</v>
      </c>
      <c r="J17" s="114"/>
      <c r="K17" s="48">
        <v>3</v>
      </c>
      <c r="L17" s="48">
        <v>3</v>
      </c>
      <c r="M17" s="48">
        <v>0</v>
      </c>
      <c r="N17" s="48">
        <v>3</v>
      </c>
      <c r="O17" s="48">
        <v>1</v>
      </c>
      <c r="P17" s="49">
        <v>0</v>
      </c>
      <c r="Q17" s="49">
        <v>0</v>
      </c>
      <c r="R17" s="48">
        <v>1</v>
      </c>
      <c r="S17" s="48">
        <v>0</v>
      </c>
      <c r="T17" s="48">
        <v>3</v>
      </c>
      <c r="U17" s="48">
        <v>3</v>
      </c>
      <c r="V17" s="48">
        <v>2</v>
      </c>
      <c r="W17" s="49">
        <v>0.888889</v>
      </c>
      <c r="X17" s="49">
        <v>0.3333333333333333</v>
      </c>
      <c r="Y17" s="78" t="s">
        <v>874</v>
      </c>
      <c r="Z17" s="78" t="s">
        <v>930</v>
      </c>
      <c r="AA17" s="78" t="s">
        <v>1054</v>
      </c>
      <c r="AB17" s="84" t="s">
        <v>3709</v>
      </c>
      <c r="AC17" s="84" t="s">
        <v>3845</v>
      </c>
      <c r="AD17" s="84"/>
      <c r="AE17" s="84" t="s">
        <v>393</v>
      </c>
      <c r="AF17" s="84" t="s">
        <v>3925</v>
      </c>
      <c r="AG17" s="121">
        <v>3</v>
      </c>
      <c r="AH17" s="124">
        <v>3.9473684210526314</v>
      </c>
      <c r="AI17" s="121">
        <v>0</v>
      </c>
      <c r="AJ17" s="124">
        <v>0</v>
      </c>
      <c r="AK17" s="121">
        <v>0</v>
      </c>
      <c r="AL17" s="124">
        <v>0</v>
      </c>
      <c r="AM17" s="121">
        <v>73</v>
      </c>
      <c r="AN17" s="124">
        <v>96.05263157894737</v>
      </c>
      <c r="AO17" s="121">
        <v>76</v>
      </c>
    </row>
    <row r="18" spans="1:41" ht="15">
      <c r="A18" s="87" t="s">
        <v>3488</v>
      </c>
      <c r="B18" s="65" t="s">
        <v>3516</v>
      </c>
      <c r="C18" s="65" t="s">
        <v>59</v>
      </c>
      <c r="D18" s="110"/>
      <c r="E18" s="109"/>
      <c r="F18" s="111" t="s">
        <v>4980</v>
      </c>
      <c r="G18" s="112"/>
      <c r="H18" s="112"/>
      <c r="I18" s="113">
        <v>18</v>
      </c>
      <c r="J18" s="114"/>
      <c r="K18" s="48">
        <v>3</v>
      </c>
      <c r="L18" s="48">
        <v>3</v>
      </c>
      <c r="M18" s="48">
        <v>0</v>
      </c>
      <c r="N18" s="48">
        <v>3</v>
      </c>
      <c r="O18" s="48">
        <v>1</v>
      </c>
      <c r="P18" s="49">
        <v>0</v>
      </c>
      <c r="Q18" s="49">
        <v>0</v>
      </c>
      <c r="R18" s="48">
        <v>1</v>
      </c>
      <c r="S18" s="48">
        <v>0</v>
      </c>
      <c r="T18" s="48">
        <v>3</v>
      </c>
      <c r="U18" s="48">
        <v>3</v>
      </c>
      <c r="V18" s="48">
        <v>2</v>
      </c>
      <c r="W18" s="49">
        <v>0.888889</v>
      </c>
      <c r="X18" s="49">
        <v>0.3333333333333333</v>
      </c>
      <c r="Y18" s="78" t="s">
        <v>3560</v>
      </c>
      <c r="Z18" s="78" t="s">
        <v>3577</v>
      </c>
      <c r="AA18" s="78" t="s">
        <v>3614</v>
      </c>
      <c r="AB18" s="84" t="s">
        <v>3710</v>
      </c>
      <c r="AC18" s="84" t="s">
        <v>3846</v>
      </c>
      <c r="AD18" s="84"/>
      <c r="AE18" s="84" t="s">
        <v>3895</v>
      </c>
      <c r="AF18" s="84" t="s">
        <v>3926</v>
      </c>
      <c r="AG18" s="121">
        <v>1</v>
      </c>
      <c r="AH18" s="124">
        <v>1.25</v>
      </c>
      <c r="AI18" s="121">
        <v>0</v>
      </c>
      <c r="AJ18" s="124">
        <v>0</v>
      </c>
      <c r="AK18" s="121">
        <v>0</v>
      </c>
      <c r="AL18" s="124">
        <v>0</v>
      </c>
      <c r="AM18" s="121">
        <v>79</v>
      </c>
      <c r="AN18" s="124">
        <v>98.75</v>
      </c>
      <c r="AO18" s="121">
        <v>80</v>
      </c>
    </row>
    <row r="19" spans="1:41" ht="15">
      <c r="A19" s="87" t="s">
        <v>3489</v>
      </c>
      <c r="B19" s="65" t="s">
        <v>3517</v>
      </c>
      <c r="C19" s="65" t="s">
        <v>59</v>
      </c>
      <c r="D19" s="110"/>
      <c r="E19" s="109"/>
      <c r="F19" s="111" t="s">
        <v>4981</v>
      </c>
      <c r="G19" s="112"/>
      <c r="H19" s="112"/>
      <c r="I19" s="113">
        <v>19</v>
      </c>
      <c r="J19" s="114"/>
      <c r="K19" s="48">
        <v>3</v>
      </c>
      <c r="L19" s="48">
        <v>3</v>
      </c>
      <c r="M19" s="48">
        <v>0</v>
      </c>
      <c r="N19" s="48">
        <v>3</v>
      </c>
      <c r="O19" s="48">
        <v>0</v>
      </c>
      <c r="P19" s="49">
        <v>0</v>
      </c>
      <c r="Q19" s="49">
        <v>0</v>
      </c>
      <c r="R19" s="48">
        <v>1</v>
      </c>
      <c r="S19" s="48">
        <v>0</v>
      </c>
      <c r="T19" s="48">
        <v>3</v>
      </c>
      <c r="U19" s="48">
        <v>3</v>
      </c>
      <c r="V19" s="48">
        <v>1</v>
      </c>
      <c r="W19" s="49">
        <v>0.666667</v>
      </c>
      <c r="X19" s="49">
        <v>0.5</v>
      </c>
      <c r="Y19" s="78" t="s">
        <v>785</v>
      </c>
      <c r="Z19" s="78" t="s">
        <v>920</v>
      </c>
      <c r="AA19" s="78"/>
      <c r="AB19" s="84" t="s">
        <v>3711</v>
      </c>
      <c r="AC19" s="84" t="s">
        <v>3847</v>
      </c>
      <c r="AD19" s="84"/>
      <c r="AE19" s="84" t="s">
        <v>3896</v>
      </c>
      <c r="AF19" s="84" t="s">
        <v>3927</v>
      </c>
      <c r="AG19" s="121">
        <v>6</v>
      </c>
      <c r="AH19" s="124">
        <v>7.317073170731708</v>
      </c>
      <c r="AI19" s="121">
        <v>2</v>
      </c>
      <c r="AJ19" s="124">
        <v>2.4390243902439024</v>
      </c>
      <c r="AK19" s="121">
        <v>0</v>
      </c>
      <c r="AL19" s="124">
        <v>0</v>
      </c>
      <c r="AM19" s="121">
        <v>74</v>
      </c>
      <c r="AN19" s="124">
        <v>90.2439024390244</v>
      </c>
      <c r="AO19" s="121">
        <v>82</v>
      </c>
    </row>
    <row r="20" spans="1:41" ht="15">
      <c r="A20" s="87" t="s">
        <v>3490</v>
      </c>
      <c r="B20" s="65" t="s">
        <v>3518</v>
      </c>
      <c r="C20" s="65" t="s">
        <v>59</v>
      </c>
      <c r="D20" s="110"/>
      <c r="E20" s="109"/>
      <c r="F20" s="111" t="s">
        <v>4982</v>
      </c>
      <c r="G20" s="112"/>
      <c r="H20" s="112"/>
      <c r="I20" s="113">
        <v>20</v>
      </c>
      <c r="J20" s="114"/>
      <c r="K20" s="48">
        <v>3</v>
      </c>
      <c r="L20" s="48">
        <v>3</v>
      </c>
      <c r="M20" s="48">
        <v>0</v>
      </c>
      <c r="N20" s="48">
        <v>3</v>
      </c>
      <c r="O20" s="48">
        <v>1</v>
      </c>
      <c r="P20" s="49">
        <v>0</v>
      </c>
      <c r="Q20" s="49">
        <v>0</v>
      </c>
      <c r="R20" s="48">
        <v>1</v>
      </c>
      <c r="S20" s="48">
        <v>0</v>
      </c>
      <c r="T20" s="48">
        <v>3</v>
      </c>
      <c r="U20" s="48">
        <v>3</v>
      </c>
      <c r="V20" s="48">
        <v>2</v>
      </c>
      <c r="W20" s="49">
        <v>0.888889</v>
      </c>
      <c r="X20" s="49">
        <v>0.3333333333333333</v>
      </c>
      <c r="Y20" s="78" t="s">
        <v>777</v>
      </c>
      <c r="Z20" s="78" t="s">
        <v>898</v>
      </c>
      <c r="AA20" s="78"/>
      <c r="AB20" s="84" t="s">
        <v>3712</v>
      </c>
      <c r="AC20" s="84" t="s">
        <v>3848</v>
      </c>
      <c r="AD20" s="84"/>
      <c r="AE20" s="84" t="s">
        <v>344</v>
      </c>
      <c r="AF20" s="84" t="s">
        <v>3928</v>
      </c>
      <c r="AG20" s="121">
        <v>0</v>
      </c>
      <c r="AH20" s="124">
        <v>0</v>
      </c>
      <c r="AI20" s="121">
        <v>0</v>
      </c>
      <c r="AJ20" s="124">
        <v>0</v>
      </c>
      <c r="AK20" s="121">
        <v>0</v>
      </c>
      <c r="AL20" s="124">
        <v>0</v>
      </c>
      <c r="AM20" s="121">
        <v>70</v>
      </c>
      <c r="AN20" s="124">
        <v>100</v>
      </c>
      <c r="AO20" s="121">
        <v>70</v>
      </c>
    </row>
    <row r="21" spans="1:41" ht="15">
      <c r="A21" s="87" t="s">
        <v>3491</v>
      </c>
      <c r="B21" s="65" t="s">
        <v>3519</v>
      </c>
      <c r="C21" s="65" t="s">
        <v>59</v>
      </c>
      <c r="D21" s="110"/>
      <c r="E21" s="109"/>
      <c r="F21" s="111" t="s">
        <v>4983</v>
      </c>
      <c r="G21" s="112"/>
      <c r="H21" s="112"/>
      <c r="I21" s="113">
        <v>21</v>
      </c>
      <c r="J21" s="114"/>
      <c r="K21" s="48">
        <v>3</v>
      </c>
      <c r="L21" s="48">
        <v>3</v>
      </c>
      <c r="M21" s="48">
        <v>0</v>
      </c>
      <c r="N21" s="48">
        <v>3</v>
      </c>
      <c r="O21" s="48">
        <v>0</v>
      </c>
      <c r="P21" s="49">
        <v>0</v>
      </c>
      <c r="Q21" s="49">
        <v>0</v>
      </c>
      <c r="R21" s="48">
        <v>1</v>
      </c>
      <c r="S21" s="48">
        <v>0</v>
      </c>
      <c r="T21" s="48">
        <v>3</v>
      </c>
      <c r="U21" s="48">
        <v>3</v>
      </c>
      <c r="V21" s="48">
        <v>1</v>
      </c>
      <c r="W21" s="49">
        <v>0.666667</v>
      </c>
      <c r="X21" s="49">
        <v>0.5</v>
      </c>
      <c r="Y21" s="78" t="s">
        <v>775</v>
      </c>
      <c r="Z21" s="78" t="s">
        <v>882</v>
      </c>
      <c r="AA21" s="78" t="s">
        <v>986</v>
      </c>
      <c r="AB21" s="84" t="s">
        <v>3713</v>
      </c>
      <c r="AC21" s="84" t="s">
        <v>3849</v>
      </c>
      <c r="AD21" s="84"/>
      <c r="AE21" s="84" t="s">
        <v>3897</v>
      </c>
      <c r="AF21" s="84" t="s">
        <v>3929</v>
      </c>
      <c r="AG21" s="121">
        <v>0</v>
      </c>
      <c r="AH21" s="124">
        <v>0</v>
      </c>
      <c r="AI21" s="121">
        <v>0</v>
      </c>
      <c r="AJ21" s="124">
        <v>0</v>
      </c>
      <c r="AK21" s="121">
        <v>0</v>
      </c>
      <c r="AL21" s="124">
        <v>0</v>
      </c>
      <c r="AM21" s="121">
        <v>20</v>
      </c>
      <c r="AN21" s="124">
        <v>100</v>
      </c>
      <c r="AO21" s="121">
        <v>20</v>
      </c>
    </row>
    <row r="22" spans="1:41" ht="15">
      <c r="A22" s="87" t="s">
        <v>3492</v>
      </c>
      <c r="B22" s="65" t="s">
        <v>3520</v>
      </c>
      <c r="C22" s="65" t="s">
        <v>59</v>
      </c>
      <c r="D22" s="110"/>
      <c r="E22" s="109"/>
      <c r="F22" s="111" t="s">
        <v>4984</v>
      </c>
      <c r="G22" s="112"/>
      <c r="H22" s="112"/>
      <c r="I22" s="113">
        <v>22</v>
      </c>
      <c r="J22" s="114"/>
      <c r="K22" s="48">
        <v>3</v>
      </c>
      <c r="L22" s="48">
        <v>3</v>
      </c>
      <c r="M22" s="48">
        <v>0</v>
      </c>
      <c r="N22" s="48">
        <v>3</v>
      </c>
      <c r="O22" s="48">
        <v>1</v>
      </c>
      <c r="P22" s="49">
        <v>0</v>
      </c>
      <c r="Q22" s="49">
        <v>0</v>
      </c>
      <c r="R22" s="48">
        <v>1</v>
      </c>
      <c r="S22" s="48">
        <v>0</v>
      </c>
      <c r="T22" s="48">
        <v>3</v>
      </c>
      <c r="U22" s="48">
        <v>3</v>
      </c>
      <c r="V22" s="48">
        <v>2</v>
      </c>
      <c r="W22" s="49">
        <v>0.888889</v>
      </c>
      <c r="X22" s="49">
        <v>0.3333333333333333</v>
      </c>
      <c r="Y22" s="78" t="s">
        <v>729</v>
      </c>
      <c r="Z22" s="78" t="s">
        <v>882</v>
      </c>
      <c r="AA22" s="78"/>
      <c r="AB22" s="84" t="s">
        <v>3714</v>
      </c>
      <c r="AC22" s="84" t="s">
        <v>3850</v>
      </c>
      <c r="AD22" s="84"/>
      <c r="AE22" s="84" t="s">
        <v>274</v>
      </c>
      <c r="AF22" s="84" t="s">
        <v>3930</v>
      </c>
      <c r="AG22" s="121">
        <v>3</v>
      </c>
      <c r="AH22" s="124">
        <v>3.6144578313253013</v>
      </c>
      <c r="AI22" s="121">
        <v>0</v>
      </c>
      <c r="AJ22" s="124">
        <v>0</v>
      </c>
      <c r="AK22" s="121">
        <v>0</v>
      </c>
      <c r="AL22" s="124">
        <v>0</v>
      </c>
      <c r="AM22" s="121">
        <v>80</v>
      </c>
      <c r="AN22" s="124">
        <v>96.3855421686747</v>
      </c>
      <c r="AO22" s="121">
        <v>83</v>
      </c>
    </row>
    <row r="23" spans="1:41" ht="15">
      <c r="A23" s="87" t="s">
        <v>3493</v>
      </c>
      <c r="B23" s="65" t="s">
        <v>3521</v>
      </c>
      <c r="C23" s="65" t="s">
        <v>59</v>
      </c>
      <c r="D23" s="110"/>
      <c r="E23" s="109"/>
      <c r="F23" s="111" t="s">
        <v>4985</v>
      </c>
      <c r="G23" s="112"/>
      <c r="H23" s="112"/>
      <c r="I23" s="113">
        <v>23</v>
      </c>
      <c r="J23" s="114"/>
      <c r="K23" s="48">
        <v>3</v>
      </c>
      <c r="L23" s="48">
        <v>3</v>
      </c>
      <c r="M23" s="48">
        <v>0</v>
      </c>
      <c r="N23" s="48">
        <v>3</v>
      </c>
      <c r="O23" s="48">
        <v>0</v>
      </c>
      <c r="P23" s="49">
        <v>0.5</v>
      </c>
      <c r="Q23" s="49">
        <v>0.6666666666666666</v>
      </c>
      <c r="R23" s="48">
        <v>1</v>
      </c>
      <c r="S23" s="48">
        <v>0</v>
      </c>
      <c r="T23" s="48">
        <v>3</v>
      </c>
      <c r="U23" s="48">
        <v>3</v>
      </c>
      <c r="V23" s="48">
        <v>2</v>
      </c>
      <c r="W23" s="49">
        <v>0.888889</v>
      </c>
      <c r="X23" s="49">
        <v>0.5</v>
      </c>
      <c r="Y23" s="78" t="s">
        <v>720</v>
      </c>
      <c r="Z23" s="78" t="s">
        <v>892</v>
      </c>
      <c r="AA23" s="78" t="s">
        <v>950</v>
      </c>
      <c r="AB23" s="84" t="s">
        <v>3715</v>
      </c>
      <c r="AC23" s="84" t="s">
        <v>3851</v>
      </c>
      <c r="AD23" s="84"/>
      <c r="AE23" s="84" t="s">
        <v>3898</v>
      </c>
      <c r="AF23" s="84" t="s">
        <v>3931</v>
      </c>
      <c r="AG23" s="121">
        <v>3</v>
      </c>
      <c r="AH23" s="124">
        <v>3.8461538461538463</v>
      </c>
      <c r="AI23" s="121">
        <v>0</v>
      </c>
      <c r="AJ23" s="124">
        <v>0</v>
      </c>
      <c r="AK23" s="121">
        <v>0</v>
      </c>
      <c r="AL23" s="124">
        <v>0</v>
      </c>
      <c r="AM23" s="121">
        <v>75</v>
      </c>
      <c r="AN23" s="124">
        <v>96.15384615384616</v>
      </c>
      <c r="AO23" s="121">
        <v>78</v>
      </c>
    </row>
    <row r="24" spans="1:41" ht="15">
      <c r="A24" s="87" t="s">
        <v>3494</v>
      </c>
      <c r="B24" s="65" t="s">
        <v>3522</v>
      </c>
      <c r="C24" s="65" t="s">
        <v>59</v>
      </c>
      <c r="D24" s="110"/>
      <c r="E24" s="109"/>
      <c r="F24" s="111" t="s">
        <v>4986</v>
      </c>
      <c r="G24" s="112"/>
      <c r="H24" s="112"/>
      <c r="I24" s="113">
        <v>24</v>
      </c>
      <c r="J24" s="114"/>
      <c r="K24" s="48">
        <v>2</v>
      </c>
      <c r="L24" s="48">
        <v>2</v>
      </c>
      <c r="M24" s="48">
        <v>0</v>
      </c>
      <c r="N24" s="48">
        <v>2</v>
      </c>
      <c r="O24" s="48">
        <v>1</v>
      </c>
      <c r="P24" s="49">
        <v>0</v>
      </c>
      <c r="Q24" s="49">
        <v>0</v>
      </c>
      <c r="R24" s="48">
        <v>1</v>
      </c>
      <c r="S24" s="48">
        <v>0</v>
      </c>
      <c r="T24" s="48">
        <v>2</v>
      </c>
      <c r="U24" s="48">
        <v>2</v>
      </c>
      <c r="V24" s="48">
        <v>1</v>
      </c>
      <c r="W24" s="49">
        <v>0.5</v>
      </c>
      <c r="X24" s="49">
        <v>0.5</v>
      </c>
      <c r="Y24" s="78"/>
      <c r="Z24" s="78"/>
      <c r="AA24" s="78" t="s">
        <v>1048</v>
      </c>
      <c r="AB24" s="84" t="s">
        <v>3716</v>
      </c>
      <c r="AC24" s="84" t="s">
        <v>3852</v>
      </c>
      <c r="AD24" s="84"/>
      <c r="AE24" s="84" t="s">
        <v>381</v>
      </c>
      <c r="AF24" s="84" t="s">
        <v>3932</v>
      </c>
      <c r="AG24" s="121">
        <v>0</v>
      </c>
      <c r="AH24" s="124">
        <v>0</v>
      </c>
      <c r="AI24" s="121">
        <v>0</v>
      </c>
      <c r="AJ24" s="124">
        <v>0</v>
      </c>
      <c r="AK24" s="121">
        <v>0</v>
      </c>
      <c r="AL24" s="124">
        <v>0</v>
      </c>
      <c r="AM24" s="121">
        <v>50</v>
      </c>
      <c r="AN24" s="124">
        <v>100</v>
      </c>
      <c r="AO24" s="121">
        <v>50</v>
      </c>
    </row>
    <row r="25" spans="1:41" ht="15">
      <c r="A25" s="87" t="s">
        <v>3495</v>
      </c>
      <c r="B25" s="65" t="s">
        <v>3523</v>
      </c>
      <c r="C25" s="65" t="s">
        <v>59</v>
      </c>
      <c r="D25" s="110"/>
      <c r="E25" s="109"/>
      <c r="F25" s="111" t="s">
        <v>4987</v>
      </c>
      <c r="G25" s="112"/>
      <c r="H25" s="112"/>
      <c r="I25" s="113">
        <v>25</v>
      </c>
      <c r="J25" s="114"/>
      <c r="K25" s="48">
        <v>2</v>
      </c>
      <c r="L25" s="48">
        <v>1</v>
      </c>
      <c r="M25" s="48">
        <v>2</v>
      </c>
      <c r="N25" s="48">
        <v>3</v>
      </c>
      <c r="O25" s="48">
        <v>2</v>
      </c>
      <c r="P25" s="49">
        <v>0</v>
      </c>
      <c r="Q25" s="49">
        <v>0</v>
      </c>
      <c r="R25" s="48">
        <v>1</v>
      </c>
      <c r="S25" s="48">
        <v>0</v>
      </c>
      <c r="T25" s="48">
        <v>2</v>
      </c>
      <c r="U25" s="48">
        <v>3</v>
      </c>
      <c r="V25" s="48">
        <v>1</v>
      </c>
      <c r="W25" s="49">
        <v>0.5</v>
      </c>
      <c r="X25" s="49">
        <v>0.5</v>
      </c>
      <c r="Y25" s="78" t="s">
        <v>3561</v>
      </c>
      <c r="Z25" s="78" t="s">
        <v>924</v>
      </c>
      <c r="AA25" s="78" t="s">
        <v>1044</v>
      </c>
      <c r="AB25" s="84" t="s">
        <v>3717</v>
      </c>
      <c r="AC25" s="84" t="s">
        <v>3853</v>
      </c>
      <c r="AD25" s="84"/>
      <c r="AE25" s="84" t="s">
        <v>377</v>
      </c>
      <c r="AF25" s="84" t="s">
        <v>3933</v>
      </c>
      <c r="AG25" s="121">
        <v>0</v>
      </c>
      <c r="AH25" s="124">
        <v>0</v>
      </c>
      <c r="AI25" s="121">
        <v>0</v>
      </c>
      <c r="AJ25" s="124">
        <v>0</v>
      </c>
      <c r="AK25" s="121">
        <v>0</v>
      </c>
      <c r="AL25" s="124">
        <v>0</v>
      </c>
      <c r="AM25" s="121">
        <v>87</v>
      </c>
      <c r="AN25" s="124">
        <v>100</v>
      </c>
      <c r="AO25" s="121">
        <v>87</v>
      </c>
    </row>
    <row r="26" spans="1:41" ht="15">
      <c r="A26" s="87" t="s">
        <v>3496</v>
      </c>
      <c r="B26" s="65" t="s">
        <v>3524</v>
      </c>
      <c r="C26" s="65" t="s">
        <v>59</v>
      </c>
      <c r="D26" s="110"/>
      <c r="E26" s="109"/>
      <c r="F26" s="111" t="s">
        <v>4988</v>
      </c>
      <c r="G26" s="112"/>
      <c r="H26" s="112"/>
      <c r="I26" s="113">
        <v>26</v>
      </c>
      <c r="J26" s="114"/>
      <c r="K26" s="48">
        <v>2</v>
      </c>
      <c r="L26" s="48">
        <v>1</v>
      </c>
      <c r="M26" s="48">
        <v>5</v>
      </c>
      <c r="N26" s="48">
        <v>6</v>
      </c>
      <c r="O26" s="48">
        <v>5</v>
      </c>
      <c r="P26" s="49">
        <v>0</v>
      </c>
      <c r="Q26" s="49">
        <v>0</v>
      </c>
      <c r="R26" s="48">
        <v>1</v>
      </c>
      <c r="S26" s="48">
        <v>0</v>
      </c>
      <c r="T26" s="48">
        <v>2</v>
      </c>
      <c r="U26" s="48">
        <v>6</v>
      </c>
      <c r="V26" s="48">
        <v>1</v>
      </c>
      <c r="W26" s="49">
        <v>0.5</v>
      </c>
      <c r="X26" s="49">
        <v>0.5</v>
      </c>
      <c r="Y26" s="78" t="s">
        <v>859</v>
      </c>
      <c r="Z26" s="78" t="s">
        <v>917</v>
      </c>
      <c r="AA26" s="78" t="s">
        <v>3615</v>
      </c>
      <c r="AB26" s="84" t="s">
        <v>3718</v>
      </c>
      <c r="AC26" s="84" t="s">
        <v>3854</v>
      </c>
      <c r="AD26" s="84"/>
      <c r="AE26" s="84" t="s">
        <v>374</v>
      </c>
      <c r="AF26" s="84" t="s">
        <v>3934</v>
      </c>
      <c r="AG26" s="121">
        <v>0</v>
      </c>
      <c r="AH26" s="124">
        <v>0</v>
      </c>
      <c r="AI26" s="121">
        <v>0</v>
      </c>
      <c r="AJ26" s="124">
        <v>0</v>
      </c>
      <c r="AK26" s="121">
        <v>0</v>
      </c>
      <c r="AL26" s="124">
        <v>0</v>
      </c>
      <c r="AM26" s="121">
        <v>192</v>
      </c>
      <c r="AN26" s="124">
        <v>100</v>
      </c>
      <c r="AO26" s="121">
        <v>192</v>
      </c>
    </row>
    <row r="27" spans="1:41" ht="15">
      <c r="A27" s="87" t="s">
        <v>3497</v>
      </c>
      <c r="B27" s="65" t="s">
        <v>3513</v>
      </c>
      <c r="C27" s="65" t="s">
        <v>61</v>
      </c>
      <c r="D27" s="110"/>
      <c r="E27" s="109"/>
      <c r="F27" s="111" t="s">
        <v>3497</v>
      </c>
      <c r="G27" s="112"/>
      <c r="H27" s="112"/>
      <c r="I27" s="113">
        <v>27</v>
      </c>
      <c r="J27" s="114"/>
      <c r="K27" s="48">
        <v>2</v>
      </c>
      <c r="L27" s="48">
        <v>1</v>
      </c>
      <c r="M27" s="48">
        <v>0</v>
      </c>
      <c r="N27" s="48">
        <v>1</v>
      </c>
      <c r="O27" s="48">
        <v>0</v>
      </c>
      <c r="P27" s="49">
        <v>0</v>
      </c>
      <c r="Q27" s="49">
        <v>0</v>
      </c>
      <c r="R27" s="48">
        <v>1</v>
      </c>
      <c r="S27" s="48">
        <v>0</v>
      </c>
      <c r="T27" s="48">
        <v>2</v>
      </c>
      <c r="U27" s="48">
        <v>1</v>
      </c>
      <c r="V27" s="48">
        <v>1</v>
      </c>
      <c r="W27" s="49">
        <v>0.5</v>
      </c>
      <c r="X27" s="49">
        <v>0.5</v>
      </c>
      <c r="Y27" s="78"/>
      <c r="Z27" s="78"/>
      <c r="AA27" s="78"/>
      <c r="AB27" s="84" t="s">
        <v>1895</v>
      </c>
      <c r="AC27" s="84" t="s">
        <v>1895</v>
      </c>
      <c r="AD27" s="84" t="s">
        <v>424</v>
      </c>
      <c r="AE27" s="84"/>
      <c r="AF27" s="84" t="s">
        <v>3935</v>
      </c>
      <c r="AG27" s="121">
        <v>0</v>
      </c>
      <c r="AH27" s="124">
        <v>0</v>
      </c>
      <c r="AI27" s="121">
        <v>0</v>
      </c>
      <c r="AJ27" s="124">
        <v>0</v>
      </c>
      <c r="AK27" s="121">
        <v>0</v>
      </c>
      <c r="AL27" s="124">
        <v>0</v>
      </c>
      <c r="AM27" s="121">
        <v>44</v>
      </c>
      <c r="AN27" s="124">
        <v>100</v>
      </c>
      <c r="AO27" s="121">
        <v>44</v>
      </c>
    </row>
    <row r="28" spans="1:41" ht="15">
      <c r="A28" s="87" t="s">
        <v>3498</v>
      </c>
      <c r="B28" s="65" t="s">
        <v>3514</v>
      </c>
      <c r="C28" s="65" t="s">
        <v>61</v>
      </c>
      <c r="D28" s="110"/>
      <c r="E28" s="109"/>
      <c r="F28" s="111" t="s">
        <v>4989</v>
      </c>
      <c r="G28" s="112"/>
      <c r="H28" s="112"/>
      <c r="I28" s="113">
        <v>28</v>
      </c>
      <c r="J28" s="114"/>
      <c r="K28" s="48">
        <v>2</v>
      </c>
      <c r="L28" s="48">
        <v>2</v>
      </c>
      <c r="M28" s="48">
        <v>0</v>
      </c>
      <c r="N28" s="48">
        <v>2</v>
      </c>
      <c r="O28" s="48">
        <v>1</v>
      </c>
      <c r="P28" s="49">
        <v>0</v>
      </c>
      <c r="Q28" s="49">
        <v>0</v>
      </c>
      <c r="R28" s="48">
        <v>1</v>
      </c>
      <c r="S28" s="48">
        <v>0</v>
      </c>
      <c r="T28" s="48">
        <v>2</v>
      </c>
      <c r="U28" s="48">
        <v>2</v>
      </c>
      <c r="V28" s="48">
        <v>1</v>
      </c>
      <c r="W28" s="49">
        <v>0.5</v>
      </c>
      <c r="X28" s="49">
        <v>0.5</v>
      </c>
      <c r="Y28" s="78" t="s">
        <v>776</v>
      </c>
      <c r="Z28" s="78" t="s">
        <v>915</v>
      </c>
      <c r="AA28" s="78" t="s">
        <v>987</v>
      </c>
      <c r="AB28" s="84" t="s">
        <v>3719</v>
      </c>
      <c r="AC28" s="84" t="s">
        <v>3855</v>
      </c>
      <c r="AD28" s="84"/>
      <c r="AE28" s="84" t="s">
        <v>341</v>
      </c>
      <c r="AF28" s="84" t="s">
        <v>3936</v>
      </c>
      <c r="AG28" s="121">
        <v>0</v>
      </c>
      <c r="AH28" s="124">
        <v>0</v>
      </c>
      <c r="AI28" s="121">
        <v>0</v>
      </c>
      <c r="AJ28" s="124">
        <v>0</v>
      </c>
      <c r="AK28" s="121">
        <v>0</v>
      </c>
      <c r="AL28" s="124">
        <v>0</v>
      </c>
      <c r="AM28" s="121">
        <v>45</v>
      </c>
      <c r="AN28" s="124">
        <v>100</v>
      </c>
      <c r="AO28" s="121">
        <v>45</v>
      </c>
    </row>
    <row r="29" spans="1:41" ht="15">
      <c r="A29" s="87" t="s">
        <v>3499</v>
      </c>
      <c r="B29" s="65" t="s">
        <v>3515</v>
      </c>
      <c r="C29" s="65" t="s">
        <v>61</v>
      </c>
      <c r="D29" s="110"/>
      <c r="E29" s="109"/>
      <c r="F29" s="111" t="s">
        <v>4990</v>
      </c>
      <c r="G29" s="112"/>
      <c r="H29" s="112"/>
      <c r="I29" s="113">
        <v>29</v>
      </c>
      <c r="J29" s="114"/>
      <c r="K29" s="48">
        <v>2</v>
      </c>
      <c r="L29" s="48">
        <v>0</v>
      </c>
      <c r="M29" s="48">
        <v>59</v>
      </c>
      <c r="N29" s="48">
        <v>59</v>
      </c>
      <c r="O29" s="48">
        <v>57</v>
      </c>
      <c r="P29" s="49">
        <v>0</v>
      </c>
      <c r="Q29" s="49">
        <v>0</v>
      </c>
      <c r="R29" s="48">
        <v>1</v>
      </c>
      <c r="S29" s="48">
        <v>0</v>
      </c>
      <c r="T29" s="48">
        <v>2</v>
      </c>
      <c r="U29" s="48">
        <v>59</v>
      </c>
      <c r="V29" s="48">
        <v>1</v>
      </c>
      <c r="W29" s="49">
        <v>0.5</v>
      </c>
      <c r="X29" s="49">
        <v>0.5</v>
      </c>
      <c r="Y29" s="78" t="s">
        <v>3562</v>
      </c>
      <c r="Z29" s="78" t="s">
        <v>899</v>
      </c>
      <c r="AA29" s="78" t="s">
        <v>3616</v>
      </c>
      <c r="AB29" s="84" t="s">
        <v>3720</v>
      </c>
      <c r="AC29" s="84" t="s">
        <v>3856</v>
      </c>
      <c r="AD29" s="84"/>
      <c r="AE29" s="84" t="s">
        <v>368</v>
      </c>
      <c r="AF29" s="84" t="s">
        <v>3937</v>
      </c>
      <c r="AG29" s="121">
        <v>11</v>
      </c>
      <c r="AH29" s="124">
        <v>1.1247443762781186</v>
      </c>
      <c r="AI29" s="121">
        <v>0</v>
      </c>
      <c r="AJ29" s="124">
        <v>0</v>
      </c>
      <c r="AK29" s="121">
        <v>0</v>
      </c>
      <c r="AL29" s="124">
        <v>0</v>
      </c>
      <c r="AM29" s="121">
        <v>967</v>
      </c>
      <c r="AN29" s="124">
        <v>98.87525562372188</v>
      </c>
      <c r="AO29" s="121">
        <v>978</v>
      </c>
    </row>
    <row r="30" spans="1:41" ht="15">
      <c r="A30" s="87" t="s">
        <v>3500</v>
      </c>
      <c r="B30" s="65" t="s">
        <v>3516</v>
      </c>
      <c r="C30" s="65" t="s">
        <v>61</v>
      </c>
      <c r="D30" s="110"/>
      <c r="E30" s="109"/>
      <c r="F30" s="111" t="s">
        <v>3500</v>
      </c>
      <c r="G30" s="112"/>
      <c r="H30" s="112"/>
      <c r="I30" s="113">
        <v>30</v>
      </c>
      <c r="J30" s="114"/>
      <c r="K30" s="48">
        <v>2</v>
      </c>
      <c r="L30" s="48">
        <v>1</v>
      </c>
      <c r="M30" s="48">
        <v>0</v>
      </c>
      <c r="N30" s="48">
        <v>1</v>
      </c>
      <c r="O30" s="48">
        <v>0</v>
      </c>
      <c r="P30" s="49">
        <v>0</v>
      </c>
      <c r="Q30" s="49">
        <v>0</v>
      </c>
      <c r="R30" s="48">
        <v>1</v>
      </c>
      <c r="S30" s="48">
        <v>0</v>
      </c>
      <c r="T30" s="48">
        <v>2</v>
      </c>
      <c r="U30" s="48">
        <v>1</v>
      </c>
      <c r="V30" s="48">
        <v>1</v>
      </c>
      <c r="W30" s="49">
        <v>0.5</v>
      </c>
      <c r="X30" s="49">
        <v>0.5</v>
      </c>
      <c r="Y30" s="78"/>
      <c r="Z30" s="78"/>
      <c r="AA30" s="78"/>
      <c r="AB30" s="84" t="s">
        <v>1895</v>
      </c>
      <c r="AC30" s="84" t="s">
        <v>1895</v>
      </c>
      <c r="AD30" s="84" t="s">
        <v>422</v>
      </c>
      <c r="AE30" s="84"/>
      <c r="AF30" s="84" t="s">
        <v>3938</v>
      </c>
      <c r="AG30" s="121">
        <v>0</v>
      </c>
      <c r="AH30" s="124">
        <v>0</v>
      </c>
      <c r="AI30" s="121">
        <v>0</v>
      </c>
      <c r="AJ30" s="124">
        <v>0</v>
      </c>
      <c r="AK30" s="121">
        <v>0</v>
      </c>
      <c r="AL30" s="124">
        <v>0</v>
      </c>
      <c r="AM30" s="121">
        <v>23</v>
      </c>
      <c r="AN30" s="124">
        <v>100</v>
      </c>
      <c r="AO30" s="121">
        <v>23</v>
      </c>
    </row>
    <row r="31" spans="1:41" ht="15">
      <c r="A31" s="87" t="s">
        <v>3501</v>
      </c>
      <c r="B31" s="65" t="s">
        <v>3517</v>
      </c>
      <c r="C31" s="65" t="s">
        <v>61</v>
      </c>
      <c r="D31" s="110"/>
      <c r="E31" s="109"/>
      <c r="F31" s="111" t="s">
        <v>4991</v>
      </c>
      <c r="G31" s="112"/>
      <c r="H31" s="112"/>
      <c r="I31" s="113">
        <v>31</v>
      </c>
      <c r="J31" s="114"/>
      <c r="K31" s="48">
        <v>2</v>
      </c>
      <c r="L31" s="48">
        <v>1</v>
      </c>
      <c r="M31" s="48">
        <v>0</v>
      </c>
      <c r="N31" s="48">
        <v>1</v>
      </c>
      <c r="O31" s="48">
        <v>0</v>
      </c>
      <c r="P31" s="49">
        <v>0</v>
      </c>
      <c r="Q31" s="49">
        <v>0</v>
      </c>
      <c r="R31" s="48">
        <v>1</v>
      </c>
      <c r="S31" s="48">
        <v>0</v>
      </c>
      <c r="T31" s="48">
        <v>2</v>
      </c>
      <c r="U31" s="48">
        <v>1</v>
      </c>
      <c r="V31" s="48">
        <v>1</v>
      </c>
      <c r="W31" s="49">
        <v>0.5</v>
      </c>
      <c r="X31" s="49">
        <v>0.5</v>
      </c>
      <c r="Y31" s="78" t="s">
        <v>760</v>
      </c>
      <c r="Z31" s="78" t="s">
        <v>907</v>
      </c>
      <c r="AA31" s="78" t="s">
        <v>978</v>
      </c>
      <c r="AB31" s="84" t="s">
        <v>3721</v>
      </c>
      <c r="AC31" s="84" t="s">
        <v>1895</v>
      </c>
      <c r="AD31" s="84"/>
      <c r="AE31" s="84" t="s">
        <v>421</v>
      </c>
      <c r="AF31" s="84" t="s">
        <v>3939</v>
      </c>
      <c r="AG31" s="121">
        <v>0</v>
      </c>
      <c r="AH31" s="124">
        <v>0</v>
      </c>
      <c r="AI31" s="121">
        <v>0</v>
      </c>
      <c r="AJ31" s="124">
        <v>0</v>
      </c>
      <c r="AK31" s="121">
        <v>0</v>
      </c>
      <c r="AL31" s="124">
        <v>0</v>
      </c>
      <c r="AM31" s="121">
        <v>34</v>
      </c>
      <c r="AN31" s="124">
        <v>100</v>
      </c>
      <c r="AO31" s="121">
        <v>34</v>
      </c>
    </row>
    <row r="32" spans="1:41" ht="15">
      <c r="A32" s="87" t="s">
        <v>3502</v>
      </c>
      <c r="B32" s="65" t="s">
        <v>3518</v>
      </c>
      <c r="C32" s="65" t="s">
        <v>61</v>
      </c>
      <c r="D32" s="110"/>
      <c r="E32" s="109"/>
      <c r="F32" s="111" t="s">
        <v>4992</v>
      </c>
      <c r="G32" s="112"/>
      <c r="H32" s="112"/>
      <c r="I32" s="113">
        <v>32</v>
      </c>
      <c r="J32" s="114"/>
      <c r="K32" s="48">
        <v>2</v>
      </c>
      <c r="L32" s="48">
        <v>1</v>
      </c>
      <c r="M32" s="48">
        <v>0</v>
      </c>
      <c r="N32" s="48">
        <v>1</v>
      </c>
      <c r="O32" s="48">
        <v>0</v>
      </c>
      <c r="P32" s="49">
        <v>0</v>
      </c>
      <c r="Q32" s="49">
        <v>0</v>
      </c>
      <c r="R32" s="48">
        <v>1</v>
      </c>
      <c r="S32" s="48">
        <v>0</v>
      </c>
      <c r="T32" s="48">
        <v>2</v>
      </c>
      <c r="U32" s="48">
        <v>1</v>
      </c>
      <c r="V32" s="48">
        <v>1</v>
      </c>
      <c r="W32" s="49">
        <v>0.5</v>
      </c>
      <c r="X32" s="49">
        <v>0.5</v>
      </c>
      <c r="Y32" s="78"/>
      <c r="Z32" s="78"/>
      <c r="AA32" s="78"/>
      <c r="AB32" s="84" t="s">
        <v>3582</v>
      </c>
      <c r="AC32" s="84" t="s">
        <v>1895</v>
      </c>
      <c r="AD32" s="84" t="s">
        <v>420</v>
      </c>
      <c r="AE32" s="84"/>
      <c r="AF32" s="84" t="s">
        <v>3940</v>
      </c>
      <c r="AG32" s="121">
        <v>0</v>
      </c>
      <c r="AH32" s="124">
        <v>0</v>
      </c>
      <c r="AI32" s="121">
        <v>3</v>
      </c>
      <c r="AJ32" s="124">
        <v>6.521739130434782</v>
      </c>
      <c r="AK32" s="121">
        <v>0</v>
      </c>
      <c r="AL32" s="124">
        <v>0</v>
      </c>
      <c r="AM32" s="121">
        <v>43</v>
      </c>
      <c r="AN32" s="124">
        <v>93.47826086956522</v>
      </c>
      <c r="AO32" s="121">
        <v>46</v>
      </c>
    </row>
    <row r="33" spans="1:41" ht="15">
      <c r="A33" s="87" t="s">
        <v>3503</v>
      </c>
      <c r="B33" s="65" t="s">
        <v>3519</v>
      </c>
      <c r="C33" s="65" t="s">
        <v>61</v>
      </c>
      <c r="D33" s="110"/>
      <c r="E33" s="109"/>
      <c r="F33" s="111" t="s">
        <v>4993</v>
      </c>
      <c r="G33" s="112"/>
      <c r="H33" s="112"/>
      <c r="I33" s="113">
        <v>33</v>
      </c>
      <c r="J33" s="114"/>
      <c r="K33" s="48">
        <v>2</v>
      </c>
      <c r="L33" s="48">
        <v>2</v>
      </c>
      <c r="M33" s="48">
        <v>0</v>
      </c>
      <c r="N33" s="48">
        <v>2</v>
      </c>
      <c r="O33" s="48">
        <v>1</v>
      </c>
      <c r="P33" s="49">
        <v>0</v>
      </c>
      <c r="Q33" s="49">
        <v>0</v>
      </c>
      <c r="R33" s="48">
        <v>1</v>
      </c>
      <c r="S33" s="48">
        <v>0</v>
      </c>
      <c r="T33" s="48">
        <v>2</v>
      </c>
      <c r="U33" s="48">
        <v>2</v>
      </c>
      <c r="V33" s="48">
        <v>1</v>
      </c>
      <c r="W33" s="49">
        <v>0.5</v>
      </c>
      <c r="X33" s="49">
        <v>0.5</v>
      </c>
      <c r="Y33" s="78" t="s">
        <v>744</v>
      </c>
      <c r="Z33" s="78" t="s">
        <v>902</v>
      </c>
      <c r="AA33" s="78" t="s">
        <v>965</v>
      </c>
      <c r="AB33" s="84" t="s">
        <v>3722</v>
      </c>
      <c r="AC33" s="84" t="s">
        <v>3857</v>
      </c>
      <c r="AD33" s="84"/>
      <c r="AE33" s="84" t="s">
        <v>295</v>
      </c>
      <c r="AF33" s="84" t="s">
        <v>3941</v>
      </c>
      <c r="AG33" s="121">
        <v>0</v>
      </c>
      <c r="AH33" s="124">
        <v>0</v>
      </c>
      <c r="AI33" s="121">
        <v>0</v>
      </c>
      <c r="AJ33" s="124">
        <v>0</v>
      </c>
      <c r="AK33" s="121">
        <v>0</v>
      </c>
      <c r="AL33" s="124">
        <v>0</v>
      </c>
      <c r="AM33" s="121">
        <v>59</v>
      </c>
      <c r="AN33" s="124">
        <v>100</v>
      </c>
      <c r="AO33" s="121">
        <v>59</v>
      </c>
    </row>
    <row r="34" spans="1:41" ht="15">
      <c r="A34" s="87" t="s">
        <v>3504</v>
      </c>
      <c r="B34" s="65" t="s">
        <v>3520</v>
      </c>
      <c r="C34" s="65" t="s">
        <v>61</v>
      </c>
      <c r="D34" s="110"/>
      <c r="E34" s="109"/>
      <c r="F34" s="111" t="s">
        <v>4994</v>
      </c>
      <c r="G34" s="112"/>
      <c r="H34" s="112"/>
      <c r="I34" s="113">
        <v>34</v>
      </c>
      <c r="J34" s="114"/>
      <c r="K34" s="48">
        <v>2</v>
      </c>
      <c r="L34" s="48">
        <v>2</v>
      </c>
      <c r="M34" s="48">
        <v>0</v>
      </c>
      <c r="N34" s="48">
        <v>2</v>
      </c>
      <c r="O34" s="48">
        <v>1</v>
      </c>
      <c r="P34" s="49">
        <v>0</v>
      </c>
      <c r="Q34" s="49">
        <v>0</v>
      </c>
      <c r="R34" s="48">
        <v>1</v>
      </c>
      <c r="S34" s="48">
        <v>0</v>
      </c>
      <c r="T34" s="48">
        <v>2</v>
      </c>
      <c r="U34" s="48">
        <v>2</v>
      </c>
      <c r="V34" s="48">
        <v>1</v>
      </c>
      <c r="W34" s="49">
        <v>0.5</v>
      </c>
      <c r="X34" s="49">
        <v>0.5</v>
      </c>
      <c r="Y34" s="78" t="s">
        <v>733</v>
      </c>
      <c r="Z34" s="78" t="s">
        <v>897</v>
      </c>
      <c r="AA34" s="78"/>
      <c r="AB34" s="84" t="s">
        <v>3723</v>
      </c>
      <c r="AC34" s="84" t="s">
        <v>3858</v>
      </c>
      <c r="AD34" s="84"/>
      <c r="AE34" s="84" t="s">
        <v>281</v>
      </c>
      <c r="AF34" s="84" t="s">
        <v>3942</v>
      </c>
      <c r="AG34" s="121">
        <v>0</v>
      </c>
      <c r="AH34" s="124">
        <v>0</v>
      </c>
      <c r="AI34" s="121">
        <v>0</v>
      </c>
      <c r="AJ34" s="124">
        <v>0</v>
      </c>
      <c r="AK34" s="121">
        <v>0</v>
      </c>
      <c r="AL34" s="124">
        <v>0</v>
      </c>
      <c r="AM34" s="121">
        <v>43</v>
      </c>
      <c r="AN34" s="124">
        <v>100</v>
      </c>
      <c r="AO34" s="121">
        <v>43</v>
      </c>
    </row>
    <row r="35" spans="1:41" ht="15">
      <c r="A35" s="87" t="s">
        <v>3505</v>
      </c>
      <c r="B35" s="65" t="s">
        <v>3521</v>
      </c>
      <c r="C35" s="65" t="s">
        <v>61</v>
      </c>
      <c r="D35" s="110"/>
      <c r="E35" s="109"/>
      <c r="F35" s="111" t="s">
        <v>4995</v>
      </c>
      <c r="G35" s="112"/>
      <c r="H35" s="112"/>
      <c r="I35" s="113">
        <v>35</v>
      </c>
      <c r="J35" s="114"/>
      <c r="K35" s="48">
        <v>2</v>
      </c>
      <c r="L35" s="48">
        <v>2</v>
      </c>
      <c r="M35" s="48">
        <v>0</v>
      </c>
      <c r="N35" s="48">
        <v>2</v>
      </c>
      <c r="O35" s="48">
        <v>1</v>
      </c>
      <c r="P35" s="49">
        <v>0</v>
      </c>
      <c r="Q35" s="49">
        <v>0</v>
      </c>
      <c r="R35" s="48">
        <v>1</v>
      </c>
      <c r="S35" s="48">
        <v>0</v>
      </c>
      <c r="T35" s="48">
        <v>2</v>
      </c>
      <c r="U35" s="48">
        <v>2</v>
      </c>
      <c r="V35" s="48">
        <v>1</v>
      </c>
      <c r="W35" s="49">
        <v>0.5</v>
      </c>
      <c r="X35" s="49">
        <v>0.5</v>
      </c>
      <c r="Y35" s="78" t="s">
        <v>732</v>
      </c>
      <c r="Z35" s="78" t="s">
        <v>882</v>
      </c>
      <c r="AA35" s="78"/>
      <c r="AB35" s="84" t="s">
        <v>3724</v>
      </c>
      <c r="AC35" s="84" t="s">
        <v>3859</v>
      </c>
      <c r="AD35" s="84"/>
      <c r="AE35" s="84" t="s">
        <v>279</v>
      </c>
      <c r="AF35" s="84" t="s">
        <v>3943</v>
      </c>
      <c r="AG35" s="121">
        <v>2</v>
      </c>
      <c r="AH35" s="124">
        <v>2.7777777777777777</v>
      </c>
      <c r="AI35" s="121">
        <v>0</v>
      </c>
      <c r="AJ35" s="124">
        <v>0</v>
      </c>
      <c r="AK35" s="121">
        <v>0</v>
      </c>
      <c r="AL35" s="124">
        <v>0</v>
      </c>
      <c r="AM35" s="121">
        <v>70</v>
      </c>
      <c r="AN35" s="124">
        <v>97.22222222222223</v>
      </c>
      <c r="AO35" s="121">
        <v>72</v>
      </c>
    </row>
    <row r="36" spans="1:41" ht="15">
      <c r="A36" s="87" t="s">
        <v>3506</v>
      </c>
      <c r="B36" s="65" t="s">
        <v>3522</v>
      </c>
      <c r="C36" s="65" t="s">
        <v>61</v>
      </c>
      <c r="D36" s="110"/>
      <c r="E36" s="109"/>
      <c r="F36" s="111" t="s">
        <v>4996</v>
      </c>
      <c r="G36" s="112"/>
      <c r="H36" s="112"/>
      <c r="I36" s="113">
        <v>36</v>
      </c>
      <c r="J36" s="114"/>
      <c r="K36" s="48">
        <v>2</v>
      </c>
      <c r="L36" s="48">
        <v>0</v>
      </c>
      <c r="M36" s="48">
        <v>8</v>
      </c>
      <c r="N36" s="48">
        <v>8</v>
      </c>
      <c r="O36" s="48">
        <v>6</v>
      </c>
      <c r="P36" s="49">
        <v>0</v>
      </c>
      <c r="Q36" s="49">
        <v>0</v>
      </c>
      <c r="R36" s="48">
        <v>1</v>
      </c>
      <c r="S36" s="48">
        <v>0</v>
      </c>
      <c r="T36" s="48">
        <v>2</v>
      </c>
      <c r="U36" s="48">
        <v>8</v>
      </c>
      <c r="V36" s="48">
        <v>1</v>
      </c>
      <c r="W36" s="49">
        <v>0.5</v>
      </c>
      <c r="X36" s="49">
        <v>0.5</v>
      </c>
      <c r="Y36" s="78"/>
      <c r="Z36" s="78"/>
      <c r="AA36" s="78" t="s">
        <v>3617</v>
      </c>
      <c r="AB36" s="84" t="s">
        <v>3725</v>
      </c>
      <c r="AC36" s="84" t="s">
        <v>3860</v>
      </c>
      <c r="AD36" s="84"/>
      <c r="AE36" s="84" t="s">
        <v>349</v>
      </c>
      <c r="AF36" s="84" t="s">
        <v>3944</v>
      </c>
      <c r="AG36" s="121">
        <v>0</v>
      </c>
      <c r="AH36" s="124">
        <v>0</v>
      </c>
      <c r="AI36" s="121">
        <v>0</v>
      </c>
      <c r="AJ36" s="124">
        <v>0</v>
      </c>
      <c r="AK36" s="121">
        <v>0</v>
      </c>
      <c r="AL36" s="124">
        <v>0</v>
      </c>
      <c r="AM36" s="121">
        <v>306</v>
      </c>
      <c r="AN36" s="124">
        <v>100</v>
      </c>
      <c r="AO36" s="121">
        <v>306</v>
      </c>
    </row>
    <row r="37" spans="1:41" ht="15">
      <c r="A37" s="87" t="s">
        <v>3507</v>
      </c>
      <c r="B37" s="65" t="s">
        <v>3523</v>
      </c>
      <c r="C37" s="65" t="s">
        <v>61</v>
      </c>
      <c r="D37" s="110"/>
      <c r="E37" s="109"/>
      <c r="F37" s="111" t="s">
        <v>4997</v>
      </c>
      <c r="G37" s="112"/>
      <c r="H37" s="112"/>
      <c r="I37" s="113">
        <v>37</v>
      </c>
      <c r="J37" s="114"/>
      <c r="K37" s="48">
        <v>2</v>
      </c>
      <c r="L37" s="48">
        <v>1</v>
      </c>
      <c r="M37" s="48">
        <v>0</v>
      </c>
      <c r="N37" s="48">
        <v>1</v>
      </c>
      <c r="O37" s="48">
        <v>0</v>
      </c>
      <c r="P37" s="49">
        <v>0</v>
      </c>
      <c r="Q37" s="49">
        <v>0</v>
      </c>
      <c r="R37" s="48">
        <v>1</v>
      </c>
      <c r="S37" s="48">
        <v>0</v>
      </c>
      <c r="T37" s="48">
        <v>2</v>
      </c>
      <c r="U37" s="48">
        <v>1</v>
      </c>
      <c r="V37" s="48">
        <v>1</v>
      </c>
      <c r="W37" s="49">
        <v>0.5</v>
      </c>
      <c r="X37" s="49">
        <v>0.5</v>
      </c>
      <c r="Y37" s="78" t="s">
        <v>728</v>
      </c>
      <c r="Z37" s="78" t="s">
        <v>883</v>
      </c>
      <c r="AA37" s="78"/>
      <c r="AB37" s="84" t="s">
        <v>3726</v>
      </c>
      <c r="AC37" s="84" t="s">
        <v>1895</v>
      </c>
      <c r="AD37" s="84" t="s">
        <v>412</v>
      </c>
      <c r="AE37" s="84"/>
      <c r="AF37" s="84" t="s">
        <v>3945</v>
      </c>
      <c r="AG37" s="121">
        <v>0</v>
      </c>
      <c r="AH37" s="124">
        <v>0</v>
      </c>
      <c r="AI37" s="121">
        <v>0</v>
      </c>
      <c r="AJ37" s="124">
        <v>0</v>
      </c>
      <c r="AK37" s="121">
        <v>0</v>
      </c>
      <c r="AL37" s="124">
        <v>0</v>
      </c>
      <c r="AM37" s="121">
        <v>47</v>
      </c>
      <c r="AN37" s="124">
        <v>100</v>
      </c>
      <c r="AO37" s="121">
        <v>47</v>
      </c>
    </row>
    <row r="38" spans="1:41" ht="15">
      <c r="A38" s="87" t="s">
        <v>3508</v>
      </c>
      <c r="B38" s="65" t="s">
        <v>3524</v>
      </c>
      <c r="C38" s="65" t="s">
        <v>61</v>
      </c>
      <c r="D38" s="110"/>
      <c r="E38" s="109"/>
      <c r="F38" s="111" t="s">
        <v>4998</v>
      </c>
      <c r="G38" s="112"/>
      <c r="H38" s="112"/>
      <c r="I38" s="113">
        <v>38</v>
      </c>
      <c r="J38" s="114"/>
      <c r="K38" s="48">
        <v>2</v>
      </c>
      <c r="L38" s="48">
        <v>1</v>
      </c>
      <c r="M38" s="48">
        <v>0</v>
      </c>
      <c r="N38" s="48">
        <v>1</v>
      </c>
      <c r="O38" s="48">
        <v>0</v>
      </c>
      <c r="P38" s="49">
        <v>0</v>
      </c>
      <c r="Q38" s="49">
        <v>0</v>
      </c>
      <c r="R38" s="48">
        <v>1</v>
      </c>
      <c r="S38" s="48">
        <v>0</v>
      </c>
      <c r="T38" s="48">
        <v>2</v>
      </c>
      <c r="U38" s="48">
        <v>1</v>
      </c>
      <c r="V38" s="48">
        <v>1</v>
      </c>
      <c r="W38" s="49">
        <v>0.5</v>
      </c>
      <c r="X38" s="49">
        <v>0.5</v>
      </c>
      <c r="Y38" s="78"/>
      <c r="Z38" s="78"/>
      <c r="AA38" s="78"/>
      <c r="AB38" s="84" t="s">
        <v>3727</v>
      </c>
      <c r="AC38" s="84" t="s">
        <v>1895</v>
      </c>
      <c r="AD38" s="84" t="s">
        <v>411</v>
      </c>
      <c r="AE38" s="84"/>
      <c r="AF38" s="84" t="s">
        <v>3946</v>
      </c>
      <c r="AG38" s="121">
        <v>5</v>
      </c>
      <c r="AH38" s="124">
        <v>16.129032258064516</v>
      </c>
      <c r="AI38" s="121">
        <v>0</v>
      </c>
      <c r="AJ38" s="124">
        <v>0</v>
      </c>
      <c r="AK38" s="121">
        <v>0</v>
      </c>
      <c r="AL38" s="124">
        <v>0</v>
      </c>
      <c r="AM38" s="121">
        <v>26</v>
      </c>
      <c r="AN38" s="124">
        <v>83.87096774193549</v>
      </c>
      <c r="AO38" s="121">
        <v>31</v>
      </c>
    </row>
    <row r="39" spans="1:41" ht="15">
      <c r="A39" s="87" t="s">
        <v>3509</v>
      </c>
      <c r="B39" s="65" t="s">
        <v>3513</v>
      </c>
      <c r="C39" s="65" t="s">
        <v>63</v>
      </c>
      <c r="D39" s="110"/>
      <c r="E39" s="109"/>
      <c r="F39" s="111" t="s">
        <v>4999</v>
      </c>
      <c r="G39" s="112"/>
      <c r="H39" s="112"/>
      <c r="I39" s="113">
        <v>39</v>
      </c>
      <c r="J39" s="114"/>
      <c r="K39" s="48">
        <v>2</v>
      </c>
      <c r="L39" s="48">
        <v>1</v>
      </c>
      <c r="M39" s="48">
        <v>2</v>
      </c>
      <c r="N39" s="48">
        <v>3</v>
      </c>
      <c r="O39" s="48">
        <v>2</v>
      </c>
      <c r="P39" s="49">
        <v>0</v>
      </c>
      <c r="Q39" s="49">
        <v>0</v>
      </c>
      <c r="R39" s="48">
        <v>1</v>
      </c>
      <c r="S39" s="48">
        <v>0</v>
      </c>
      <c r="T39" s="48">
        <v>2</v>
      </c>
      <c r="U39" s="48">
        <v>3</v>
      </c>
      <c r="V39" s="48">
        <v>1</v>
      </c>
      <c r="W39" s="49">
        <v>0.5</v>
      </c>
      <c r="X39" s="49">
        <v>0.5</v>
      </c>
      <c r="Y39" s="78" t="s">
        <v>873</v>
      </c>
      <c r="Z39" s="78" t="s">
        <v>897</v>
      </c>
      <c r="AA39" s="78"/>
      <c r="AB39" s="84" t="s">
        <v>3728</v>
      </c>
      <c r="AC39" s="84" t="s">
        <v>3861</v>
      </c>
      <c r="AD39" s="84"/>
      <c r="AE39" s="84" t="s">
        <v>392</v>
      </c>
      <c r="AF39" s="84" t="s">
        <v>3947</v>
      </c>
      <c r="AG39" s="121">
        <v>3</v>
      </c>
      <c r="AH39" s="124">
        <v>3.9473684210526314</v>
      </c>
      <c r="AI39" s="121">
        <v>0</v>
      </c>
      <c r="AJ39" s="124">
        <v>0</v>
      </c>
      <c r="AK39" s="121">
        <v>0</v>
      </c>
      <c r="AL39" s="124">
        <v>0</v>
      </c>
      <c r="AM39" s="121">
        <v>73</v>
      </c>
      <c r="AN39" s="124">
        <v>96.05263157894737</v>
      </c>
      <c r="AO39" s="121">
        <v>76</v>
      </c>
    </row>
    <row r="40" spans="1:41" ht="15">
      <c r="A40" s="87" t="s">
        <v>3510</v>
      </c>
      <c r="B40" s="65" t="s">
        <v>3514</v>
      </c>
      <c r="C40" s="65" t="s">
        <v>63</v>
      </c>
      <c r="D40" s="110"/>
      <c r="E40" s="109"/>
      <c r="F40" s="111" t="s">
        <v>3510</v>
      </c>
      <c r="G40" s="112"/>
      <c r="H40" s="112"/>
      <c r="I40" s="113">
        <v>40</v>
      </c>
      <c r="J40" s="114"/>
      <c r="K40" s="48">
        <v>2</v>
      </c>
      <c r="L40" s="48">
        <v>1</v>
      </c>
      <c r="M40" s="48">
        <v>0</v>
      </c>
      <c r="N40" s="48">
        <v>1</v>
      </c>
      <c r="O40" s="48">
        <v>0</v>
      </c>
      <c r="P40" s="49">
        <v>0</v>
      </c>
      <c r="Q40" s="49">
        <v>0</v>
      </c>
      <c r="R40" s="48">
        <v>1</v>
      </c>
      <c r="S40" s="48">
        <v>0</v>
      </c>
      <c r="T40" s="48">
        <v>2</v>
      </c>
      <c r="U40" s="48">
        <v>1</v>
      </c>
      <c r="V40" s="48">
        <v>1</v>
      </c>
      <c r="W40" s="49">
        <v>0.5</v>
      </c>
      <c r="X40" s="49">
        <v>0.5</v>
      </c>
      <c r="Y40" s="78"/>
      <c r="Z40" s="78"/>
      <c r="AA40" s="78"/>
      <c r="AB40" s="84" t="s">
        <v>1895</v>
      </c>
      <c r="AC40" s="84" t="s">
        <v>1895</v>
      </c>
      <c r="AD40" s="84" t="s">
        <v>405</v>
      </c>
      <c r="AE40" s="84"/>
      <c r="AF40" s="84" t="s">
        <v>3948</v>
      </c>
      <c r="AG40" s="121">
        <v>0</v>
      </c>
      <c r="AH40" s="124">
        <v>0</v>
      </c>
      <c r="AI40" s="121">
        <v>1</v>
      </c>
      <c r="AJ40" s="124">
        <v>1.8867924528301887</v>
      </c>
      <c r="AK40" s="121">
        <v>1</v>
      </c>
      <c r="AL40" s="124">
        <v>1.8867924528301887</v>
      </c>
      <c r="AM40" s="121">
        <v>52</v>
      </c>
      <c r="AN40" s="124">
        <v>98.11320754716981</v>
      </c>
      <c r="AO40" s="121">
        <v>53</v>
      </c>
    </row>
    <row r="41" spans="1:41" ht="15">
      <c r="A41" s="87" t="s">
        <v>3511</v>
      </c>
      <c r="B41" s="65" t="s">
        <v>3515</v>
      </c>
      <c r="C41" s="65" t="s">
        <v>63</v>
      </c>
      <c r="D41" s="110"/>
      <c r="E41" s="109"/>
      <c r="F41" s="111" t="s">
        <v>5000</v>
      </c>
      <c r="G41" s="112"/>
      <c r="H41" s="112"/>
      <c r="I41" s="113">
        <v>41</v>
      </c>
      <c r="J41" s="114"/>
      <c r="K41" s="48">
        <v>2</v>
      </c>
      <c r="L41" s="48">
        <v>1</v>
      </c>
      <c r="M41" s="48">
        <v>2</v>
      </c>
      <c r="N41" s="48">
        <v>3</v>
      </c>
      <c r="O41" s="48">
        <v>2</v>
      </c>
      <c r="P41" s="49">
        <v>0</v>
      </c>
      <c r="Q41" s="49">
        <v>0</v>
      </c>
      <c r="R41" s="48">
        <v>1</v>
      </c>
      <c r="S41" s="48">
        <v>0</v>
      </c>
      <c r="T41" s="48">
        <v>2</v>
      </c>
      <c r="U41" s="48">
        <v>3</v>
      </c>
      <c r="V41" s="48">
        <v>1</v>
      </c>
      <c r="W41" s="49">
        <v>0.5</v>
      </c>
      <c r="X41" s="49">
        <v>0.5</v>
      </c>
      <c r="Y41" s="78" t="s">
        <v>743</v>
      </c>
      <c r="Z41" s="78" t="s">
        <v>901</v>
      </c>
      <c r="AA41" s="78"/>
      <c r="AB41" s="84" t="s">
        <v>3729</v>
      </c>
      <c r="AC41" s="84" t="s">
        <v>3862</v>
      </c>
      <c r="AD41" s="84"/>
      <c r="AE41" s="84" t="s">
        <v>294</v>
      </c>
      <c r="AF41" s="84" t="s">
        <v>3949</v>
      </c>
      <c r="AG41" s="121">
        <v>0</v>
      </c>
      <c r="AH41" s="124">
        <v>0</v>
      </c>
      <c r="AI41" s="121">
        <v>0</v>
      </c>
      <c r="AJ41" s="124">
        <v>0</v>
      </c>
      <c r="AK41" s="121">
        <v>0</v>
      </c>
      <c r="AL41" s="124">
        <v>0</v>
      </c>
      <c r="AM41" s="121">
        <v>83</v>
      </c>
      <c r="AN41" s="124">
        <v>100</v>
      </c>
      <c r="AO41" s="121">
        <v>83</v>
      </c>
    </row>
    <row r="42" spans="1:41" ht="15">
      <c r="A42" s="87" t="s">
        <v>3512</v>
      </c>
      <c r="B42" s="65" t="s">
        <v>3516</v>
      </c>
      <c r="C42" s="65" t="s">
        <v>63</v>
      </c>
      <c r="D42" s="110"/>
      <c r="E42" s="109"/>
      <c r="F42" s="111" t="s">
        <v>5001</v>
      </c>
      <c r="G42" s="112"/>
      <c r="H42" s="112"/>
      <c r="I42" s="113">
        <v>42</v>
      </c>
      <c r="J42" s="114"/>
      <c r="K42" s="48">
        <v>2</v>
      </c>
      <c r="L42" s="48">
        <v>2</v>
      </c>
      <c r="M42" s="48">
        <v>0</v>
      </c>
      <c r="N42" s="48">
        <v>2</v>
      </c>
      <c r="O42" s="48">
        <v>1</v>
      </c>
      <c r="P42" s="49">
        <v>0</v>
      </c>
      <c r="Q42" s="49">
        <v>0</v>
      </c>
      <c r="R42" s="48">
        <v>1</v>
      </c>
      <c r="S42" s="48">
        <v>0</v>
      </c>
      <c r="T42" s="48">
        <v>2</v>
      </c>
      <c r="U42" s="48">
        <v>2</v>
      </c>
      <c r="V42" s="48">
        <v>1</v>
      </c>
      <c r="W42" s="49">
        <v>0.5</v>
      </c>
      <c r="X42" s="49">
        <v>0.5</v>
      </c>
      <c r="Y42" s="78" t="s">
        <v>703</v>
      </c>
      <c r="Z42" s="78" t="s">
        <v>884</v>
      </c>
      <c r="AA42" s="78" t="s">
        <v>937</v>
      </c>
      <c r="AB42" s="84" t="s">
        <v>3730</v>
      </c>
      <c r="AC42" s="84" t="s">
        <v>3863</v>
      </c>
      <c r="AD42" s="84"/>
      <c r="AE42" s="84" t="s">
        <v>220</v>
      </c>
      <c r="AF42" s="84" t="s">
        <v>3950</v>
      </c>
      <c r="AG42" s="121">
        <v>5</v>
      </c>
      <c r="AH42" s="124">
        <v>7.575757575757576</v>
      </c>
      <c r="AI42" s="121">
        <v>0</v>
      </c>
      <c r="AJ42" s="124">
        <v>0</v>
      </c>
      <c r="AK42" s="121">
        <v>0</v>
      </c>
      <c r="AL42" s="124">
        <v>0</v>
      </c>
      <c r="AM42" s="121">
        <v>61</v>
      </c>
      <c r="AN42" s="124">
        <v>92.42424242424242</v>
      </c>
      <c r="AO42" s="121">
        <v>66</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2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3473</v>
      </c>
      <c r="B2" s="84" t="s">
        <v>212</v>
      </c>
      <c r="C2" s="78">
        <f>VLOOKUP(GroupVertices[[#This Row],[Vertex]],Vertices[],MATCH("ID",Vertices[[#Headers],[Vertex]:[Vertex Content Word Count]],0),FALSE)</f>
        <v>3</v>
      </c>
    </row>
    <row r="3" spans="1:3" ht="15">
      <c r="A3" s="78" t="s">
        <v>3473</v>
      </c>
      <c r="B3" s="84" t="s">
        <v>213</v>
      </c>
      <c r="C3" s="78">
        <f>VLOOKUP(GroupVertices[[#This Row],[Vertex]],Vertices[],MATCH("ID",Vertices[[#Headers],[Vertex]:[Vertex Content Word Count]],0),FALSE)</f>
        <v>4</v>
      </c>
    </row>
    <row r="4" spans="1:3" ht="15">
      <c r="A4" s="78" t="s">
        <v>3473</v>
      </c>
      <c r="B4" s="84" t="s">
        <v>214</v>
      </c>
      <c r="C4" s="78">
        <f>VLOOKUP(GroupVertices[[#This Row],[Vertex]],Vertices[],MATCH("ID",Vertices[[#Headers],[Vertex]:[Vertex Content Word Count]],0),FALSE)</f>
        <v>5</v>
      </c>
    </row>
    <row r="5" spans="1:3" ht="15">
      <c r="A5" s="78" t="s">
        <v>3473</v>
      </c>
      <c r="B5" s="84" t="s">
        <v>219</v>
      </c>
      <c r="C5" s="78">
        <f>VLOOKUP(GroupVertices[[#This Row],[Vertex]],Vertices[],MATCH("ID",Vertices[[#Headers],[Vertex]:[Vertex Content Word Count]],0),FALSE)</f>
        <v>11</v>
      </c>
    </row>
    <row r="6" spans="1:3" ht="15">
      <c r="A6" s="78" t="s">
        <v>3473</v>
      </c>
      <c r="B6" s="84" t="s">
        <v>223</v>
      </c>
      <c r="C6" s="78">
        <f>VLOOKUP(GroupVertices[[#This Row],[Vertex]],Vertices[],MATCH("ID",Vertices[[#Headers],[Vertex]:[Vertex Content Word Count]],0),FALSE)</f>
        <v>15</v>
      </c>
    </row>
    <row r="7" spans="1:3" ht="15">
      <c r="A7" s="78" t="s">
        <v>3473</v>
      </c>
      <c r="B7" s="84" t="s">
        <v>224</v>
      </c>
      <c r="C7" s="78">
        <f>VLOOKUP(GroupVertices[[#This Row],[Vertex]],Vertices[],MATCH("ID",Vertices[[#Headers],[Vertex]:[Vertex Content Word Count]],0),FALSE)</f>
        <v>16</v>
      </c>
    </row>
    <row r="8" spans="1:3" ht="15">
      <c r="A8" s="78" t="s">
        <v>3473</v>
      </c>
      <c r="B8" s="84" t="s">
        <v>225</v>
      </c>
      <c r="C8" s="78">
        <f>VLOOKUP(GroupVertices[[#This Row],[Vertex]],Vertices[],MATCH("ID",Vertices[[#Headers],[Vertex]:[Vertex Content Word Count]],0),FALSE)</f>
        <v>17</v>
      </c>
    </row>
    <row r="9" spans="1:3" ht="15">
      <c r="A9" s="78" t="s">
        <v>3473</v>
      </c>
      <c r="B9" s="84" t="s">
        <v>226</v>
      </c>
      <c r="C9" s="78">
        <f>VLOOKUP(GroupVertices[[#This Row],[Vertex]],Vertices[],MATCH("ID",Vertices[[#Headers],[Vertex]:[Vertex Content Word Count]],0),FALSE)</f>
        <v>18</v>
      </c>
    </row>
    <row r="10" spans="1:3" ht="15">
      <c r="A10" s="78" t="s">
        <v>3473</v>
      </c>
      <c r="B10" s="84" t="s">
        <v>227</v>
      </c>
      <c r="C10" s="78">
        <f>VLOOKUP(GroupVertices[[#This Row],[Vertex]],Vertices[],MATCH("ID",Vertices[[#Headers],[Vertex]:[Vertex Content Word Count]],0),FALSE)</f>
        <v>19</v>
      </c>
    </row>
    <row r="11" spans="1:3" ht="15">
      <c r="A11" s="78" t="s">
        <v>3473</v>
      </c>
      <c r="B11" s="84" t="s">
        <v>229</v>
      </c>
      <c r="C11" s="78">
        <f>VLOOKUP(GroupVertices[[#This Row],[Vertex]],Vertices[],MATCH("ID",Vertices[[#Headers],[Vertex]:[Vertex Content Word Count]],0),FALSE)</f>
        <v>22</v>
      </c>
    </row>
    <row r="12" spans="1:3" ht="15">
      <c r="A12" s="78" t="s">
        <v>3473</v>
      </c>
      <c r="B12" s="84" t="s">
        <v>230</v>
      </c>
      <c r="C12" s="78">
        <f>VLOOKUP(GroupVertices[[#This Row],[Vertex]],Vertices[],MATCH("ID",Vertices[[#Headers],[Vertex]:[Vertex Content Word Count]],0),FALSE)</f>
        <v>23</v>
      </c>
    </row>
    <row r="13" spans="1:3" ht="15">
      <c r="A13" s="78" t="s">
        <v>3473</v>
      </c>
      <c r="B13" s="84" t="s">
        <v>231</v>
      </c>
      <c r="C13" s="78">
        <f>VLOOKUP(GroupVertices[[#This Row],[Vertex]],Vertices[],MATCH("ID",Vertices[[#Headers],[Vertex]:[Vertex Content Word Count]],0),FALSE)</f>
        <v>24</v>
      </c>
    </row>
    <row r="14" spans="1:3" ht="15">
      <c r="A14" s="78" t="s">
        <v>3473</v>
      </c>
      <c r="B14" s="84" t="s">
        <v>232</v>
      </c>
      <c r="C14" s="78">
        <f>VLOOKUP(GroupVertices[[#This Row],[Vertex]],Vertices[],MATCH("ID",Vertices[[#Headers],[Vertex]:[Vertex Content Word Count]],0),FALSE)</f>
        <v>25</v>
      </c>
    </row>
    <row r="15" spans="1:3" ht="15">
      <c r="A15" s="78" t="s">
        <v>3473</v>
      </c>
      <c r="B15" s="84" t="s">
        <v>237</v>
      </c>
      <c r="C15" s="78">
        <f>VLOOKUP(GroupVertices[[#This Row],[Vertex]],Vertices[],MATCH("ID",Vertices[[#Headers],[Vertex]:[Vertex Content Word Count]],0),FALSE)</f>
        <v>30</v>
      </c>
    </row>
    <row r="16" spans="1:3" ht="15">
      <c r="A16" s="78" t="s">
        <v>3473</v>
      </c>
      <c r="B16" s="84" t="s">
        <v>238</v>
      </c>
      <c r="C16" s="78">
        <f>VLOOKUP(GroupVertices[[#This Row],[Vertex]],Vertices[],MATCH("ID",Vertices[[#Headers],[Vertex]:[Vertex Content Word Count]],0),FALSE)</f>
        <v>31</v>
      </c>
    </row>
    <row r="17" spans="1:3" ht="15">
      <c r="A17" s="78" t="s">
        <v>3473</v>
      </c>
      <c r="B17" s="84" t="s">
        <v>239</v>
      </c>
      <c r="C17" s="78">
        <f>VLOOKUP(GroupVertices[[#This Row],[Vertex]],Vertices[],MATCH("ID",Vertices[[#Headers],[Vertex]:[Vertex Content Word Count]],0),FALSE)</f>
        <v>32</v>
      </c>
    </row>
    <row r="18" spans="1:3" ht="15">
      <c r="A18" s="78" t="s">
        <v>3473</v>
      </c>
      <c r="B18" s="84" t="s">
        <v>241</v>
      </c>
      <c r="C18" s="78">
        <f>VLOOKUP(GroupVertices[[#This Row],[Vertex]],Vertices[],MATCH("ID",Vertices[[#Headers],[Vertex]:[Vertex Content Word Count]],0),FALSE)</f>
        <v>35</v>
      </c>
    </row>
    <row r="19" spans="1:3" ht="15">
      <c r="A19" s="78" t="s">
        <v>3473</v>
      </c>
      <c r="B19" s="84" t="s">
        <v>252</v>
      </c>
      <c r="C19" s="78">
        <f>VLOOKUP(GroupVertices[[#This Row],[Vertex]],Vertices[],MATCH("ID",Vertices[[#Headers],[Vertex]:[Vertex Content Word Count]],0),FALSE)</f>
        <v>48</v>
      </c>
    </row>
    <row r="20" spans="1:3" ht="15">
      <c r="A20" s="78" t="s">
        <v>3473</v>
      </c>
      <c r="B20" s="84" t="s">
        <v>258</v>
      </c>
      <c r="C20" s="78">
        <f>VLOOKUP(GroupVertices[[#This Row],[Vertex]],Vertices[],MATCH("ID",Vertices[[#Headers],[Vertex]:[Vertex Content Word Count]],0),FALSE)</f>
        <v>59</v>
      </c>
    </row>
    <row r="21" spans="1:3" ht="15">
      <c r="A21" s="78" t="s">
        <v>3473</v>
      </c>
      <c r="B21" s="84" t="s">
        <v>260</v>
      </c>
      <c r="C21" s="78">
        <f>VLOOKUP(GroupVertices[[#This Row],[Vertex]],Vertices[],MATCH("ID",Vertices[[#Headers],[Vertex]:[Vertex Content Word Count]],0),FALSE)</f>
        <v>62</v>
      </c>
    </row>
    <row r="22" spans="1:3" ht="15">
      <c r="A22" s="78" t="s">
        <v>3473</v>
      </c>
      <c r="B22" s="84" t="s">
        <v>261</v>
      </c>
      <c r="C22" s="78">
        <f>VLOOKUP(GroupVertices[[#This Row],[Vertex]],Vertices[],MATCH("ID",Vertices[[#Headers],[Vertex]:[Vertex Content Word Count]],0),FALSE)</f>
        <v>63</v>
      </c>
    </row>
    <row r="23" spans="1:3" ht="15">
      <c r="A23" s="78" t="s">
        <v>3473</v>
      </c>
      <c r="B23" s="84" t="s">
        <v>263</v>
      </c>
      <c r="C23" s="78">
        <f>VLOOKUP(GroupVertices[[#This Row],[Vertex]],Vertices[],MATCH("ID",Vertices[[#Headers],[Vertex]:[Vertex Content Word Count]],0),FALSE)</f>
        <v>65</v>
      </c>
    </row>
    <row r="24" spans="1:3" ht="15">
      <c r="A24" s="78" t="s">
        <v>3473</v>
      </c>
      <c r="B24" s="84" t="s">
        <v>264</v>
      </c>
      <c r="C24" s="78">
        <f>VLOOKUP(GroupVertices[[#This Row],[Vertex]],Vertices[],MATCH("ID",Vertices[[#Headers],[Vertex]:[Vertex Content Word Count]],0),FALSE)</f>
        <v>66</v>
      </c>
    </row>
    <row r="25" spans="1:3" ht="15">
      <c r="A25" s="78" t="s">
        <v>3473</v>
      </c>
      <c r="B25" s="84" t="s">
        <v>265</v>
      </c>
      <c r="C25" s="78">
        <f>VLOOKUP(GroupVertices[[#This Row],[Vertex]],Vertices[],MATCH("ID",Vertices[[#Headers],[Vertex]:[Vertex Content Word Count]],0),FALSE)</f>
        <v>67</v>
      </c>
    </row>
    <row r="26" spans="1:3" ht="15">
      <c r="A26" s="78" t="s">
        <v>3473</v>
      </c>
      <c r="B26" s="84" t="s">
        <v>271</v>
      </c>
      <c r="C26" s="78">
        <f>VLOOKUP(GroupVertices[[#This Row],[Vertex]],Vertices[],MATCH("ID",Vertices[[#Headers],[Vertex]:[Vertex Content Word Count]],0),FALSE)</f>
        <v>74</v>
      </c>
    </row>
    <row r="27" spans="1:3" ht="15">
      <c r="A27" s="78" t="s">
        <v>3473</v>
      </c>
      <c r="B27" s="84" t="s">
        <v>273</v>
      </c>
      <c r="C27" s="78">
        <f>VLOOKUP(GroupVertices[[#This Row],[Vertex]],Vertices[],MATCH("ID",Vertices[[#Headers],[Vertex]:[Vertex Content Word Count]],0),FALSE)</f>
        <v>77</v>
      </c>
    </row>
    <row r="28" spans="1:3" ht="15">
      <c r="A28" s="78" t="s">
        <v>3473</v>
      </c>
      <c r="B28" s="84" t="s">
        <v>276</v>
      </c>
      <c r="C28" s="78">
        <f>VLOOKUP(GroupVertices[[#This Row],[Vertex]],Vertices[],MATCH("ID",Vertices[[#Headers],[Vertex]:[Vertex Content Word Count]],0),FALSE)</f>
        <v>79</v>
      </c>
    </row>
    <row r="29" spans="1:3" ht="15">
      <c r="A29" s="78" t="s">
        <v>3473</v>
      </c>
      <c r="B29" s="84" t="s">
        <v>277</v>
      </c>
      <c r="C29" s="78">
        <f>VLOOKUP(GroupVertices[[#This Row],[Vertex]],Vertices[],MATCH("ID",Vertices[[#Headers],[Vertex]:[Vertex Content Word Count]],0),FALSE)</f>
        <v>80</v>
      </c>
    </row>
    <row r="30" spans="1:3" ht="15">
      <c r="A30" s="78" t="s">
        <v>3473</v>
      </c>
      <c r="B30" s="84" t="s">
        <v>283</v>
      </c>
      <c r="C30" s="78">
        <f>VLOOKUP(GroupVertices[[#This Row],[Vertex]],Vertices[],MATCH("ID",Vertices[[#Headers],[Vertex]:[Vertex Content Word Count]],0),FALSE)</f>
        <v>87</v>
      </c>
    </row>
    <row r="31" spans="1:3" ht="15">
      <c r="A31" s="78" t="s">
        <v>3473</v>
      </c>
      <c r="B31" s="84" t="s">
        <v>284</v>
      </c>
      <c r="C31" s="78">
        <f>VLOOKUP(GroupVertices[[#This Row],[Vertex]],Vertices[],MATCH("ID",Vertices[[#Headers],[Vertex]:[Vertex Content Word Count]],0),FALSE)</f>
        <v>88</v>
      </c>
    </row>
    <row r="32" spans="1:3" ht="15">
      <c r="A32" s="78" t="s">
        <v>3473</v>
      </c>
      <c r="B32" s="84" t="s">
        <v>285</v>
      </c>
      <c r="C32" s="78">
        <f>VLOOKUP(GroupVertices[[#This Row],[Vertex]],Vertices[],MATCH("ID",Vertices[[#Headers],[Vertex]:[Vertex Content Word Count]],0),FALSE)</f>
        <v>89</v>
      </c>
    </row>
    <row r="33" spans="1:3" ht="15">
      <c r="A33" s="78" t="s">
        <v>3473</v>
      </c>
      <c r="B33" s="84" t="s">
        <v>286</v>
      </c>
      <c r="C33" s="78">
        <f>VLOOKUP(GroupVertices[[#This Row],[Vertex]],Vertices[],MATCH("ID",Vertices[[#Headers],[Vertex]:[Vertex Content Word Count]],0),FALSE)</f>
        <v>90</v>
      </c>
    </row>
    <row r="34" spans="1:3" ht="15">
      <c r="A34" s="78" t="s">
        <v>3473</v>
      </c>
      <c r="B34" s="84" t="s">
        <v>287</v>
      </c>
      <c r="C34" s="78">
        <f>VLOOKUP(GroupVertices[[#This Row],[Vertex]],Vertices[],MATCH("ID",Vertices[[#Headers],[Vertex]:[Vertex Content Word Count]],0),FALSE)</f>
        <v>91</v>
      </c>
    </row>
    <row r="35" spans="1:3" ht="15">
      <c r="A35" s="78" t="s">
        <v>3473</v>
      </c>
      <c r="B35" s="84" t="s">
        <v>288</v>
      </c>
      <c r="C35" s="78">
        <f>VLOOKUP(GroupVertices[[#This Row],[Vertex]],Vertices[],MATCH("ID",Vertices[[#Headers],[Vertex]:[Vertex Content Word Count]],0),FALSE)</f>
        <v>92</v>
      </c>
    </row>
    <row r="36" spans="1:3" ht="15">
      <c r="A36" s="78" t="s">
        <v>3473</v>
      </c>
      <c r="B36" s="84" t="s">
        <v>290</v>
      </c>
      <c r="C36" s="78">
        <f>VLOOKUP(GroupVertices[[#This Row],[Vertex]],Vertices[],MATCH("ID",Vertices[[#Headers],[Vertex]:[Vertex Content Word Count]],0),FALSE)</f>
        <v>94</v>
      </c>
    </row>
    <row r="37" spans="1:3" ht="15">
      <c r="A37" s="78" t="s">
        <v>3473</v>
      </c>
      <c r="B37" s="84" t="s">
        <v>291</v>
      </c>
      <c r="C37" s="78">
        <f>VLOOKUP(GroupVertices[[#This Row],[Vertex]],Vertices[],MATCH("ID",Vertices[[#Headers],[Vertex]:[Vertex Content Word Count]],0),FALSE)</f>
        <v>95</v>
      </c>
    </row>
    <row r="38" spans="1:3" ht="15">
      <c r="A38" s="78" t="s">
        <v>3473</v>
      </c>
      <c r="B38" s="84" t="s">
        <v>297</v>
      </c>
      <c r="C38" s="78">
        <f>VLOOKUP(GroupVertices[[#This Row],[Vertex]],Vertices[],MATCH("ID",Vertices[[#Headers],[Vertex]:[Vertex Content Word Count]],0),FALSE)</f>
        <v>99</v>
      </c>
    </row>
    <row r="39" spans="1:3" ht="15">
      <c r="A39" s="78" t="s">
        <v>3473</v>
      </c>
      <c r="B39" s="84" t="s">
        <v>298</v>
      </c>
      <c r="C39" s="78">
        <f>VLOOKUP(GroupVertices[[#This Row],[Vertex]],Vertices[],MATCH("ID",Vertices[[#Headers],[Vertex]:[Vertex Content Word Count]],0),FALSE)</f>
        <v>100</v>
      </c>
    </row>
    <row r="40" spans="1:3" ht="15">
      <c r="A40" s="78" t="s">
        <v>3473</v>
      </c>
      <c r="B40" s="84" t="s">
        <v>299</v>
      </c>
      <c r="C40" s="78">
        <f>VLOOKUP(GroupVertices[[#This Row],[Vertex]],Vertices[],MATCH("ID",Vertices[[#Headers],[Vertex]:[Vertex Content Word Count]],0),FALSE)</f>
        <v>101</v>
      </c>
    </row>
    <row r="41" spans="1:3" ht="15">
      <c r="A41" s="78" t="s">
        <v>3473</v>
      </c>
      <c r="B41" s="84" t="s">
        <v>300</v>
      </c>
      <c r="C41" s="78">
        <f>VLOOKUP(GroupVertices[[#This Row],[Vertex]],Vertices[],MATCH("ID",Vertices[[#Headers],[Vertex]:[Vertex Content Word Count]],0),FALSE)</f>
        <v>102</v>
      </c>
    </row>
    <row r="42" spans="1:3" ht="15">
      <c r="A42" s="78" t="s">
        <v>3473</v>
      </c>
      <c r="B42" s="84" t="s">
        <v>302</v>
      </c>
      <c r="C42" s="78">
        <f>VLOOKUP(GroupVertices[[#This Row],[Vertex]],Vertices[],MATCH("ID",Vertices[[#Headers],[Vertex]:[Vertex Content Word Count]],0),FALSE)</f>
        <v>109</v>
      </c>
    </row>
    <row r="43" spans="1:3" ht="15">
      <c r="A43" s="78" t="s">
        <v>3473</v>
      </c>
      <c r="B43" s="84" t="s">
        <v>305</v>
      </c>
      <c r="C43" s="78">
        <f>VLOOKUP(GroupVertices[[#This Row],[Vertex]],Vertices[],MATCH("ID",Vertices[[#Headers],[Vertex]:[Vertex Content Word Count]],0),FALSE)</f>
        <v>112</v>
      </c>
    </row>
    <row r="44" spans="1:3" ht="15">
      <c r="A44" s="78" t="s">
        <v>3473</v>
      </c>
      <c r="B44" s="84" t="s">
        <v>309</v>
      </c>
      <c r="C44" s="78">
        <f>VLOOKUP(GroupVertices[[#This Row],[Vertex]],Vertices[],MATCH("ID",Vertices[[#Headers],[Vertex]:[Vertex Content Word Count]],0),FALSE)</f>
        <v>118</v>
      </c>
    </row>
    <row r="45" spans="1:3" ht="15">
      <c r="A45" s="78" t="s">
        <v>3473</v>
      </c>
      <c r="B45" s="84" t="s">
        <v>310</v>
      </c>
      <c r="C45" s="78">
        <f>VLOOKUP(GroupVertices[[#This Row],[Vertex]],Vertices[],MATCH("ID",Vertices[[#Headers],[Vertex]:[Vertex Content Word Count]],0),FALSE)</f>
        <v>119</v>
      </c>
    </row>
    <row r="46" spans="1:3" ht="15">
      <c r="A46" s="78" t="s">
        <v>3473</v>
      </c>
      <c r="B46" s="84" t="s">
        <v>316</v>
      </c>
      <c r="C46" s="78">
        <f>VLOOKUP(GroupVertices[[#This Row],[Vertex]],Vertices[],MATCH("ID",Vertices[[#Headers],[Vertex]:[Vertex Content Word Count]],0),FALSE)</f>
        <v>127</v>
      </c>
    </row>
    <row r="47" spans="1:3" ht="15">
      <c r="A47" s="78" t="s">
        <v>3473</v>
      </c>
      <c r="B47" s="84" t="s">
        <v>318</v>
      </c>
      <c r="C47" s="78">
        <f>VLOOKUP(GroupVertices[[#This Row],[Vertex]],Vertices[],MATCH("ID",Vertices[[#Headers],[Vertex]:[Vertex Content Word Count]],0),FALSE)</f>
        <v>129</v>
      </c>
    </row>
    <row r="48" spans="1:3" ht="15">
      <c r="A48" s="78" t="s">
        <v>3473</v>
      </c>
      <c r="B48" s="84" t="s">
        <v>319</v>
      </c>
      <c r="C48" s="78">
        <f>VLOOKUP(GroupVertices[[#This Row],[Vertex]],Vertices[],MATCH("ID",Vertices[[#Headers],[Vertex]:[Vertex Content Word Count]],0),FALSE)</f>
        <v>130</v>
      </c>
    </row>
    <row r="49" spans="1:3" ht="15">
      <c r="A49" s="78" t="s">
        <v>3473</v>
      </c>
      <c r="B49" s="84" t="s">
        <v>320</v>
      </c>
      <c r="C49" s="78">
        <f>VLOOKUP(GroupVertices[[#This Row],[Vertex]],Vertices[],MATCH("ID",Vertices[[#Headers],[Vertex]:[Vertex Content Word Count]],0),FALSE)</f>
        <v>131</v>
      </c>
    </row>
    <row r="50" spans="1:3" ht="15">
      <c r="A50" s="78" t="s">
        <v>3473</v>
      </c>
      <c r="B50" s="84" t="s">
        <v>322</v>
      </c>
      <c r="C50" s="78">
        <f>VLOOKUP(GroupVertices[[#This Row],[Vertex]],Vertices[],MATCH("ID",Vertices[[#Headers],[Vertex]:[Vertex Content Word Count]],0),FALSE)</f>
        <v>134</v>
      </c>
    </row>
    <row r="51" spans="1:3" ht="15">
      <c r="A51" s="78" t="s">
        <v>3473</v>
      </c>
      <c r="B51" s="84" t="s">
        <v>328</v>
      </c>
      <c r="C51" s="78">
        <f>VLOOKUP(GroupVertices[[#This Row],[Vertex]],Vertices[],MATCH("ID",Vertices[[#Headers],[Vertex]:[Vertex Content Word Count]],0),FALSE)</f>
        <v>141</v>
      </c>
    </row>
    <row r="52" spans="1:3" ht="15">
      <c r="A52" s="78" t="s">
        <v>3473</v>
      </c>
      <c r="B52" s="84" t="s">
        <v>329</v>
      </c>
      <c r="C52" s="78">
        <f>VLOOKUP(GroupVertices[[#This Row],[Vertex]],Vertices[],MATCH("ID",Vertices[[#Headers],[Vertex]:[Vertex Content Word Count]],0),FALSE)</f>
        <v>142</v>
      </c>
    </row>
    <row r="53" spans="1:3" ht="15">
      <c r="A53" s="78" t="s">
        <v>3473</v>
      </c>
      <c r="B53" s="84" t="s">
        <v>331</v>
      </c>
      <c r="C53" s="78">
        <f>VLOOKUP(GroupVertices[[#This Row],[Vertex]],Vertices[],MATCH("ID",Vertices[[#Headers],[Vertex]:[Vertex Content Word Count]],0),FALSE)</f>
        <v>144</v>
      </c>
    </row>
    <row r="54" spans="1:3" ht="15">
      <c r="A54" s="78" t="s">
        <v>3473</v>
      </c>
      <c r="B54" s="84" t="s">
        <v>334</v>
      </c>
      <c r="C54" s="78">
        <f>VLOOKUP(GroupVertices[[#This Row],[Vertex]],Vertices[],MATCH("ID",Vertices[[#Headers],[Vertex]:[Vertex Content Word Count]],0),FALSE)</f>
        <v>148</v>
      </c>
    </row>
    <row r="55" spans="1:3" ht="15">
      <c r="A55" s="78" t="s">
        <v>3473</v>
      </c>
      <c r="B55" s="84" t="s">
        <v>335</v>
      </c>
      <c r="C55" s="78">
        <f>VLOOKUP(GroupVertices[[#This Row],[Vertex]],Vertices[],MATCH("ID",Vertices[[#Headers],[Vertex]:[Vertex Content Word Count]],0),FALSE)</f>
        <v>149</v>
      </c>
    </row>
    <row r="56" spans="1:3" ht="15">
      <c r="A56" s="78" t="s">
        <v>3473</v>
      </c>
      <c r="B56" s="84" t="s">
        <v>336</v>
      </c>
      <c r="C56" s="78">
        <f>VLOOKUP(GroupVertices[[#This Row],[Vertex]],Vertices[],MATCH("ID",Vertices[[#Headers],[Vertex]:[Vertex Content Word Count]],0),FALSE)</f>
        <v>150</v>
      </c>
    </row>
    <row r="57" spans="1:3" ht="15">
      <c r="A57" s="78" t="s">
        <v>3473</v>
      </c>
      <c r="B57" s="84" t="s">
        <v>337</v>
      </c>
      <c r="C57" s="78">
        <f>VLOOKUP(GroupVertices[[#This Row],[Vertex]],Vertices[],MATCH("ID",Vertices[[#Headers],[Vertex]:[Vertex Content Word Count]],0),FALSE)</f>
        <v>151</v>
      </c>
    </row>
    <row r="58" spans="1:3" ht="15">
      <c r="A58" s="78" t="s">
        <v>3473</v>
      </c>
      <c r="B58" s="84" t="s">
        <v>338</v>
      </c>
      <c r="C58" s="78">
        <f>VLOOKUP(GroupVertices[[#This Row],[Vertex]],Vertices[],MATCH("ID",Vertices[[#Headers],[Vertex]:[Vertex Content Word Count]],0),FALSE)</f>
        <v>152</v>
      </c>
    </row>
    <row r="59" spans="1:3" ht="15">
      <c r="A59" s="78" t="s">
        <v>3473</v>
      </c>
      <c r="B59" s="84" t="s">
        <v>352</v>
      </c>
      <c r="C59" s="78">
        <f>VLOOKUP(GroupVertices[[#This Row],[Vertex]],Vertices[],MATCH("ID",Vertices[[#Headers],[Vertex]:[Vertex Content Word Count]],0),FALSE)</f>
        <v>168</v>
      </c>
    </row>
    <row r="60" spans="1:3" ht="15">
      <c r="A60" s="78" t="s">
        <v>3473</v>
      </c>
      <c r="B60" s="84" t="s">
        <v>353</v>
      </c>
      <c r="C60" s="78">
        <f>VLOOKUP(GroupVertices[[#This Row],[Vertex]],Vertices[],MATCH("ID",Vertices[[#Headers],[Vertex]:[Vertex Content Word Count]],0),FALSE)</f>
        <v>169</v>
      </c>
    </row>
    <row r="61" spans="1:3" ht="15">
      <c r="A61" s="78" t="s">
        <v>3473</v>
      </c>
      <c r="B61" s="84" t="s">
        <v>354</v>
      </c>
      <c r="C61" s="78">
        <f>VLOOKUP(GroupVertices[[#This Row],[Vertex]],Vertices[],MATCH("ID",Vertices[[#Headers],[Vertex]:[Vertex Content Word Count]],0),FALSE)</f>
        <v>170</v>
      </c>
    </row>
    <row r="62" spans="1:3" ht="15">
      <c r="A62" s="78" t="s">
        <v>3473</v>
      </c>
      <c r="B62" s="84" t="s">
        <v>355</v>
      </c>
      <c r="C62" s="78">
        <f>VLOOKUP(GroupVertices[[#This Row],[Vertex]],Vertices[],MATCH("ID",Vertices[[#Headers],[Vertex]:[Vertex Content Word Count]],0),FALSE)</f>
        <v>171</v>
      </c>
    </row>
    <row r="63" spans="1:3" ht="15">
      <c r="A63" s="78" t="s">
        <v>3473</v>
      </c>
      <c r="B63" s="84" t="s">
        <v>358</v>
      </c>
      <c r="C63" s="78">
        <f>VLOOKUP(GroupVertices[[#This Row],[Vertex]],Vertices[],MATCH("ID",Vertices[[#Headers],[Vertex]:[Vertex Content Word Count]],0),FALSE)</f>
        <v>175</v>
      </c>
    </row>
    <row r="64" spans="1:3" ht="15">
      <c r="A64" s="78" t="s">
        <v>3473</v>
      </c>
      <c r="B64" s="84" t="s">
        <v>359</v>
      </c>
      <c r="C64" s="78">
        <f>VLOOKUP(GroupVertices[[#This Row],[Vertex]],Vertices[],MATCH("ID",Vertices[[#Headers],[Vertex]:[Vertex Content Word Count]],0),FALSE)</f>
        <v>176</v>
      </c>
    </row>
    <row r="65" spans="1:3" ht="15">
      <c r="A65" s="78" t="s">
        <v>3473</v>
      </c>
      <c r="B65" s="84" t="s">
        <v>360</v>
      </c>
      <c r="C65" s="78">
        <f>VLOOKUP(GroupVertices[[#This Row],[Vertex]],Vertices[],MATCH("ID",Vertices[[#Headers],[Vertex]:[Vertex Content Word Count]],0),FALSE)</f>
        <v>177</v>
      </c>
    </row>
    <row r="66" spans="1:3" ht="15">
      <c r="A66" s="78" t="s">
        <v>3473</v>
      </c>
      <c r="B66" s="84" t="s">
        <v>361</v>
      </c>
      <c r="C66" s="78">
        <f>VLOOKUP(GroupVertices[[#This Row],[Vertex]],Vertices[],MATCH("ID",Vertices[[#Headers],[Vertex]:[Vertex Content Word Count]],0),FALSE)</f>
        <v>178</v>
      </c>
    </row>
    <row r="67" spans="1:3" ht="15">
      <c r="A67" s="78" t="s">
        <v>3473</v>
      </c>
      <c r="B67" s="84" t="s">
        <v>362</v>
      </c>
      <c r="C67" s="78">
        <f>VLOOKUP(GroupVertices[[#This Row],[Vertex]],Vertices[],MATCH("ID",Vertices[[#Headers],[Vertex]:[Vertex Content Word Count]],0),FALSE)</f>
        <v>179</v>
      </c>
    </row>
    <row r="68" spans="1:3" ht="15">
      <c r="A68" s="78" t="s">
        <v>3473</v>
      </c>
      <c r="B68" s="84" t="s">
        <v>363</v>
      </c>
      <c r="C68" s="78">
        <f>VLOOKUP(GroupVertices[[#This Row],[Vertex]],Vertices[],MATCH("ID",Vertices[[#Headers],[Vertex]:[Vertex Content Word Count]],0),FALSE)</f>
        <v>180</v>
      </c>
    </row>
    <row r="69" spans="1:3" ht="15">
      <c r="A69" s="78" t="s">
        <v>3473</v>
      </c>
      <c r="B69" s="84" t="s">
        <v>366</v>
      </c>
      <c r="C69" s="78">
        <f>VLOOKUP(GroupVertices[[#This Row],[Vertex]],Vertices[],MATCH("ID",Vertices[[#Headers],[Vertex]:[Vertex Content Word Count]],0),FALSE)</f>
        <v>184</v>
      </c>
    </row>
    <row r="70" spans="1:3" ht="15">
      <c r="A70" s="78" t="s">
        <v>3473</v>
      </c>
      <c r="B70" s="84" t="s">
        <v>369</v>
      </c>
      <c r="C70" s="78">
        <f>VLOOKUP(GroupVertices[[#This Row],[Vertex]],Vertices[],MATCH("ID",Vertices[[#Headers],[Vertex]:[Vertex Content Word Count]],0),FALSE)</f>
        <v>188</v>
      </c>
    </row>
    <row r="71" spans="1:3" ht="15">
      <c r="A71" s="78" t="s">
        <v>3473</v>
      </c>
      <c r="B71" s="84" t="s">
        <v>370</v>
      </c>
      <c r="C71" s="78">
        <f>VLOOKUP(GroupVertices[[#This Row],[Vertex]],Vertices[],MATCH("ID",Vertices[[#Headers],[Vertex]:[Vertex Content Word Count]],0),FALSE)</f>
        <v>189</v>
      </c>
    </row>
    <row r="72" spans="1:3" ht="15">
      <c r="A72" s="78" t="s">
        <v>3473</v>
      </c>
      <c r="B72" s="84" t="s">
        <v>371</v>
      </c>
      <c r="C72" s="78">
        <f>VLOOKUP(GroupVertices[[#This Row],[Vertex]],Vertices[],MATCH("ID",Vertices[[#Headers],[Vertex]:[Vertex Content Word Count]],0),FALSE)</f>
        <v>190</v>
      </c>
    </row>
    <row r="73" spans="1:3" ht="15">
      <c r="A73" s="78" t="s">
        <v>3473</v>
      </c>
      <c r="B73" s="84" t="s">
        <v>376</v>
      </c>
      <c r="C73" s="78">
        <f>VLOOKUP(GroupVertices[[#This Row],[Vertex]],Vertices[],MATCH("ID",Vertices[[#Headers],[Vertex]:[Vertex Content Word Count]],0),FALSE)</f>
        <v>194</v>
      </c>
    </row>
    <row r="74" spans="1:3" ht="15">
      <c r="A74" s="78" t="s">
        <v>3473</v>
      </c>
      <c r="B74" s="84" t="s">
        <v>379</v>
      </c>
      <c r="C74" s="78">
        <f>VLOOKUP(GroupVertices[[#This Row],[Vertex]],Vertices[],MATCH("ID",Vertices[[#Headers],[Vertex]:[Vertex Content Word Count]],0),FALSE)</f>
        <v>197</v>
      </c>
    </row>
    <row r="75" spans="1:3" ht="15">
      <c r="A75" s="78" t="s">
        <v>3473</v>
      </c>
      <c r="B75" s="84" t="s">
        <v>380</v>
      </c>
      <c r="C75" s="78">
        <f>VLOOKUP(GroupVertices[[#This Row],[Vertex]],Vertices[],MATCH("ID",Vertices[[#Headers],[Vertex]:[Vertex Content Word Count]],0),FALSE)</f>
        <v>198</v>
      </c>
    </row>
    <row r="76" spans="1:3" ht="15">
      <c r="A76" s="78" t="s">
        <v>3473</v>
      </c>
      <c r="B76" s="84" t="s">
        <v>383</v>
      </c>
      <c r="C76" s="78">
        <f>VLOOKUP(GroupVertices[[#This Row],[Vertex]],Vertices[],MATCH("ID",Vertices[[#Headers],[Vertex]:[Vertex Content Word Count]],0),FALSE)</f>
        <v>201</v>
      </c>
    </row>
    <row r="77" spans="1:3" ht="15">
      <c r="A77" s="78" t="s">
        <v>3473</v>
      </c>
      <c r="B77" s="84" t="s">
        <v>384</v>
      </c>
      <c r="C77" s="78">
        <f>VLOOKUP(GroupVertices[[#This Row],[Vertex]],Vertices[],MATCH("ID",Vertices[[#Headers],[Vertex]:[Vertex Content Word Count]],0),FALSE)</f>
        <v>202</v>
      </c>
    </row>
    <row r="78" spans="1:3" ht="15">
      <c r="A78" s="78" t="s">
        <v>3473</v>
      </c>
      <c r="B78" s="84" t="s">
        <v>387</v>
      </c>
      <c r="C78" s="78">
        <f>VLOOKUP(GroupVertices[[#This Row],[Vertex]],Vertices[],MATCH("ID",Vertices[[#Headers],[Vertex]:[Vertex Content Word Count]],0),FALSE)</f>
        <v>206</v>
      </c>
    </row>
    <row r="79" spans="1:3" ht="15">
      <c r="A79" s="78" t="s">
        <v>3473</v>
      </c>
      <c r="B79" s="84" t="s">
        <v>388</v>
      </c>
      <c r="C79" s="78">
        <f>VLOOKUP(GroupVertices[[#This Row],[Vertex]],Vertices[],MATCH("ID",Vertices[[#Headers],[Vertex]:[Vertex Content Word Count]],0),FALSE)</f>
        <v>207</v>
      </c>
    </row>
    <row r="80" spans="1:3" ht="15">
      <c r="A80" s="78" t="s">
        <v>3473</v>
      </c>
      <c r="B80" s="84" t="s">
        <v>389</v>
      </c>
      <c r="C80" s="78">
        <f>VLOOKUP(GroupVertices[[#This Row],[Vertex]],Vertices[],MATCH("ID",Vertices[[#Headers],[Vertex]:[Vertex Content Word Count]],0),FALSE)</f>
        <v>208</v>
      </c>
    </row>
    <row r="81" spans="1:3" ht="15">
      <c r="A81" s="78" t="s">
        <v>3473</v>
      </c>
      <c r="B81" s="84" t="s">
        <v>390</v>
      </c>
      <c r="C81" s="78">
        <f>VLOOKUP(GroupVertices[[#This Row],[Vertex]],Vertices[],MATCH("ID",Vertices[[#Headers],[Vertex]:[Vertex Content Word Count]],0),FALSE)</f>
        <v>209</v>
      </c>
    </row>
    <row r="82" spans="1:3" ht="15">
      <c r="A82" s="78" t="s">
        <v>3473</v>
      </c>
      <c r="B82" s="84" t="s">
        <v>395</v>
      </c>
      <c r="C82" s="78">
        <f>VLOOKUP(GroupVertices[[#This Row],[Vertex]],Vertices[],MATCH("ID",Vertices[[#Headers],[Vertex]:[Vertex Content Word Count]],0),FALSE)</f>
        <v>214</v>
      </c>
    </row>
    <row r="83" spans="1:3" ht="15">
      <c r="A83" s="78" t="s">
        <v>3473</v>
      </c>
      <c r="B83" s="84" t="s">
        <v>396</v>
      </c>
      <c r="C83" s="78">
        <f>VLOOKUP(GroupVertices[[#This Row],[Vertex]],Vertices[],MATCH("ID",Vertices[[#Headers],[Vertex]:[Vertex Content Word Count]],0),FALSE)</f>
        <v>215</v>
      </c>
    </row>
    <row r="84" spans="1:3" ht="15">
      <c r="A84" s="78" t="s">
        <v>3473</v>
      </c>
      <c r="B84" s="84" t="s">
        <v>397</v>
      </c>
      <c r="C84" s="78">
        <f>VLOOKUP(GroupVertices[[#This Row],[Vertex]],Vertices[],MATCH("ID",Vertices[[#Headers],[Vertex]:[Vertex Content Word Count]],0),FALSE)</f>
        <v>216</v>
      </c>
    </row>
    <row r="85" spans="1:3" ht="15">
      <c r="A85" s="78" t="s">
        <v>3473</v>
      </c>
      <c r="B85" s="84" t="s">
        <v>399</v>
      </c>
      <c r="C85" s="78">
        <f>VLOOKUP(GroupVertices[[#This Row],[Vertex]],Vertices[],MATCH("ID",Vertices[[#Headers],[Vertex]:[Vertex Content Word Count]],0),FALSE)</f>
        <v>217</v>
      </c>
    </row>
    <row r="86" spans="1:3" ht="15">
      <c r="A86" s="78" t="s">
        <v>3473</v>
      </c>
      <c r="B86" s="84" t="s">
        <v>400</v>
      </c>
      <c r="C86" s="78">
        <f>VLOOKUP(GroupVertices[[#This Row],[Vertex]],Vertices[],MATCH("ID",Vertices[[#Headers],[Vertex]:[Vertex Content Word Count]],0),FALSE)</f>
        <v>218</v>
      </c>
    </row>
    <row r="87" spans="1:3" ht="15">
      <c r="A87" s="78" t="s">
        <v>3473</v>
      </c>
      <c r="B87" s="84" t="s">
        <v>401</v>
      </c>
      <c r="C87" s="78">
        <f>VLOOKUP(GroupVertices[[#This Row],[Vertex]],Vertices[],MATCH("ID",Vertices[[#Headers],[Vertex]:[Vertex Content Word Count]],0),FALSE)</f>
        <v>219</v>
      </c>
    </row>
    <row r="88" spans="1:3" ht="15">
      <c r="A88" s="78" t="s">
        <v>3473</v>
      </c>
      <c r="B88" s="84" t="s">
        <v>402</v>
      </c>
      <c r="C88" s="78">
        <f>VLOOKUP(GroupVertices[[#This Row],[Vertex]],Vertices[],MATCH("ID",Vertices[[#Headers],[Vertex]:[Vertex Content Word Count]],0),FALSE)</f>
        <v>220</v>
      </c>
    </row>
    <row r="89" spans="1:3" ht="15">
      <c r="A89" s="78" t="s">
        <v>3474</v>
      </c>
      <c r="B89" s="84" t="s">
        <v>315</v>
      </c>
      <c r="C89" s="78">
        <f>VLOOKUP(GroupVertices[[#This Row],[Vertex]],Vertices[],MATCH("ID",Vertices[[#Headers],[Vertex]:[Vertex Content Word Count]],0),FALSE)</f>
        <v>126</v>
      </c>
    </row>
    <row r="90" spans="1:3" ht="15">
      <c r="A90" s="78" t="s">
        <v>3474</v>
      </c>
      <c r="B90" s="84" t="s">
        <v>301</v>
      </c>
      <c r="C90" s="78">
        <f>VLOOKUP(GroupVertices[[#This Row],[Vertex]],Vertices[],MATCH("ID",Vertices[[#Headers],[Vertex]:[Vertex Content Word Count]],0),FALSE)</f>
        <v>103</v>
      </c>
    </row>
    <row r="91" spans="1:3" ht="15">
      <c r="A91" s="78" t="s">
        <v>3474</v>
      </c>
      <c r="B91" s="84" t="s">
        <v>314</v>
      </c>
      <c r="C91" s="78">
        <f>VLOOKUP(GroupVertices[[#This Row],[Vertex]],Vertices[],MATCH("ID",Vertices[[#Headers],[Vertex]:[Vertex Content Word Count]],0),FALSE)</f>
        <v>125</v>
      </c>
    </row>
    <row r="92" spans="1:3" ht="15">
      <c r="A92" s="78" t="s">
        <v>3474</v>
      </c>
      <c r="B92" s="84" t="s">
        <v>312</v>
      </c>
      <c r="C92" s="78">
        <f>VLOOKUP(GroupVertices[[#This Row],[Vertex]],Vertices[],MATCH("ID",Vertices[[#Headers],[Vertex]:[Vertex Content Word Count]],0),FALSE)</f>
        <v>122</v>
      </c>
    </row>
    <row r="93" spans="1:3" ht="15">
      <c r="A93" s="78" t="s">
        <v>3474</v>
      </c>
      <c r="B93" s="84" t="s">
        <v>306</v>
      </c>
      <c r="C93" s="78">
        <f>VLOOKUP(GroupVertices[[#This Row],[Vertex]],Vertices[],MATCH("ID",Vertices[[#Headers],[Vertex]:[Vertex Content Word Count]],0),FALSE)</f>
        <v>113</v>
      </c>
    </row>
    <row r="94" spans="1:3" ht="15">
      <c r="A94" s="78" t="s">
        <v>3474</v>
      </c>
      <c r="B94" s="84" t="s">
        <v>304</v>
      </c>
      <c r="C94" s="78">
        <f>VLOOKUP(GroupVertices[[#This Row],[Vertex]],Vertices[],MATCH("ID",Vertices[[#Headers],[Vertex]:[Vertex Content Word Count]],0),FALSE)</f>
        <v>111</v>
      </c>
    </row>
    <row r="95" spans="1:3" ht="15">
      <c r="A95" s="78" t="s">
        <v>3474</v>
      </c>
      <c r="B95" s="84" t="s">
        <v>303</v>
      </c>
      <c r="C95" s="78">
        <f>VLOOKUP(GroupVertices[[#This Row],[Vertex]],Vertices[],MATCH("ID",Vertices[[#Headers],[Vertex]:[Vertex Content Word Count]],0),FALSE)</f>
        <v>110</v>
      </c>
    </row>
    <row r="96" spans="1:3" ht="15">
      <c r="A96" s="78" t="s">
        <v>3474</v>
      </c>
      <c r="B96" s="84" t="s">
        <v>417</v>
      </c>
      <c r="C96" s="78">
        <f>VLOOKUP(GroupVertices[[#This Row],[Vertex]],Vertices[],MATCH("ID",Vertices[[#Headers],[Vertex]:[Vertex Content Word Count]],0),FALSE)</f>
        <v>108</v>
      </c>
    </row>
    <row r="97" spans="1:3" ht="15">
      <c r="A97" s="78" t="s">
        <v>3474</v>
      </c>
      <c r="B97" s="84" t="s">
        <v>416</v>
      </c>
      <c r="C97" s="78">
        <f>VLOOKUP(GroupVertices[[#This Row],[Vertex]],Vertices[],MATCH("ID",Vertices[[#Headers],[Vertex]:[Vertex Content Word Count]],0),FALSE)</f>
        <v>107</v>
      </c>
    </row>
    <row r="98" spans="1:3" ht="15">
      <c r="A98" s="78" t="s">
        <v>3474</v>
      </c>
      <c r="B98" s="84" t="s">
        <v>415</v>
      </c>
      <c r="C98" s="78">
        <f>VLOOKUP(GroupVertices[[#This Row],[Vertex]],Vertices[],MATCH("ID",Vertices[[#Headers],[Vertex]:[Vertex Content Word Count]],0),FALSE)</f>
        <v>106</v>
      </c>
    </row>
    <row r="99" spans="1:3" ht="15">
      <c r="A99" s="78" t="s">
        <v>3474</v>
      </c>
      <c r="B99" s="84" t="s">
        <v>414</v>
      </c>
      <c r="C99" s="78">
        <f>VLOOKUP(GroupVertices[[#This Row],[Vertex]],Vertices[],MATCH("ID",Vertices[[#Headers],[Vertex]:[Vertex Content Word Count]],0),FALSE)</f>
        <v>105</v>
      </c>
    </row>
    <row r="100" spans="1:3" ht="15">
      <c r="A100" s="78" t="s">
        <v>3474</v>
      </c>
      <c r="B100" s="84" t="s">
        <v>413</v>
      </c>
      <c r="C100" s="78">
        <f>VLOOKUP(GroupVertices[[#This Row],[Vertex]],Vertices[],MATCH("ID",Vertices[[#Headers],[Vertex]:[Vertex Content Word Count]],0),FALSE)</f>
        <v>104</v>
      </c>
    </row>
    <row r="101" spans="1:3" ht="15">
      <c r="A101" s="78" t="s">
        <v>3475</v>
      </c>
      <c r="B101" s="84" t="s">
        <v>249</v>
      </c>
      <c r="C101" s="78">
        <f>VLOOKUP(GroupVertices[[#This Row],[Vertex]],Vertices[],MATCH("ID",Vertices[[#Headers],[Vertex]:[Vertex Content Word Count]],0),FALSE)</f>
        <v>43</v>
      </c>
    </row>
    <row r="102" spans="1:3" ht="15">
      <c r="A102" s="78" t="s">
        <v>3475</v>
      </c>
      <c r="B102" s="84" t="s">
        <v>248</v>
      </c>
      <c r="C102" s="78">
        <f>VLOOKUP(GroupVertices[[#This Row],[Vertex]],Vertices[],MATCH("ID",Vertices[[#Headers],[Vertex]:[Vertex Content Word Count]],0),FALSE)</f>
        <v>37</v>
      </c>
    </row>
    <row r="103" spans="1:3" ht="15">
      <c r="A103" s="78" t="s">
        <v>3475</v>
      </c>
      <c r="B103" s="84" t="s">
        <v>247</v>
      </c>
      <c r="C103" s="78">
        <f>VLOOKUP(GroupVertices[[#This Row],[Vertex]],Vertices[],MATCH("ID",Vertices[[#Headers],[Vertex]:[Vertex Content Word Count]],0),FALSE)</f>
        <v>42</v>
      </c>
    </row>
    <row r="104" spans="1:3" ht="15">
      <c r="A104" s="78" t="s">
        <v>3475</v>
      </c>
      <c r="B104" s="84" t="s">
        <v>246</v>
      </c>
      <c r="C104" s="78">
        <f>VLOOKUP(GroupVertices[[#This Row],[Vertex]],Vertices[],MATCH("ID",Vertices[[#Headers],[Vertex]:[Vertex Content Word Count]],0),FALSE)</f>
        <v>41</v>
      </c>
    </row>
    <row r="105" spans="1:3" ht="15">
      <c r="A105" s="78" t="s">
        <v>3475</v>
      </c>
      <c r="B105" s="84" t="s">
        <v>245</v>
      </c>
      <c r="C105" s="78">
        <f>VLOOKUP(GroupVertices[[#This Row],[Vertex]],Vertices[],MATCH("ID",Vertices[[#Headers],[Vertex]:[Vertex Content Word Count]],0),FALSE)</f>
        <v>40</v>
      </c>
    </row>
    <row r="106" spans="1:3" ht="15">
      <c r="A106" s="78" t="s">
        <v>3475</v>
      </c>
      <c r="B106" s="84" t="s">
        <v>244</v>
      </c>
      <c r="C106" s="78">
        <f>VLOOKUP(GroupVertices[[#This Row],[Vertex]],Vertices[],MATCH("ID",Vertices[[#Headers],[Vertex]:[Vertex Content Word Count]],0),FALSE)</f>
        <v>39</v>
      </c>
    </row>
    <row r="107" spans="1:3" ht="15">
      <c r="A107" s="78" t="s">
        <v>3475</v>
      </c>
      <c r="B107" s="84" t="s">
        <v>243</v>
      </c>
      <c r="C107" s="78">
        <f>VLOOKUP(GroupVertices[[#This Row],[Vertex]],Vertices[],MATCH("ID",Vertices[[#Headers],[Vertex]:[Vertex Content Word Count]],0),FALSE)</f>
        <v>38</v>
      </c>
    </row>
    <row r="108" spans="1:3" ht="15">
      <c r="A108" s="78" t="s">
        <v>3475</v>
      </c>
      <c r="B108" s="84" t="s">
        <v>242</v>
      </c>
      <c r="C108" s="78">
        <f>VLOOKUP(GroupVertices[[#This Row],[Vertex]],Vertices[],MATCH("ID",Vertices[[#Headers],[Vertex]:[Vertex Content Word Count]],0),FALSE)</f>
        <v>36</v>
      </c>
    </row>
    <row r="109" spans="1:3" ht="15">
      <c r="A109" s="78" t="s">
        <v>3476</v>
      </c>
      <c r="B109" s="84" t="s">
        <v>250</v>
      </c>
      <c r="C109" s="78">
        <f>VLOOKUP(GroupVertices[[#This Row],[Vertex]],Vertices[],MATCH("ID",Vertices[[#Headers],[Vertex]:[Vertex Content Word Count]],0),FALSE)</f>
        <v>44</v>
      </c>
    </row>
    <row r="110" spans="1:3" ht="15">
      <c r="A110" s="78" t="s">
        <v>3476</v>
      </c>
      <c r="B110" s="84" t="s">
        <v>404</v>
      </c>
      <c r="C110" s="78">
        <f>VLOOKUP(GroupVertices[[#This Row],[Vertex]],Vertices[],MATCH("ID",Vertices[[#Headers],[Vertex]:[Vertex Content Word Count]],0),FALSE)</f>
        <v>7</v>
      </c>
    </row>
    <row r="111" spans="1:3" ht="15">
      <c r="A111" s="78" t="s">
        <v>3476</v>
      </c>
      <c r="B111" s="84" t="s">
        <v>222</v>
      </c>
      <c r="C111" s="78">
        <f>VLOOKUP(GroupVertices[[#This Row],[Vertex]],Vertices[],MATCH("ID",Vertices[[#Headers],[Vertex]:[Vertex Content Word Count]],0),FALSE)</f>
        <v>14</v>
      </c>
    </row>
    <row r="112" spans="1:3" ht="15">
      <c r="A112" s="78" t="s">
        <v>3476</v>
      </c>
      <c r="B112" s="84" t="s">
        <v>218</v>
      </c>
      <c r="C112" s="78">
        <f>VLOOKUP(GroupVertices[[#This Row],[Vertex]],Vertices[],MATCH("ID",Vertices[[#Headers],[Vertex]:[Vertex Content Word Count]],0),FALSE)</f>
        <v>10</v>
      </c>
    </row>
    <row r="113" spans="1:3" ht="15">
      <c r="A113" s="78" t="s">
        <v>3476</v>
      </c>
      <c r="B113" s="84" t="s">
        <v>217</v>
      </c>
      <c r="C113" s="78">
        <f>VLOOKUP(GroupVertices[[#This Row],[Vertex]],Vertices[],MATCH("ID",Vertices[[#Headers],[Vertex]:[Vertex Content Word Count]],0),FALSE)</f>
        <v>9</v>
      </c>
    </row>
    <row r="114" spans="1:3" ht="15">
      <c r="A114" s="78" t="s">
        <v>3476</v>
      </c>
      <c r="B114" s="84" t="s">
        <v>216</v>
      </c>
      <c r="C114" s="78">
        <f>VLOOKUP(GroupVertices[[#This Row],[Vertex]],Vertices[],MATCH("ID",Vertices[[#Headers],[Vertex]:[Vertex Content Word Count]],0),FALSE)</f>
        <v>8</v>
      </c>
    </row>
    <row r="115" spans="1:3" ht="15">
      <c r="A115" s="78" t="s">
        <v>3476</v>
      </c>
      <c r="B115" s="84" t="s">
        <v>215</v>
      </c>
      <c r="C115" s="78">
        <f>VLOOKUP(GroupVertices[[#This Row],[Vertex]],Vertices[],MATCH("ID",Vertices[[#Headers],[Vertex]:[Vertex Content Word Count]],0),FALSE)</f>
        <v>6</v>
      </c>
    </row>
    <row r="116" spans="1:3" ht="15">
      <c r="A116" s="78" t="s">
        <v>3477</v>
      </c>
      <c r="B116" s="84" t="s">
        <v>333</v>
      </c>
      <c r="C116" s="78">
        <f>VLOOKUP(GroupVertices[[#This Row],[Vertex]],Vertices[],MATCH("ID",Vertices[[#Headers],[Vertex]:[Vertex Content Word Count]],0),FALSE)</f>
        <v>147</v>
      </c>
    </row>
    <row r="117" spans="1:3" ht="15">
      <c r="A117" s="78" t="s">
        <v>3477</v>
      </c>
      <c r="B117" s="84" t="s">
        <v>324</v>
      </c>
      <c r="C117" s="78">
        <f>VLOOKUP(GroupVertices[[#This Row],[Vertex]],Vertices[],MATCH("ID",Vertices[[#Headers],[Vertex]:[Vertex Content Word Count]],0),FALSE)</f>
        <v>137</v>
      </c>
    </row>
    <row r="118" spans="1:3" ht="15">
      <c r="A118" s="78" t="s">
        <v>3477</v>
      </c>
      <c r="B118" s="84" t="s">
        <v>330</v>
      </c>
      <c r="C118" s="78">
        <f>VLOOKUP(GroupVertices[[#This Row],[Vertex]],Vertices[],MATCH("ID",Vertices[[#Headers],[Vertex]:[Vertex Content Word Count]],0),FALSE)</f>
        <v>143</v>
      </c>
    </row>
    <row r="119" spans="1:3" ht="15">
      <c r="A119" s="78" t="s">
        <v>3477</v>
      </c>
      <c r="B119" s="84" t="s">
        <v>327</v>
      </c>
      <c r="C119" s="78">
        <f>VLOOKUP(GroupVertices[[#This Row],[Vertex]],Vertices[],MATCH("ID",Vertices[[#Headers],[Vertex]:[Vertex Content Word Count]],0),FALSE)</f>
        <v>140</v>
      </c>
    </row>
    <row r="120" spans="1:3" ht="15">
      <c r="A120" s="78" t="s">
        <v>3477</v>
      </c>
      <c r="B120" s="84" t="s">
        <v>326</v>
      </c>
      <c r="C120" s="78">
        <f>VLOOKUP(GroupVertices[[#This Row],[Vertex]],Vertices[],MATCH("ID",Vertices[[#Headers],[Vertex]:[Vertex Content Word Count]],0),FALSE)</f>
        <v>139</v>
      </c>
    </row>
    <row r="121" spans="1:3" ht="15">
      <c r="A121" s="78" t="s">
        <v>3477</v>
      </c>
      <c r="B121" s="84" t="s">
        <v>325</v>
      </c>
      <c r="C121" s="78">
        <f>VLOOKUP(GroupVertices[[#This Row],[Vertex]],Vertices[],MATCH("ID",Vertices[[#Headers],[Vertex]:[Vertex Content Word Count]],0),FALSE)</f>
        <v>138</v>
      </c>
    </row>
    <row r="122" spans="1:3" ht="15">
      <c r="A122" s="78" t="s">
        <v>3478</v>
      </c>
      <c r="B122" s="84" t="s">
        <v>293</v>
      </c>
      <c r="C122" s="78">
        <f>VLOOKUP(GroupVertices[[#This Row],[Vertex]],Vertices[],MATCH("ID",Vertices[[#Headers],[Vertex]:[Vertex Content Word Count]],0),FALSE)</f>
        <v>96</v>
      </c>
    </row>
    <row r="123" spans="1:3" ht="15">
      <c r="A123" s="78" t="s">
        <v>3478</v>
      </c>
      <c r="B123" s="84" t="s">
        <v>292</v>
      </c>
      <c r="C123" s="78">
        <f>VLOOKUP(GroupVertices[[#This Row],[Vertex]],Vertices[],MATCH("ID",Vertices[[#Headers],[Vertex]:[Vertex Content Word Count]],0),FALSE)</f>
        <v>47</v>
      </c>
    </row>
    <row r="124" spans="1:3" ht="15">
      <c r="A124" s="78" t="s">
        <v>3478</v>
      </c>
      <c r="B124" s="84" t="s">
        <v>406</v>
      </c>
      <c r="C124" s="78">
        <f>VLOOKUP(GroupVertices[[#This Row],[Vertex]],Vertices[],MATCH("ID",Vertices[[#Headers],[Vertex]:[Vertex Content Word Count]],0),FALSE)</f>
        <v>46</v>
      </c>
    </row>
    <row r="125" spans="1:3" ht="15">
      <c r="A125" s="78" t="s">
        <v>3478</v>
      </c>
      <c r="B125" s="84" t="s">
        <v>289</v>
      </c>
      <c r="C125" s="78">
        <f>VLOOKUP(GroupVertices[[#This Row],[Vertex]],Vertices[],MATCH("ID",Vertices[[#Headers],[Vertex]:[Vertex Content Word Count]],0),FALSE)</f>
        <v>93</v>
      </c>
    </row>
    <row r="126" spans="1:3" ht="15">
      <c r="A126" s="78" t="s">
        <v>3478</v>
      </c>
      <c r="B126" s="84" t="s">
        <v>270</v>
      </c>
      <c r="C126" s="78">
        <f>VLOOKUP(GroupVertices[[#This Row],[Vertex]],Vertices[],MATCH("ID",Vertices[[#Headers],[Vertex]:[Vertex Content Word Count]],0),FALSE)</f>
        <v>73</v>
      </c>
    </row>
    <row r="127" spans="1:3" ht="15">
      <c r="A127" s="78" t="s">
        <v>3478</v>
      </c>
      <c r="B127" s="84" t="s">
        <v>251</v>
      </c>
      <c r="C127" s="78">
        <f>VLOOKUP(GroupVertices[[#This Row],[Vertex]],Vertices[],MATCH("ID",Vertices[[#Headers],[Vertex]:[Vertex Content Word Count]],0),FALSE)</f>
        <v>45</v>
      </c>
    </row>
    <row r="128" spans="1:3" ht="15">
      <c r="A128" s="78" t="s">
        <v>3479</v>
      </c>
      <c r="B128" s="84" t="s">
        <v>398</v>
      </c>
      <c r="C128" s="78">
        <f>VLOOKUP(GroupVertices[[#This Row],[Vertex]],Vertices[],MATCH("ID",Vertices[[#Headers],[Vertex]:[Vertex Content Word Count]],0),FALSE)</f>
        <v>187</v>
      </c>
    </row>
    <row r="129" spans="1:3" ht="15">
      <c r="A129" s="78" t="s">
        <v>3479</v>
      </c>
      <c r="B129" s="84" t="s">
        <v>351</v>
      </c>
      <c r="C129" s="78">
        <f>VLOOKUP(GroupVertices[[#This Row],[Vertex]],Vertices[],MATCH("ID",Vertices[[#Headers],[Vertex]:[Vertex Content Word Count]],0),FALSE)</f>
        <v>166</v>
      </c>
    </row>
    <row r="130" spans="1:3" ht="15">
      <c r="A130" s="78" t="s">
        <v>3479</v>
      </c>
      <c r="B130" s="84" t="s">
        <v>427</v>
      </c>
      <c r="C130" s="78">
        <f>VLOOKUP(GroupVertices[[#This Row],[Vertex]],Vertices[],MATCH("ID",Vertices[[#Headers],[Vertex]:[Vertex Content Word Count]],0),FALSE)</f>
        <v>186</v>
      </c>
    </row>
    <row r="131" spans="1:3" ht="15">
      <c r="A131" s="78" t="s">
        <v>3479</v>
      </c>
      <c r="B131" s="84" t="s">
        <v>367</v>
      </c>
      <c r="C131" s="78">
        <f>VLOOKUP(GroupVertices[[#This Row],[Vertex]],Vertices[],MATCH("ID",Vertices[[#Headers],[Vertex]:[Vertex Content Word Count]],0),FALSE)</f>
        <v>185</v>
      </c>
    </row>
    <row r="132" spans="1:3" ht="15">
      <c r="A132" s="78" t="s">
        <v>3479</v>
      </c>
      <c r="B132" s="84" t="s">
        <v>425</v>
      </c>
      <c r="C132" s="78">
        <f>VLOOKUP(GroupVertices[[#This Row],[Vertex]],Vertices[],MATCH("ID",Vertices[[#Headers],[Vertex]:[Vertex Content Word Count]],0),FALSE)</f>
        <v>167</v>
      </c>
    </row>
    <row r="133" spans="1:3" ht="15">
      <c r="A133" s="78" t="s">
        <v>3480</v>
      </c>
      <c r="B133" s="84" t="s">
        <v>257</v>
      </c>
      <c r="C133" s="78">
        <f>VLOOKUP(GroupVertices[[#This Row],[Vertex]],Vertices[],MATCH("ID",Vertices[[#Headers],[Vertex]:[Vertex Content Word Count]],0),FALSE)</f>
        <v>54</v>
      </c>
    </row>
    <row r="134" spans="1:3" ht="15">
      <c r="A134" s="78" t="s">
        <v>3480</v>
      </c>
      <c r="B134" s="84" t="s">
        <v>410</v>
      </c>
      <c r="C134" s="78">
        <f>VLOOKUP(GroupVertices[[#This Row],[Vertex]],Vertices[],MATCH("ID",Vertices[[#Headers],[Vertex]:[Vertex Content Word Count]],0),FALSE)</f>
        <v>58</v>
      </c>
    </row>
    <row r="135" spans="1:3" ht="15">
      <c r="A135" s="78" t="s">
        <v>3480</v>
      </c>
      <c r="B135" s="84" t="s">
        <v>409</v>
      </c>
      <c r="C135" s="78">
        <f>VLOOKUP(GroupVertices[[#This Row],[Vertex]],Vertices[],MATCH("ID",Vertices[[#Headers],[Vertex]:[Vertex Content Word Count]],0),FALSE)</f>
        <v>57</v>
      </c>
    </row>
    <row r="136" spans="1:3" ht="15">
      <c r="A136" s="78" t="s">
        <v>3480</v>
      </c>
      <c r="B136" s="84" t="s">
        <v>408</v>
      </c>
      <c r="C136" s="78">
        <f>VLOOKUP(GroupVertices[[#This Row],[Vertex]],Vertices[],MATCH("ID",Vertices[[#Headers],[Vertex]:[Vertex Content Word Count]],0),FALSE)</f>
        <v>56</v>
      </c>
    </row>
    <row r="137" spans="1:3" ht="15">
      <c r="A137" s="78" t="s">
        <v>3480</v>
      </c>
      <c r="B137" s="84" t="s">
        <v>407</v>
      </c>
      <c r="C137" s="78">
        <f>VLOOKUP(GroupVertices[[#This Row],[Vertex]],Vertices[],MATCH("ID",Vertices[[#Headers],[Vertex]:[Vertex Content Word Count]],0),FALSE)</f>
        <v>55</v>
      </c>
    </row>
    <row r="138" spans="1:3" ht="15">
      <c r="A138" s="78" t="s">
        <v>3481</v>
      </c>
      <c r="B138" s="84" t="s">
        <v>403</v>
      </c>
      <c r="C138" s="78">
        <f>VLOOKUP(GroupVertices[[#This Row],[Vertex]],Vertices[],MATCH("ID",Vertices[[#Headers],[Vertex]:[Vertex Content Word Count]],0),FALSE)</f>
        <v>221</v>
      </c>
    </row>
    <row r="139" spans="1:3" ht="15">
      <c r="A139" s="78" t="s">
        <v>3481</v>
      </c>
      <c r="B139" s="84" t="s">
        <v>391</v>
      </c>
      <c r="C139" s="78">
        <f>VLOOKUP(GroupVertices[[#This Row],[Vertex]],Vertices[],MATCH("ID",Vertices[[#Headers],[Vertex]:[Vertex Content Word Count]],0),FALSE)</f>
        <v>210</v>
      </c>
    </row>
    <row r="140" spans="1:3" ht="15">
      <c r="A140" s="78" t="s">
        <v>3481</v>
      </c>
      <c r="B140" s="84" t="s">
        <v>430</v>
      </c>
      <c r="C140" s="78">
        <f>VLOOKUP(GroupVertices[[#This Row],[Vertex]],Vertices[],MATCH("ID",Vertices[[#Headers],[Vertex]:[Vertex Content Word Count]],0),FALSE)</f>
        <v>212</v>
      </c>
    </row>
    <row r="141" spans="1:3" ht="15">
      <c r="A141" s="78" t="s">
        <v>3481</v>
      </c>
      <c r="B141" s="84" t="s">
        <v>429</v>
      </c>
      <c r="C141" s="78">
        <f>VLOOKUP(GroupVertices[[#This Row],[Vertex]],Vertices[],MATCH("ID",Vertices[[#Headers],[Vertex]:[Vertex Content Word Count]],0),FALSE)</f>
        <v>211</v>
      </c>
    </row>
    <row r="142" spans="1:3" ht="15">
      <c r="A142" s="78" t="s">
        <v>3482</v>
      </c>
      <c r="B142" s="84" t="s">
        <v>373</v>
      </c>
      <c r="C142" s="78">
        <f>VLOOKUP(GroupVertices[[#This Row],[Vertex]],Vertices[],MATCH("ID",Vertices[[#Headers],[Vertex]:[Vertex Content Word Count]],0),FALSE)</f>
        <v>191</v>
      </c>
    </row>
    <row r="143" spans="1:3" ht="15">
      <c r="A143" s="78" t="s">
        <v>3482</v>
      </c>
      <c r="B143" s="84" t="s">
        <v>372</v>
      </c>
      <c r="C143" s="78">
        <f>VLOOKUP(GroupVertices[[#This Row],[Vertex]],Vertices[],MATCH("ID",Vertices[[#Headers],[Vertex]:[Vertex Content Word Count]],0),FALSE)</f>
        <v>182</v>
      </c>
    </row>
    <row r="144" spans="1:3" ht="15">
      <c r="A144" s="78" t="s">
        <v>3482</v>
      </c>
      <c r="B144" s="84" t="s">
        <v>365</v>
      </c>
      <c r="C144" s="78">
        <f>VLOOKUP(GroupVertices[[#This Row],[Vertex]],Vertices[],MATCH("ID",Vertices[[#Headers],[Vertex]:[Vertex Content Word Count]],0),FALSE)</f>
        <v>183</v>
      </c>
    </row>
    <row r="145" spans="1:3" ht="15">
      <c r="A145" s="78" t="s">
        <v>3482</v>
      </c>
      <c r="B145" s="84" t="s">
        <v>364</v>
      </c>
      <c r="C145" s="78">
        <f>VLOOKUP(GroupVertices[[#This Row],[Vertex]],Vertices[],MATCH("ID",Vertices[[#Headers],[Vertex]:[Vertex Content Word Count]],0),FALSE)</f>
        <v>181</v>
      </c>
    </row>
    <row r="146" spans="1:3" ht="15">
      <c r="A146" s="78" t="s">
        <v>3483</v>
      </c>
      <c r="B146" s="84" t="s">
        <v>348</v>
      </c>
      <c r="C146" s="78">
        <f>VLOOKUP(GroupVertices[[#This Row],[Vertex]],Vertices[],MATCH("ID",Vertices[[#Headers],[Vertex]:[Vertex Content Word Count]],0),FALSE)</f>
        <v>163</v>
      </c>
    </row>
    <row r="147" spans="1:3" ht="15">
      <c r="A147" s="78" t="s">
        <v>3483</v>
      </c>
      <c r="B147" s="84" t="s">
        <v>347</v>
      </c>
      <c r="C147" s="78">
        <f>VLOOKUP(GroupVertices[[#This Row],[Vertex]],Vertices[],MATCH("ID",Vertices[[#Headers],[Vertex]:[Vertex Content Word Count]],0),FALSE)</f>
        <v>124</v>
      </c>
    </row>
    <row r="148" spans="1:3" ht="15">
      <c r="A148" s="78" t="s">
        <v>3483</v>
      </c>
      <c r="B148" s="84" t="s">
        <v>317</v>
      </c>
      <c r="C148" s="78">
        <f>VLOOKUP(GroupVertices[[#This Row],[Vertex]],Vertices[],MATCH("ID",Vertices[[#Headers],[Vertex]:[Vertex Content Word Count]],0),FALSE)</f>
        <v>128</v>
      </c>
    </row>
    <row r="149" spans="1:3" ht="15">
      <c r="A149" s="78" t="s">
        <v>3483</v>
      </c>
      <c r="B149" s="84" t="s">
        <v>313</v>
      </c>
      <c r="C149" s="78">
        <f>VLOOKUP(GroupVertices[[#This Row],[Vertex]],Vertices[],MATCH("ID",Vertices[[#Headers],[Vertex]:[Vertex Content Word Count]],0),FALSE)</f>
        <v>123</v>
      </c>
    </row>
    <row r="150" spans="1:3" ht="15">
      <c r="A150" s="78" t="s">
        <v>3484</v>
      </c>
      <c r="B150" s="84" t="s">
        <v>308</v>
      </c>
      <c r="C150" s="78">
        <f>VLOOKUP(GroupVertices[[#This Row],[Vertex]],Vertices[],MATCH("ID",Vertices[[#Headers],[Vertex]:[Vertex Content Word Count]],0),FALSE)</f>
        <v>116</v>
      </c>
    </row>
    <row r="151" spans="1:3" ht="15">
      <c r="A151" s="78" t="s">
        <v>3484</v>
      </c>
      <c r="B151" s="84" t="s">
        <v>419</v>
      </c>
      <c r="C151" s="78">
        <f>VLOOKUP(GroupVertices[[#This Row],[Vertex]],Vertices[],MATCH("ID",Vertices[[#Headers],[Vertex]:[Vertex Content Word Count]],0),FALSE)</f>
        <v>117</v>
      </c>
    </row>
    <row r="152" spans="1:3" ht="15">
      <c r="A152" s="78" t="s">
        <v>3484</v>
      </c>
      <c r="B152" s="84" t="s">
        <v>307</v>
      </c>
      <c r="C152" s="78">
        <f>VLOOKUP(GroupVertices[[#This Row],[Vertex]],Vertices[],MATCH("ID",Vertices[[#Headers],[Vertex]:[Vertex Content Word Count]],0),FALSE)</f>
        <v>114</v>
      </c>
    </row>
    <row r="153" spans="1:3" ht="15">
      <c r="A153" s="78" t="s">
        <v>3484</v>
      </c>
      <c r="B153" s="84" t="s">
        <v>418</v>
      </c>
      <c r="C153" s="78">
        <f>VLOOKUP(GroupVertices[[#This Row],[Vertex]],Vertices[],MATCH("ID",Vertices[[#Headers],[Vertex]:[Vertex Content Word Count]],0),FALSE)</f>
        <v>115</v>
      </c>
    </row>
    <row r="154" spans="1:3" ht="15">
      <c r="A154" s="78" t="s">
        <v>3485</v>
      </c>
      <c r="B154" s="84" t="s">
        <v>268</v>
      </c>
      <c r="C154" s="78">
        <f>VLOOKUP(GroupVertices[[#This Row],[Vertex]],Vertices[],MATCH("ID",Vertices[[#Headers],[Vertex]:[Vertex Content Word Count]],0),FALSE)</f>
        <v>70</v>
      </c>
    </row>
    <row r="155" spans="1:3" ht="15">
      <c r="A155" s="78" t="s">
        <v>3485</v>
      </c>
      <c r="B155" s="84" t="s">
        <v>267</v>
      </c>
      <c r="C155" s="78">
        <f>VLOOKUP(GroupVertices[[#This Row],[Vertex]],Vertices[],MATCH("ID",Vertices[[#Headers],[Vertex]:[Vertex Content Word Count]],0),FALSE)</f>
        <v>61</v>
      </c>
    </row>
    <row r="156" spans="1:3" ht="15">
      <c r="A156" s="78" t="s">
        <v>3485</v>
      </c>
      <c r="B156" s="84" t="s">
        <v>262</v>
      </c>
      <c r="C156" s="78">
        <f>VLOOKUP(GroupVertices[[#This Row],[Vertex]],Vertices[],MATCH("ID",Vertices[[#Headers],[Vertex]:[Vertex Content Word Count]],0),FALSE)</f>
        <v>64</v>
      </c>
    </row>
    <row r="157" spans="1:3" ht="15">
      <c r="A157" s="78" t="s">
        <v>3485</v>
      </c>
      <c r="B157" s="84" t="s">
        <v>259</v>
      </c>
      <c r="C157" s="78">
        <f>VLOOKUP(GroupVertices[[#This Row],[Vertex]],Vertices[],MATCH("ID",Vertices[[#Headers],[Vertex]:[Vertex Content Word Count]],0),FALSE)</f>
        <v>60</v>
      </c>
    </row>
    <row r="158" spans="1:3" ht="15">
      <c r="A158" s="78" t="s">
        <v>3486</v>
      </c>
      <c r="B158" s="84" t="s">
        <v>236</v>
      </c>
      <c r="C158" s="78">
        <f>VLOOKUP(GroupVertices[[#This Row],[Vertex]],Vertices[],MATCH("ID",Vertices[[#Headers],[Vertex]:[Vertex Content Word Count]],0),FALSE)</f>
        <v>29</v>
      </c>
    </row>
    <row r="159" spans="1:3" ht="15">
      <c r="A159" s="78" t="s">
        <v>3486</v>
      </c>
      <c r="B159" s="84" t="s">
        <v>235</v>
      </c>
      <c r="C159" s="78">
        <f>VLOOKUP(GroupVertices[[#This Row],[Vertex]],Vertices[],MATCH("ID",Vertices[[#Headers],[Vertex]:[Vertex Content Word Count]],0),FALSE)</f>
        <v>21</v>
      </c>
    </row>
    <row r="160" spans="1:3" ht="15">
      <c r="A160" s="78" t="s">
        <v>3486</v>
      </c>
      <c r="B160" s="84" t="s">
        <v>234</v>
      </c>
      <c r="C160" s="78">
        <f>VLOOKUP(GroupVertices[[#This Row],[Vertex]],Vertices[],MATCH("ID",Vertices[[#Headers],[Vertex]:[Vertex Content Word Count]],0),FALSE)</f>
        <v>28</v>
      </c>
    </row>
    <row r="161" spans="1:3" ht="15">
      <c r="A161" s="78" t="s">
        <v>3486</v>
      </c>
      <c r="B161" s="84" t="s">
        <v>228</v>
      </c>
      <c r="C161" s="78">
        <f>VLOOKUP(GroupVertices[[#This Row],[Vertex]],Vertices[],MATCH("ID",Vertices[[#Headers],[Vertex]:[Vertex Content Word Count]],0),FALSE)</f>
        <v>20</v>
      </c>
    </row>
    <row r="162" spans="1:3" ht="15">
      <c r="A162" s="78" t="s">
        <v>3487</v>
      </c>
      <c r="B162" s="84" t="s">
        <v>394</v>
      </c>
      <c r="C162" s="78">
        <f>VLOOKUP(GroupVertices[[#This Row],[Vertex]],Vertices[],MATCH("ID",Vertices[[#Headers],[Vertex]:[Vertex Content Word Count]],0),FALSE)</f>
        <v>213</v>
      </c>
    </row>
    <row r="163" spans="1:3" ht="15">
      <c r="A163" s="78" t="s">
        <v>3487</v>
      </c>
      <c r="B163" s="84" t="s">
        <v>393</v>
      </c>
      <c r="C163" s="78">
        <f>VLOOKUP(GroupVertices[[#This Row],[Vertex]],Vertices[],MATCH("ID",Vertices[[#Headers],[Vertex]:[Vertex Content Word Count]],0),FALSE)</f>
        <v>193</v>
      </c>
    </row>
    <row r="164" spans="1:3" ht="15">
      <c r="A164" s="78" t="s">
        <v>3487</v>
      </c>
      <c r="B164" s="84" t="s">
        <v>375</v>
      </c>
      <c r="C164" s="78">
        <f>VLOOKUP(GroupVertices[[#This Row],[Vertex]],Vertices[],MATCH("ID",Vertices[[#Headers],[Vertex]:[Vertex Content Word Count]],0),FALSE)</f>
        <v>192</v>
      </c>
    </row>
    <row r="165" spans="1:3" ht="15">
      <c r="A165" s="78" t="s">
        <v>3488</v>
      </c>
      <c r="B165" s="84" t="s">
        <v>385</v>
      </c>
      <c r="C165" s="78">
        <f>VLOOKUP(GroupVertices[[#This Row],[Vertex]],Vertices[],MATCH("ID",Vertices[[#Headers],[Vertex]:[Vertex Content Word Count]],0),FALSE)</f>
        <v>203</v>
      </c>
    </row>
    <row r="166" spans="1:3" ht="15">
      <c r="A166" s="78" t="s">
        <v>3488</v>
      </c>
      <c r="B166" s="84" t="s">
        <v>386</v>
      </c>
      <c r="C166" s="78">
        <f>VLOOKUP(GroupVertices[[#This Row],[Vertex]],Vertices[],MATCH("ID",Vertices[[#Headers],[Vertex]:[Vertex Content Word Count]],0),FALSE)</f>
        <v>205</v>
      </c>
    </row>
    <row r="167" spans="1:3" ht="15">
      <c r="A167" s="78" t="s">
        <v>3488</v>
      </c>
      <c r="B167" s="84" t="s">
        <v>428</v>
      </c>
      <c r="C167" s="78">
        <f>VLOOKUP(GroupVertices[[#This Row],[Vertex]],Vertices[],MATCH("ID",Vertices[[#Headers],[Vertex]:[Vertex Content Word Count]],0),FALSE)</f>
        <v>204</v>
      </c>
    </row>
    <row r="168" spans="1:3" ht="15">
      <c r="A168" s="78" t="s">
        <v>3489</v>
      </c>
      <c r="B168" s="84" t="s">
        <v>357</v>
      </c>
      <c r="C168" s="78">
        <f>VLOOKUP(GroupVertices[[#This Row],[Vertex]],Vertices[],MATCH("ID",Vertices[[#Headers],[Vertex]:[Vertex Content Word Count]],0),FALSE)</f>
        <v>174</v>
      </c>
    </row>
    <row r="169" spans="1:3" ht="15">
      <c r="A169" s="78" t="s">
        <v>3489</v>
      </c>
      <c r="B169" s="84" t="s">
        <v>356</v>
      </c>
      <c r="C169" s="78">
        <f>VLOOKUP(GroupVertices[[#This Row],[Vertex]],Vertices[],MATCH("ID",Vertices[[#Headers],[Vertex]:[Vertex Content Word Count]],0),FALSE)</f>
        <v>172</v>
      </c>
    </row>
    <row r="170" spans="1:3" ht="15">
      <c r="A170" s="78" t="s">
        <v>3489</v>
      </c>
      <c r="B170" s="84" t="s">
        <v>426</v>
      </c>
      <c r="C170" s="78">
        <f>VLOOKUP(GroupVertices[[#This Row],[Vertex]],Vertices[],MATCH("ID",Vertices[[#Headers],[Vertex]:[Vertex Content Word Count]],0),FALSE)</f>
        <v>173</v>
      </c>
    </row>
    <row r="171" spans="1:3" ht="15">
      <c r="A171" s="78" t="s">
        <v>3490</v>
      </c>
      <c r="B171" s="84" t="s">
        <v>345</v>
      </c>
      <c r="C171" s="78">
        <f>VLOOKUP(GroupVertices[[#This Row],[Vertex]],Vertices[],MATCH("ID",Vertices[[#Headers],[Vertex]:[Vertex Content Word Count]],0),FALSE)</f>
        <v>160</v>
      </c>
    </row>
    <row r="172" spans="1:3" ht="15">
      <c r="A172" s="78" t="s">
        <v>3490</v>
      </c>
      <c r="B172" s="84" t="s">
        <v>344</v>
      </c>
      <c r="C172" s="78">
        <f>VLOOKUP(GroupVertices[[#This Row],[Vertex]],Vertices[],MATCH("ID",Vertices[[#Headers],[Vertex]:[Vertex Content Word Count]],0),FALSE)</f>
        <v>159</v>
      </c>
    </row>
    <row r="173" spans="1:3" ht="15">
      <c r="A173" s="78" t="s">
        <v>3490</v>
      </c>
      <c r="B173" s="84" t="s">
        <v>343</v>
      </c>
      <c r="C173" s="78">
        <f>VLOOKUP(GroupVertices[[#This Row],[Vertex]],Vertices[],MATCH("ID",Vertices[[#Headers],[Vertex]:[Vertex Content Word Count]],0),FALSE)</f>
        <v>158</v>
      </c>
    </row>
    <row r="174" spans="1:3" ht="15">
      <c r="A174" s="78" t="s">
        <v>3491</v>
      </c>
      <c r="B174" s="84" t="s">
        <v>340</v>
      </c>
      <c r="C174" s="78">
        <f>VLOOKUP(GroupVertices[[#This Row],[Vertex]],Vertices[],MATCH("ID",Vertices[[#Headers],[Vertex]:[Vertex Content Word Count]],0),FALSE)</f>
        <v>155</v>
      </c>
    </row>
    <row r="175" spans="1:3" ht="15">
      <c r="A175" s="78" t="s">
        <v>3491</v>
      </c>
      <c r="B175" s="84" t="s">
        <v>339</v>
      </c>
      <c r="C175" s="78">
        <f>VLOOKUP(GroupVertices[[#This Row],[Vertex]],Vertices[],MATCH("ID",Vertices[[#Headers],[Vertex]:[Vertex Content Word Count]],0),FALSE)</f>
        <v>153</v>
      </c>
    </row>
    <row r="176" spans="1:3" ht="15">
      <c r="A176" s="78" t="s">
        <v>3491</v>
      </c>
      <c r="B176" s="84" t="s">
        <v>423</v>
      </c>
      <c r="C176" s="78">
        <f>VLOOKUP(GroupVertices[[#This Row],[Vertex]],Vertices[],MATCH("ID",Vertices[[#Headers],[Vertex]:[Vertex Content Word Count]],0),FALSE)</f>
        <v>154</v>
      </c>
    </row>
    <row r="177" spans="1:3" ht="15">
      <c r="A177" s="78" t="s">
        <v>3492</v>
      </c>
      <c r="B177" s="84" t="s">
        <v>275</v>
      </c>
      <c r="C177" s="78">
        <f>VLOOKUP(GroupVertices[[#This Row],[Vertex]],Vertices[],MATCH("ID",Vertices[[#Headers],[Vertex]:[Vertex Content Word Count]],0),FALSE)</f>
        <v>78</v>
      </c>
    </row>
    <row r="178" spans="1:3" ht="15">
      <c r="A178" s="78" t="s">
        <v>3492</v>
      </c>
      <c r="B178" s="84" t="s">
        <v>274</v>
      </c>
      <c r="C178" s="78">
        <f>VLOOKUP(GroupVertices[[#This Row],[Vertex]],Vertices[],MATCH("ID",Vertices[[#Headers],[Vertex]:[Vertex Content Word Count]],0),FALSE)</f>
        <v>69</v>
      </c>
    </row>
    <row r="179" spans="1:3" ht="15">
      <c r="A179" s="78" t="s">
        <v>3492</v>
      </c>
      <c r="B179" s="84" t="s">
        <v>266</v>
      </c>
      <c r="C179" s="78">
        <f>VLOOKUP(GroupVertices[[#This Row],[Vertex]],Vertices[],MATCH("ID",Vertices[[#Headers],[Vertex]:[Vertex Content Word Count]],0),FALSE)</f>
        <v>68</v>
      </c>
    </row>
    <row r="180" spans="1:3" ht="15">
      <c r="A180" s="78" t="s">
        <v>3493</v>
      </c>
      <c r="B180" s="84" t="s">
        <v>255</v>
      </c>
      <c r="C180" s="78">
        <f>VLOOKUP(GroupVertices[[#This Row],[Vertex]],Vertices[],MATCH("ID",Vertices[[#Headers],[Vertex]:[Vertex Content Word Count]],0),FALSE)</f>
        <v>51</v>
      </c>
    </row>
    <row r="181" spans="1:3" ht="15">
      <c r="A181" s="78" t="s">
        <v>3493</v>
      </c>
      <c r="B181" s="84" t="s">
        <v>253</v>
      </c>
      <c r="C181" s="78">
        <f>VLOOKUP(GroupVertices[[#This Row],[Vertex]],Vertices[],MATCH("ID",Vertices[[#Headers],[Vertex]:[Vertex Content Word Count]],0),FALSE)</f>
        <v>49</v>
      </c>
    </row>
    <row r="182" spans="1:3" ht="15">
      <c r="A182" s="78" t="s">
        <v>3493</v>
      </c>
      <c r="B182" s="84" t="s">
        <v>254</v>
      </c>
      <c r="C182" s="78">
        <f>VLOOKUP(GroupVertices[[#This Row],[Vertex]],Vertices[],MATCH("ID",Vertices[[#Headers],[Vertex]:[Vertex Content Word Count]],0),FALSE)</f>
        <v>50</v>
      </c>
    </row>
    <row r="183" spans="1:3" ht="15">
      <c r="A183" s="78" t="s">
        <v>3494</v>
      </c>
      <c r="B183" s="84" t="s">
        <v>382</v>
      </c>
      <c r="C183" s="78">
        <f>VLOOKUP(GroupVertices[[#This Row],[Vertex]],Vertices[],MATCH("ID",Vertices[[#Headers],[Vertex]:[Vertex Content Word Count]],0),FALSE)</f>
        <v>200</v>
      </c>
    </row>
    <row r="184" spans="1:3" ht="15">
      <c r="A184" s="78" t="s">
        <v>3494</v>
      </c>
      <c r="B184" s="84" t="s">
        <v>381</v>
      </c>
      <c r="C184" s="78">
        <f>VLOOKUP(GroupVertices[[#This Row],[Vertex]],Vertices[],MATCH("ID",Vertices[[#Headers],[Vertex]:[Vertex Content Word Count]],0),FALSE)</f>
        <v>199</v>
      </c>
    </row>
    <row r="185" spans="1:3" ht="15">
      <c r="A185" s="78" t="s">
        <v>3495</v>
      </c>
      <c r="B185" s="84" t="s">
        <v>378</v>
      </c>
      <c r="C185" s="78">
        <f>VLOOKUP(GroupVertices[[#This Row],[Vertex]],Vertices[],MATCH("ID",Vertices[[#Headers],[Vertex]:[Vertex Content Word Count]],0),FALSE)</f>
        <v>196</v>
      </c>
    </row>
    <row r="186" spans="1:3" ht="15">
      <c r="A186" s="78" t="s">
        <v>3495</v>
      </c>
      <c r="B186" s="84" t="s">
        <v>377</v>
      </c>
      <c r="C186" s="78">
        <f>VLOOKUP(GroupVertices[[#This Row],[Vertex]],Vertices[],MATCH("ID",Vertices[[#Headers],[Vertex]:[Vertex Content Word Count]],0),FALSE)</f>
        <v>195</v>
      </c>
    </row>
    <row r="187" spans="1:3" ht="15">
      <c r="A187" s="78" t="s">
        <v>3496</v>
      </c>
      <c r="B187" s="84" t="s">
        <v>374</v>
      </c>
      <c r="C187" s="78">
        <f>VLOOKUP(GroupVertices[[#This Row],[Vertex]],Vertices[],MATCH("ID",Vertices[[#Headers],[Vertex]:[Vertex Content Word Count]],0),FALSE)</f>
        <v>165</v>
      </c>
    </row>
    <row r="188" spans="1:3" ht="15">
      <c r="A188" s="78" t="s">
        <v>3496</v>
      </c>
      <c r="B188" s="84" t="s">
        <v>350</v>
      </c>
      <c r="C188" s="78">
        <f>VLOOKUP(GroupVertices[[#This Row],[Vertex]],Vertices[],MATCH("ID",Vertices[[#Headers],[Vertex]:[Vertex Content Word Count]],0),FALSE)</f>
        <v>164</v>
      </c>
    </row>
    <row r="189" spans="1:3" ht="15">
      <c r="A189" s="78" t="s">
        <v>3497</v>
      </c>
      <c r="B189" s="84" t="s">
        <v>346</v>
      </c>
      <c r="C189" s="78">
        <f>VLOOKUP(GroupVertices[[#This Row],[Vertex]],Vertices[],MATCH("ID",Vertices[[#Headers],[Vertex]:[Vertex Content Word Count]],0),FALSE)</f>
        <v>161</v>
      </c>
    </row>
    <row r="190" spans="1:3" ht="15">
      <c r="A190" s="78" t="s">
        <v>3497</v>
      </c>
      <c r="B190" s="84" t="s">
        <v>424</v>
      </c>
      <c r="C190" s="78">
        <f>VLOOKUP(GroupVertices[[#This Row],[Vertex]],Vertices[],MATCH("ID",Vertices[[#Headers],[Vertex]:[Vertex Content Word Count]],0),FALSE)</f>
        <v>162</v>
      </c>
    </row>
    <row r="191" spans="1:3" ht="15">
      <c r="A191" s="78" t="s">
        <v>3498</v>
      </c>
      <c r="B191" s="84" t="s">
        <v>342</v>
      </c>
      <c r="C191" s="78">
        <f>VLOOKUP(GroupVertices[[#This Row],[Vertex]],Vertices[],MATCH("ID",Vertices[[#Headers],[Vertex]:[Vertex Content Word Count]],0),FALSE)</f>
        <v>157</v>
      </c>
    </row>
    <row r="192" spans="1:3" ht="15">
      <c r="A192" s="78" t="s">
        <v>3498</v>
      </c>
      <c r="B192" s="84" t="s">
        <v>341</v>
      </c>
      <c r="C192" s="78">
        <f>VLOOKUP(GroupVertices[[#This Row],[Vertex]],Vertices[],MATCH("ID",Vertices[[#Headers],[Vertex]:[Vertex Content Word Count]],0),FALSE)</f>
        <v>156</v>
      </c>
    </row>
    <row r="193" spans="1:3" ht="15">
      <c r="A193" s="78" t="s">
        <v>3499</v>
      </c>
      <c r="B193" s="84" t="s">
        <v>368</v>
      </c>
      <c r="C193" s="78">
        <f>VLOOKUP(GroupVertices[[#This Row],[Vertex]],Vertices[],MATCH("ID",Vertices[[#Headers],[Vertex]:[Vertex Content Word Count]],0),FALSE)</f>
        <v>146</v>
      </c>
    </row>
    <row r="194" spans="1:3" ht="15">
      <c r="A194" s="78" t="s">
        <v>3499</v>
      </c>
      <c r="B194" s="84" t="s">
        <v>332</v>
      </c>
      <c r="C194" s="78">
        <f>VLOOKUP(GroupVertices[[#This Row],[Vertex]],Vertices[],MATCH("ID",Vertices[[#Headers],[Vertex]:[Vertex Content Word Count]],0),FALSE)</f>
        <v>145</v>
      </c>
    </row>
    <row r="195" spans="1:3" ht="15">
      <c r="A195" s="78" t="s">
        <v>3500</v>
      </c>
      <c r="B195" s="84" t="s">
        <v>323</v>
      </c>
      <c r="C195" s="78">
        <f>VLOOKUP(GroupVertices[[#This Row],[Vertex]],Vertices[],MATCH("ID",Vertices[[#Headers],[Vertex]:[Vertex Content Word Count]],0),FALSE)</f>
        <v>135</v>
      </c>
    </row>
    <row r="196" spans="1:3" ht="15">
      <c r="A196" s="78" t="s">
        <v>3500</v>
      </c>
      <c r="B196" s="84" t="s">
        <v>422</v>
      </c>
      <c r="C196" s="78">
        <f>VLOOKUP(GroupVertices[[#This Row],[Vertex]],Vertices[],MATCH("ID",Vertices[[#Headers],[Vertex]:[Vertex Content Word Count]],0),FALSE)</f>
        <v>136</v>
      </c>
    </row>
    <row r="197" spans="1:3" ht="15">
      <c r="A197" s="78" t="s">
        <v>3501</v>
      </c>
      <c r="B197" s="84" t="s">
        <v>321</v>
      </c>
      <c r="C197" s="78">
        <f>VLOOKUP(GroupVertices[[#This Row],[Vertex]],Vertices[],MATCH("ID",Vertices[[#Headers],[Vertex]:[Vertex Content Word Count]],0),FALSE)</f>
        <v>132</v>
      </c>
    </row>
    <row r="198" spans="1:3" ht="15">
      <c r="A198" s="78" t="s">
        <v>3501</v>
      </c>
      <c r="B198" s="84" t="s">
        <v>421</v>
      </c>
      <c r="C198" s="78">
        <f>VLOOKUP(GroupVertices[[#This Row],[Vertex]],Vertices[],MATCH("ID",Vertices[[#Headers],[Vertex]:[Vertex Content Word Count]],0),FALSE)</f>
        <v>133</v>
      </c>
    </row>
    <row r="199" spans="1:3" ht="15">
      <c r="A199" s="78" t="s">
        <v>3502</v>
      </c>
      <c r="B199" s="84" t="s">
        <v>311</v>
      </c>
      <c r="C199" s="78">
        <f>VLOOKUP(GroupVertices[[#This Row],[Vertex]],Vertices[],MATCH("ID",Vertices[[#Headers],[Vertex]:[Vertex Content Word Count]],0),FALSE)</f>
        <v>120</v>
      </c>
    </row>
    <row r="200" spans="1:3" ht="15">
      <c r="A200" s="78" t="s">
        <v>3502</v>
      </c>
      <c r="B200" s="84" t="s">
        <v>420</v>
      </c>
      <c r="C200" s="78">
        <f>VLOOKUP(GroupVertices[[#This Row],[Vertex]],Vertices[],MATCH("ID",Vertices[[#Headers],[Vertex]:[Vertex Content Word Count]],0),FALSE)</f>
        <v>121</v>
      </c>
    </row>
    <row r="201" spans="1:3" ht="15">
      <c r="A201" s="78" t="s">
        <v>3503</v>
      </c>
      <c r="B201" s="84" t="s">
        <v>296</v>
      </c>
      <c r="C201" s="78">
        <f>VLOOKUP(GroupVertices[[#This Row],[Vertex]],Vertices[],MATCH("ID",Vertices[[#Headers],[Vertex]:[Vertex Content Word Count]],0),FALSE)</f>
        <v>98</v>
      </c>
    </row>
    <row r="202" spans="1:3" ht="15">
      <c r="A202" s="78" t="s">
        <v>3503</v>
      </c>
      <c r="B202" s="84" t="s">
        <v>295</v>
      </c>
      <c r="C202" s="78">
        <f>VLOOKUP(GroupVertices[[#This Row],[Vertex]],Vertices[],MATCH("ID",Vertices[[#Headers],[Vertex]:[Vertex Content Word Count]],0),FALSE)</f>
        <v>97</v>
      </c>
    </row>
    <row r="203" spans="1:3" ht="15">
      <c r="A203" s="78" t="s">
        <v>3504</v>
      </c>
      <c r="B203" s="84" t="s">
        <v>282</v>
      </c>
      <c r="C203" s="78">
        <f>VLOOKUP(GroupVertices[[#This Row],[Vertex]],Vertices[],MATCH("ID",Vertices[[#Headers],[Vertex]:[Vertex Content Word Count]],0),FALSE)</f>
        <v>86</v>
      </c>
    </row>
    <row r="204" spans="1:3" ht="15">
      <c r="A204" s="78" t="s">
        <v>3504</v>
      </c>
      <c r="B204" s="84" t="s">
        <v>281</v>
      </c>
      <c r="C204" s="78">
        <f>VLOOKUP(GroupVertices[[#This Row],[Vertex]],Vertices[],MATCH("ID",Vertices[[#Headers],[Vertex]:[Vertex Content Word Count]],0),FALSE)</f>
        <v>85</v>
      </c>
    </row>
    <row r="205" spans="1:3" ht="15">
      <c r="A205" s="78" t="s">
        <v>3505</v>
      </c>
      <c r="B205" s="84" t="s">
        <v>280</v>
      </c>
      <c r="C205" s="78">
        <f>VLOOKUP(GroupVertices[[#This Row],[Vertex]],Vertices[],MATCH("ID",Vertices[[#Headers],[Vertex]:[Vertex Content Word Count]],0),FALSE)</f>
        <v>84</v>
      </c>
    </row>
    <row r="206" spans="1:3" ht="15">
      <c r="A206" s="78" t="s">
        <v>3505</v>
      </c>
      <c r="B206" s="84" t="s">
        <v>279</v>
      </c>
      <c r="C206" s="78">
        <f>VLOOKUP(GroupVertices[[#This Row],[Vertex]],Vertices[],MATCH("ID",Vertices[[#Headers],[Vertex]:[Vertex Content Word Count]],0),FALSE)</f>
        <v>83</v>
      </c>
    </row>
    <row r="207" spans="1:3" ht="15">
      <c r="A207" s="78" t="s">
        <v>3506</v>
      </c>
      <c r="B207" s="84" t="s">
        <v>349</v>
      </c>
      <c r="C207" s="78">
        <f>VLOOKUP(GroupVertices[[#This Row],[Vertex]],Vertices[],MATCH("ID",Vertices[[#Headers],[Vertex]:[Vertex Content Word Count]],0),FALSE)</f>
        <v>82</v>
      </c>
    </row>
    <row r="208" spans="1:3" ht="15">
      <c r="A208" s="78" t="s">
        <v>3506</v>
      </c>
      <c r="B208" s="84" t="s">
        <v>278</v>
      </c>
      <c r="C208" s="78">
        <f>VLOOKUP(GroupVertices[[#This Row],[Vertex]],Vertices[],MATCH("ID",Vertices[[#Headers],[Vertex]:[Vertex Content Word Count]],0),FALSE)</f>
        <v>81</v>
      </c>
    </row>
    <row r="209" spans="1:3" ht="15">
      <c r="A209" s="78" t="s">
        <v>3507</v>
      </c>
      <c r="B209" s="84" t="s">
        <v>272</v>
      </c>
      <c r="C209" s="78">
        <f>VLOOKUP(GroupVertices[[#This Row],[Vertex]],Vertices[],MATCH("ID",Vertices[[#Headers],[Vertex]:[Vertex Content Word Count]],0),FALSE)</f>
        <v>75</v>
      </c>
    </row>
    <row r="210" spans="1:3" ht="15">
      <c r="A210" s="78" t="s">
        <v>3507</v>
      </c>
      <c r="B210" s="84" t="s">
        <v>412</v>
      </c>
      <c r="C210" s="78">
        <f>VLOOKUP(GroupVertices[[#This Row],[Vertex]],Vertices[],MATCH("ID",Vertices[[#Headers],[Vertex]:[Vertex Content Word Count]],0),FALSE)</f>
        <v>76</v>
      </c>
    </row>
    <row r="211" spans="1:3" ht="15">
      <c r="A211" s="78" t="s">
        <v>3508</v>
      </c>
      <c r="B211" s="84" t="s">
        <v>269</v>
      </c>
      <c r="C211" s="78">
        <f>VLOOKUP(GroupVertices[[#This Row],[Vertex]],Vertices[],MATCH("ID",Vertices[[#Headers],[Vertex]:[Vertex Content Word Count]],0),FALSE)</f>
        <v>71</v>
      </c>
    </row>
    <row r="212" spans="1:3" ht="15">
      <c r="A212" s="78" t="s">
        <v>3508</v>
      </c>
      <c r="B212" s="84" t="s">
        <v>411</v>
      </c>
      <c r="C212" s="78">
        <f>VLOOKUP(GroupVertices[[#This Row],[Vertex]],Vertices[],MATCH("ID",Vertices[[#Headers],[Vertex]:[Vertex Content Word Count]],0),FALSE)</f>
        <v>72</v>
      </c>
    </row>
    <row r="213" spans="1:3" ht="15">
      <c r="A213" s="78" t="s">
        <v>3509</v>
      </c>
      <c r="B213" s="84" t="s">
        <v>392</v>
      </c>
      <c r="C213" s="78">
        <f>VLOOKUP(GroupVertices[[#This Row],[Vertex]],Vertices[],MATCH("ID",Vertices[[#Headers],[Vertex]:[Vertex Content Word Count]],0),FALSE)</f>
        <v>53</v>
      </c>
    </row>
    <row r="214" spans="1:3" ht="15">
      <c r="A214" s="78" t="s">
        <v>3509</v>
      </c>
      <c r="B214" s="84" t="s">
        <v>256</v>
      </c>
      <c r="C214" s="78">
        <f>VLOOKUP(GroupVertices[[#This Row],[Vertex]],Vertices[],MATCH("ID",Vertices[[#Headers],[Vertex]:[Vertex Content Word Count]],0),FALSE)</f>
        <v>52</v>
      </c>
    </row>
    <row r="215" spans="1:3" ht="15">
      <c r="A215" s="78" t="s">
        <v>3510</v>
      </c>
      <c r="B215" s="84" t="s">
        <v>240</v>
      </c>
      <c r="C215" s="78">
        <f>VLOOKUP(GroupVertices[[#This Row],[Vertex]],Vertices[],MATCH("ID",Vertices[[#Headers],[Vertex]:[Vertex Content Word Count]],0),FALSE)</f>
        <v>33</v>
      </c>
    </row>
    <row r="216" spans="1:3" ht="15">
      <c r="A216" s="78" t="s">
        <v>3510</v>
      </c>
      <c r="B216" s="84" t="s">
        <v>405</v>
      </c>
      <c r="C216" s="78">
        <f>VLOOKUP(GroupVertices[[#This Row],[Vertex]],Vertices[],MATCH("ID",Vertices[[#Headers],[Vertex]:[Vertex Content Word Count]],0),FALSE)</f>
        <v>34</v>
      </c>
    </row>
    <row r="217" spans="1:3" ht="15">
      <c r="A217" s="78" t="s">
        <v>3511</v>
      </c>
      <c r="B217" s="84" t="s">
        <v>294</v>
      </c>
      <c r="C217" s="78">
        <f>VLOOKUP(GroupVertices[[#This Row],[Vertex]],Vertices[],MATCH("ID",Vertices[[#Headers],[Vertex]:[Vertex Content Word Count]],0),FALSE)</f>
        <v>27</v>
      </c>
    </row>
    <row r="218" spans="1:3" ht="15">
      <c r="A218" s="78" t="s">
        <v>3511</v>
      </c>
      <c r="B218" s="84" t="s">
        <v>233</v>
      </c>
      <c r="C218" s="78">
        <f>VLOOKUP(GroupVertices[[#This Row],[Vertex]],Vertices[],MATCH("ID",Vertices[[#Headers],[Vertex]:[Vertex Content Word Count]],0),FALSE)</f>
        <v>26</v>
      </c>
    </row>
    <row r="219" spans="1:3" ht="15">
      <c r="A219" s="78" t="s">
        <v>3512</v>
      </c>
      <c r="B219" s="84" t="s">
        <v>221</v>
      </c>
      <c r="C219" s="78">
        <f>VLOOKUP(GroupVertices[[#This Row],[Vertex]],Vertices[],MATCH("ID",Vertices[[#Headers],[Vertex]:[Vertex Content Word Count]],0),FALSE)</f>
        <v>13</v>
      </c>
    </row>
    <row r="220" spans="1:3" ht="15">
      <c r="A220" s="78" t="s">
        <v>3512</v>
      </c>
      <c r="B220" s="84" t="s">
        <v>220</v>
      </c>
      <c r="C220" s="78">
        <f>VLOOKUP(GroupVertices[[#This Row],[Vertex]],Vertices[],MATCH("ID",Vertices[[#Headers],[Vertex]:[Vertex Content Word Count]],0),FALSE)</f>
        <v>12</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3531</v>
      </c>
      <c r="B2" s="34" t="s">
        <v>3434</v>
      </c>
      <c r="D2" s="31">
        <f>MIN(Vertices[Degree])</f>
        <v>0</v>
      </c>
      <c r="E2" s="3">
        <f>COUNTIF(Vertices[Degree],"&gt;= "&amp;D2)-COUNTIF(Vertices[Degree],"&gt;="&amp;D3)</f>
        <v>0</v>
      </c>
      <c r="F2" s="37">
        <f>MIN(Vertices[In-Degree])</f>
        <v>0</v>
      </c>
      <c r="G2" s="38">
        <f>COUNTIF(Vertices[In-Degree],"&gt;= "&amp;F2)-COUNTIF(Vertices[In-Degree],"&gt;="&amp;F3)</f>
        <v>70</v>
      </c>
      <c r="H2" s="37">
        <f>MIN(Vertices[Out-Degree])</f>
        <v>0</v>
      </c>
      <c r="I2" s="38">
        <f>COUNTIF(Vertices[Out-Degree],"&gt;= "&amp;H2)-COUNTIF(Vertices[Out-Degree],"&gt;="&amp;H3)</f>
        <v>27</v>
      </c>
      <c r="J2" s="37">
        <f>MIN(Vertices[Betweenness Centrality])</f>
        <v>0</v>
      </c>
      <c r="K2" s="38">
        <f>COUNTIF(Vertices[Betweenness Centrality],"&gt;= "&amp;J2)-COUNTIF(Vertices[Betweenness Centrality],"&gt;="&amp;J3)</f>
        <v>201</v>
      </c>
      <c r="L2" s="37">
        <f>MIN(Vertices[Closeness Centrality])</f>
        <v>0</v>
      </c>
      <c r="M2" s="38">
        <f>COUNTIF(Vertices[Closeness Centrality],"&gt;= "&amp;L2)-COUNTIF(Vertices[Closeness Centrality],"&gt;="&amp;L3)</f>
        <v>87</v>
      </c>
      <c r="N2" s="37">
        <f>MIN(Vertices[Eigenvector Centrality])</f>
        <v>0</v>
      </c>
      <c r="O2" s="38">
        <f>COUNTIF(Vertices[Eigenvector Centrality],"&gt;= "&amp;N2)-COUNTIF(Vertices[Eigenvector Centrality],"&gt;="&amp;N3)</f>
        <v>201</v>
      </c>
      <c r="P2" s="37">
        <f>MIN(Vertices[PageRank])</f>
        <v>0.451809</v>
      </c>
      <c r="Q2" s="38">
        <f>COUNTIF(Vertices[PageRank],"&gt;= "&amp;P2)-COUNTIF(Vertices[PageRank],"&gt;="&amp;P3)</f>
        <v>1</v>
      </c>
      <c r="R2" s="37">
        <f>MIN(Vertices[Clustering Coefficient])</f>
        <v>0</v>
      </c>
      <c r="S2" s="43">
        <f>COUNTIF(Vertices[Clustering Coefficient],"&gt;= "&amp;R2)-COUNTIF(Vertices[Clustering Coefficient],"&gt;="&amp;R3)</f>
        <v>199</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19"/>
      <c r="B3" s="119"/>
      <c r="D3" s="32">
        <f aca="true" t="shared" si="1" ref="D3:D26">D2+($D$57-$D$2)/BinDivisor</f>
        <v>0</v>
      </c>
      <c r="E3" s="3">
        <f>COUNTIF(Vertices[Degree],"&gt;= "&amp;D3)-COUNTIF(Vertices[Degree],"&gt;="&amp;D4)</f>
        <v>0</v>
      </c>
      <c r="F3" s="39">
        <f aca="true" t="shared" si="2" ref="F3:F26">F2+($F$57-$F$2)/BinDivisor</f>
        <v>0.14545454545454545</v>
      </c>
      <c r="G3" s="40">
        <f>COUNTIF(Vertices[In-Degree],"&gt;= "&amp;F3)-COUNTIF(Vertices[In-Degree],"&gt;="&amp;F4)</f>
        <v>0</v>
      </c>
      <c r="H3" s="39">
        <f aca="true" t="shared" si="3" ref="H3:H26">H2+($H$57-$H$2)/BinDivisor</f>
        <v>0.12727272727272726</v>
      </c>
      <c r="I3" s="40">
        <f>COUNTIF(Vertices[Out-Degree],"&gt;= "&amp;H3)-COUNTIF(Vertices[Out-Degree],"&gt;="&amp;H4)</f>
        <v>0</v>
      </c>
      <c r="J3" s="39">
        <f aca="true" t="shared" si="4" ref="J3:J26">J2+($J$57-$J$2)/BinDivisor</f>
        <v>2</v>
      </c>
      <c r="K3" s="40">
        <f>COUNTIF(Vertices[Betweenness Centrality],"&gt;= "&amp;J3)-COUNTIF(Vertices[Betweenness Centrality],"&gt;="&amp;J4)</f>
        <v>5</v>
      </c>
      <c r="L3" s="39">
        <f aca="true" t="shared" si="5" ref="L3:L26">L2+($L$57-$L$2)/BinDivisor</f>
        <v>0.01818181818181818</v>
      </c>
      <c r="M3" s="40">
        <f>COUNTIF(Vertices[Closeness Centrality],"&gt;= "&amp;L3)-COUNTIF(Vertices[Closeness Centrality],"&gt;="&amp;L4)</f>
        <v>0</v>
      </c>
      <c r="N3" s="39">
        <f aca="true" t="shared" si="6" ref="N3:N26">N2+($N$57-$N$2)/BinDivisor</f>
        <v>0.0029501636363636363</v>
      </c>
      <c r="O3" s="40">
        <f>COUNTIF(Vertices[Eigenvector Centrality],"&gt;= "&amp;N3)-COUNTIF(Vertices[Eigenvector Centrality],"&gt;="&amp;N4)</f>
        <v>0</v>
      </c>
      <c r="P3" s="39">
        <f aca="true" t="shared" si="7" ref="P3:P26">P2+($P$57-$P$2)/BinDivisor</f>
        <v>0.5453139636363636</v>
      </c>
      <c r="Q3" s="40">
        <f>COUNTIF(Vertices[PageRank],"&gt;= "&amp;P3)-COUNTIF(Vertices[PageRank],"&gt;="&amp;P4)</f>
        <v>50</v>
      </c>
      <c r="R3" s="39">
        <f aca="true" t="shared" si="8" ref="R3:R26">R2+($R$57-$R$2)/BinDivisor</f>
        <v>0.012121212121212121</v>
      </c>
      <c r="S3" s="44">
        <f>COUNTIF(Vertices[Clustering Coefficient],"&gt;= "&amp;R3)-COUNTIF(Vertices[Clustering Coefficient],"&gt;="&amp;R4)</f>
        <v>0</v>
      </c>
      <c r="T3" s="39" t="e">
        <f aca="true" t="shared" si="9" ref="T3:T26">T2+($T$57-$T$2)/BinDivisor</f>
        <v>#REF!</v>
      </c>
      <c r="U3" s="40" t="e">
        <f ca="1" t="shared" si="0"/>
        <v>#REF!</v>
      </c>
      <c r="W3" t="s">
        <v>125</v>
      </c>
      <c r="X3" t="s">
        <v>85</v>
      </c>
    </row>
    <row r="4" spans="1:24" ht="15">
      <c r="A4" s="34" t="s">
        <v>146</v>
      </c>
      <c r="B4" s="34">
        <v>219</v>
      </c>
      <c r="D4" s="32">
        <f t="shared" si="1"/>
        <v>0</v>
      </c>
      <c r="E4" s="3">
        <f>COUNTIF(Vertices[Degree],"&gt;= "&amp;D4)-COUNTIF(Vertices[Degree],"&gt;="&amp;D5)</f>
        <v>0</v>
      </c>
      <c r="F4" s="37">
        <f t="shared" si="2"/>
        <v>0.2909090909090909</v>
      </c>
      <c r="G4" s="38">
        <f>COUNTIF(Vertices[In-Degree],"&gt;= "&amp;F4)-COUNTIF(Vertices[In-Degree],"&gt;="&amp;F5)</f>
        <v>0</v>
      </c>
      <c r="H4" s="37">
        <f t="shared" si="3"/>
        <v>0.2545454545454545</v>
      </c>
      <c r="I4" s="38">
        <f>COUNTIF(Vertices[Out-Degree],"&gt;= "&amp;H4)-COUNTIF(Vertices[Out-Degree],"&gt;="&amp;H5)</f>
        <v>0</v>
      </c>
      <c r="J4" s="37">
        <f t="shared" si="4"/>
        <v>4</v>
      </c>
      <c r="K4" s="38">
        <f>COUNTIF(Vertices[Betweenness Centrality],"&gt;= "&amp;J4)-COUNTIF(Vertices[Betweenness Centrality],"&gt;="&amp;J5)</f>
        <v>0</v>
      </c>
      <c r="L4" s="37">
        <f t="shared" si="5"/>
        <v>0.03636363636363636</v>
      </c>
      <c r="M4" s="38">
        <f>COUNTIF(Vertices[Closeness Centrality],"&gt;= "&amp;L4)-COUNTIF(Vertices[Closeness Centrality],"&gt;="&amp;L5)</f>
        <v>11</v>
      </c>
      <c r="N4" s="37">
        <f t="shared" si="6"/>
        <v>0.0059003272727272725</v>
      </c>
      <c r="O4" s="38">
        <f>COUNTIF(Vertices[Eigenvector Centrality],"&gt;= "&amp;N4)-COUNTIF(Vertices[Eigenvector Centrality],"&gt;="&amp;N5)</f>
        <v>0</v>
      </c>
      <c r="P4" s="37">
        <f t="shared" si="7"/>
        <v>0.6388189272727273</v>
      </c>
      <c r="Q4" s="38">
        <f>COUNTIF(Vertices[PageRank],"&gt;= "&amp;P4)-COUNTIF(Vertices[PageRank],"&gt;="&amp;P5)</f>
        <v>21</v>
      </c>
      <c r="R4" s="37">
        <f t="shared" si="8"/>
        <v>0.024242424242424242</v>
      </c>
      <c r="S4" s="43">
        <f>COUNTIF(Vertices[Clustering Coefficient],"&gt;= "&amp;R4)-COUNTIF(Vertices[Clustering Coefficient],"&gt;="&amp;R5)</f>
        <v>0</v>
      </c>
      <c r="T4" s="37" t="e">
        <f ca="1" t="shared" si="9"/>
        <v>#REF!</v>
      </c>
      <c r="U4" s="38" t="e">
        <f ca="1" t="shared" si="0"/>
        <v>#REF!</v>
      </c>
      <c r="W4" s="12" t="s">
        <v>126</v>
      </c>
      <c r="X4" s="12" t="s">
        <v>128</v>
      </c>
    </row>
    <row r="5" spans="1:21" ht="15">
      <c r="A5" s="119"/>
      <c r="B5" s="119"/>
      <c r="D5" s="32">
        <f t="shared" si="1"/>
        <v>0</v>
      </c>
      <c r="E5" s="3">
        <f>COUNTIF(Vertices[Degree],"&gt;= "&amp;D5)-COUNTIF(Vertices[Degree],"&gt;="&amp;D6)</f>
        <v>0</v>
      </c>
      <c r="F5" s="39">
        <f t="shared" si="2"/>
        <v>0.43636363636363634</v>
      </c>
      <c r="G5" s="40">
        <f>COUNTIF(Vertices[In-Degree],"&gt;= "&amp;F5)-COUNTIF(Vertices[In-Degree],"&gt;="&amp;F6)</f>
        <v>0</v>
      </c>
      <c r="H5" s="39">
        <f t="shared" si="3"/>
        <v>0.3818181818181818</v>
      </c>
      <c r="I5" s="40">
        <f>COUNTIF(Vertices[Out-Degree],"&gt;= "&amp;H5)-COUNTIF(Vertices[Out-Degree],"&gt;="&amp;H6)</f>
        <v>0</v>
      </c>
      <c r="J5" s="39">
        <f t="shared" si="4"/>
        <v>6</v>
      </c>
      <c r="K5" s="40">
        <f>COUNTIF(Vertices[Betweenness Centrality],"&gt;= "&amp;J5)-COUNTIF(Vertices[Betweenness Centrality],"&gt;="&amp;J6)</f>
        <v>8</v>
      </c>
      <c r="L5" s="39">
        <f t="shared" si="5"/>
        <v>0.05454545454545454</v>
      </c>
      <c r="M5" s="40">
        <f>COUNTIF(Vertices[Closeness Centrality],"&gt;= "&amp;L5)-COUNTIF(Vertices[Closeness Centrality],"&gt;="&amp;L6)</f>
        <v>0</v>
      </c>
      <c r="N5" s="39">
        <f t="shared" si="6"/>
        <v>0.00885049090909091</v>
      </c>
      <c r="O5" s="40">
        <f>COUNTIF(Vertices[Eigenvector Centrality],"&gt;= "&amp;N5)-COUNTIF(Vertices[Eigenvector Centrality],"&gt;="&amp;N6)</f>
        <v>0</v>
      </c>
      <c r="P5" s="39">
        <f t="shared" si="7"/>
        <v>0.7323238909090909</v>
      </c>
      <c r="Q5" s="40">
        <f>COUNTIF(Vertices[PageRank],"&gt;= "&amp;P5)-COUNTIF(Vertices[PageRank],"&gt;="&amp;P6)</f>
        <v>4</v>
      </c>
      <c r="R5" s="39">
        <f t="shared" si="8"/>
        <v>0.03636363636363636</v>
      </c>
      <c r="S5" s="44">
        <f>COUNTIF(Vertices[Clustering Coefficient],"&gt;= "&amp;R5)-COUNTIF(Vertices[Clustering Coefficient],"&gt;="&amp;R6)</f>
        <v>0</v>
      </c>
      <c r="T5" s="39" t="e">
        <f ca="1" t="shared" si="9"/>
        <v>#REF!</v>
      </c>
      <c r="U5" s="40" t="e">
        <f ca="1" t="shared" si="0"/>
        <v>#REF!</v>
      </c>
    </row>
    <row r="6" spans="1:21" ht="15">
      <c r="A6" s="34" t="s">
        <v>148</v>
      </c>
      <c r="B6" s="34">
        <v>186</v>
      </c>
      <c r="D6" s="32">
        <f t="shared" si="1"/>
        <v>0</v>
      </c>
      <c r="E6" s="3">
        <f>COUNTIF(Vertices[Degree],"&gt;= "&amp;D6)-COUNTIF(Vertices[Degree],"&gt;="&amp;D7)</f>
        <v>0</v>
      </c>
      <c r="F6" s="37">
        <f t="shared" si="2"/>
        <v>0.5818181818181818</v>
      </c>
      <c r="G6" s="38">
        <f>COUNTIF(Vertices[In-Degree],"&gt;= "&amp;F6)-COUNTIF(Vertices[In-Degree],"&gt;="&amp;F7)</f>
        <v>0</v>
      </c>
      <c r="H6" s="37">
        <f t="shared" si="3"/>
        <v>0.509090909090909</v>
      </c>
      <c r="I6" s="38">
        <f>COUNTIF(Vertices[Out-Degree],"&gt;= "&amp;H6)-COUNTIF(Vertices[Out-Degree],"&gt;="&amp;H7)</f>
        <v>0</v>
      </c>
      <c r="J6" s="37">
        <f t="shared" si="4"/>
        <v>8</v>
      </c>
      <c r="K6" s="38">
        <f>COUNTIF(Vertices[Betweenness Centrality],"&gt;= "&amp;J6)-COUNTIF(Vertices[Betweenness Centrality],"&gt;="&amp;J7)</f>
        <v>0</v>
      </c>
      <c r="L6" s="37">
        <f t="shared" si="5"/>
        <v>0.07272727272727272</v>
      </c>
      <c r="M6" s="38">
        <f>COUNTIF(Vertices[Closeness Centrality],"&gt;= "&amp;L6)-COUNTIF(Vertices[Closeness Centrality],"&gt;="&amp;L7)</f>
        <v>14</v>
      </c>
      <c r="N6" s="37">
        <f t="shared" si="6"/>
        <v>0.011800654545454545</v>
      </c>
      <c r="O6" s="38">
        <f>COUNTIF(Vertices[Eigenvector Centrality],"&gt;= "&amp;N6)-COUNTIF(Vertices[Eigenvector Centrality],"&gt;="&amp;N7)</f>
        <v>0</v>
      </c>
      <c r="P6" s="37">
        <f t="shared" si="7"/>
        <v>0.8258288545454545</v>
      </c>
      <c r="Q6" s="38">
        <f>COUNTIF(Vertices[PageRank],"&gt;= "&amp;P6)-COUNTIF(Vertices[PageRank],"&gt;="&amp;P7)</f>
        <v>0</v>
      </c>
      <c r="R6" s="37">
        <f t="shared" si="8"/>
        <v>0.048484848484848485</v>
      </c>
      <c r="S6" s="43">
        <f>COUNTIF(Vertices[Clustering Coefficient],"&gt;= "&amp;R6)-COUNTIF(Vertices[Clustering Coefficient],"&gt;="&amp;R7)</f>
        <v>0</v>
      </c>
      <c r="T6" s="37" t="e">
        <f ca="1" t="shared" si="9"/>
        <v>#REF!</v>
      </c>
      <c r="U6" s="38" t="e">
        <f ca="1" t="shared" si="0"/>
        <v>#REF!</v>
      </c>
    </row>
    <row r="7" spans="1:21" ht="15">
      <c r="A7" s="34" t="s">
        <v>149</v>
      </c>
      <c r="B7" s="34">
        <v>156</v>
      </c>
      <c r="D7" s="32">
        <f t="shared" si="1"/>
        <v>0</v>
      </c>
      <c r="E7" s="3">
        <f>COUNTIF(Vertices[Degree],"&gt;= "&amp;D7)-COUNTIF(Vertices[Degree],"&gt;="&amp;D8)</f>
        <v>0</v>
      </c>
      <c r="F7" s="39">
        <f t="shared" si="2"/>
        <v>0.7272727272727273</v>
      </c>
      <c r="G7" s="40">
        <f>COUNTIF(Vertices[In-Degree],"&gt;= "&amp;F7)-COUNTIF(Vertices[In-Degree],"&gt;="&amp;F8)</f>
        <v>0</v>
      </c>
      <c r="H7" s="39">
        <f t="shared" si="3"/>
        <v>0.6363636363636362</v>
      </c>
      <c r="I7" s="40">
        <f>COUNTIF(Vertices[Out-Degree],"&gt;= "&amp;H7)-COUNTIF(Vertices[Out-Degree],"&gt;="&amp;H8)</f>
        <v>0</v>
      </c>
      <c r="J7" s="39">
        <f t="shared" si="4"/>
        <v>10</v>
      </c>
      <c r="K7" s="40">
        <f>COUNTIF(Vertices[Betweenness Centrality],"&gt;= "&amp;J7)-COUNTIF(Vertices[Betweenness Centrality],"&gt;="&amp;J8)</f>
        <v>0</v>
      </c>
      <c r="L7" s="39">
        <f t="shared" si="5"/>
        <v>0.09090909090909091</v>
      </c>
      <c r="M7" s="40">
        <f>COUNTIF(Vertices[Closeness Centrality],"&gt;= "&amp;L7)-COUNTIF(Vertices[Closeness Centrality],"&gt;="&amp;L8)</f>
        <v>0</v>
      </c>
      <c r="N7" s="39">
        <f t="shared" si="6"/>
        <v>0.014750818181818181</v>
      </c>
      <c r="O7" s="40">
        <f>COUNTIF(Vertices[Eigenvector Centrality],"&gt;= "&amp;N7)-COUNTIF(Vertices[Eigenvector Centrality],"&gt;="&amp;N8)</f>
        <v>0</v>
      </c>
      <c r="P7" s="39">
        <f t="shared" si="7"/>
        <v>0.9193338181818181</v>
      </c>
      <c r="Q7" s="40">
        <f>COUNTIF(Vertices[PageRank],"&gt;= "&amp;P7)-COUNTIF(Vertices[PageRank],"&gt;="&amp;P8)</f>
        <v>107</v>
      </c>
      <c r="R7" s="39">
        <f t="shared" si="8"/>
        <v>0.06060606060606061</v>
      </c>
      <c r="S7" s="44">
        <f>COUNTIF(Vertices[Clustering Coefficient],"&gt;= "&amp;R7)-COUNTIF(Vertices[Clustering Coefficient],"&gt;="&amp;R8)</f>
        <v>0</v>
      </c>
      <c r="T7" s="39" t="e">
        <f ca="1" t="shared" si="9"/>
        <v>#REF!</v>
      </c>
      <c r="U7" s="40" t="e">
        <f ca="1" t="shared" si="0"/>
        <v>#REF!</v>
      </c>
    </row>
    <row r="8" spans="1:21" ht="15">
      <c r="A8" s="34" t="s">
        <v>150</v>
      </c>
      <c r="B8" s="34">
        <v>342</v>
      </c>
      <c r="D8" s="32">
        <f t="shared" si="1"/>
        <v>0</v>
      </c>
      <c r="E8" s="3">
        <f>COUNTIF(Vertices[Degree],"&gt;= "&amp;D8)-COUNTIF(Vertices[Degree],"&gt;="&amp;D9)</f>
        <v>0</v>
      </c>
      <c r="F8" s="37">
        <f t="shared" si="2"/>
        <v>0.8727272727272728</v>
      </c>
      <c r="G8" s="38">
        <f>COUNTIF(Vertices[In-Degree],"&gt;= "&amp;F8)-COUNTIF(Vertices[In-Degree],"&gt;="&amp;F9)</f>
        <v>114</v>
      </c>
      <c r="H8" s="37">
        <f t="shared" si="3"/>
        <v>0.7636363636363634</v>
      </c>
      <c r="I8" s="38">
        <f>COUNTIF(Vertices[Out-Degree],"&gt;= "&amp;H8)-COUNTIF(Vertices[Out-Degree],"&gt;="&amp;H9)</f>
        <v>0</v>
      </c>
      <c r="J8" s="37">
        <f t="shared" si="4"/>
        <v>12</v>
      </c>
      <c r="K8" s="38">
        <f>COUNTIF(Vertices[Betweenness Centrality],"&gt;= "&amp;J8)-COUNTIF(Vertices[Betweenness Centrality],"&gt;="&amp;J9)</f>
        <v>1</v>
      </c>
      <c r="L8" s="37">
        <f t="shared" si="5"/>
        <v>0.1090909090909091</v>
      </c>
      <c r="M8" s="38">
        <f>COUNTIF(Vertices[Closeness Centrality],"&gt;= "&amp;L8)-COUNTIF(Vertices[Closeness Centrality],"&gt;="&amp;L9)</f>
        <v>9</v>
      </c>
      <c r="N8" s="37">
        <f t="shared" si="6"/>
        <v>0.01770098181818182</v>
      </c>
      <c r="O8" s="38">
        <f>COUNTIF(Vertices[Eigenvector Centrality],"&gt;= "&amp;N8)-COUNTIF(Vertices[Eigenvector Centrality],"&gt;="&amp;N9)</f>
        <v>0</v>
      </c>
      <c r="P8" s="37">
        <f t="shared" si="7"/>
        <v>1.0128387818181819</v>
      </c>
      <c r="Q8" s="38">
        <f>COUNTIF(Vertices[PageRank],"&gt;= "&amp;P8)-COUNTIF(Vertices[PageRank],"&gt;="&amp;P9)</f>
        <v>3</v>
      </c>
      <c r="R8" s="37">
        <f t="shared" si="8"/>
        <v>0.07272727272727272</v>
      </c>
      <c r="S8" s="43">
        <f>COUNTIF(Vertices[Clustering Coefficient],"&gt;= "&amp;R8)-COUNTIF(Vertices[Clustering Coefficient],"&gt;="&amp;R9)</f>
        <v>0</v>
      </c>
      <c r="T8" s="37" t="e">
        <f ca="1" t="shared" si="9"/>
        <v>#REF!</v>
      </c>
      <c r="U8" s="38" t="e">
        <f ca="1" t="shared" si="0"/>
        <v>#REF!</v>
      </c>
    </row>
    <row r="9" spans="1:21" ht="15">
      <c r="A9" s="119"/>
      <c r="B9" s="119"/>
      <c r="D9" s="32">
        <f t="shared" si="1"/>
        <v>0</v>
      </c>
      <c r="E9" s="3">
        <f>COUNTIF(Vertices[Degree],"&gt;= "&amp;D9)-COUNTIF(Vertices[Degree],"&gt;="&amp;D10)</f>
        <v>0</v>
      </c>
      <c r="F9" s="39">
        <f t="shared" si="2"/>
        <v>1.0181818181818183</v>
      </c>
      <c r="G9" s="40">
        <f>COUNTIF(Vertices[In-Degree],"&gt;= "&amp;F9)-COUNTIF(Vertices[In-Degree],"&gt;="&amp;F10)</f>
        <v>0</v>
      </c>
      <c r="H9" s="39">
        <f t="shared" si="3"/>
        <v>0.8909090909090907</v>
      </c>
      <c r="I9" s="40">
        <f>COUNTIF(Vertices[Out-Degree],"&gt;= "&amp;H9)-COUNTIF(Vertices[Out-Degree],"&gt;="&amp;H10)</f>
        <v>177</v>
      </c>
      <c r="J9" s="39">
        <f t="shared" si="4"/>
        <v>14</v>
      </c>
      <c r="K9" s="40">
        <f>COUNTIF(Vertices[Betweenness Centrality],"&gt;= "&amp;J9)-COUNTIF(Vertices[Betweenness Centrality],"&gt;="&amp;J10)</f>
        <v>0</v>
      </c>
      <c r="L9" s="39">
        <f t="shared" si="5"/>
        <v>0.1272727272727273</v>
      </c>
      <c r="M9" s="40">
        <f>COUNTIF(Vertices[Closeness Centrality],"&gt;= "&amp;L9)-COUNTIF(Vertices[Closeness Centrality],"&gt;="&amp;L10)</f>
        <v>6</v>
      </c>
      <c r="N9" s="39">
        <f t="shared" si="6"/>
        <v>0.020651145454545456</v>
      </c>
      <c r="O9" s="40">
        <f>COUNTIF(Vertices[Eigenvector Centrality],"&gt;= "&amp;N9)-COUNTIF(Vertices[Eigenvector Centrality],"&gt;="&amp;N10)</f>
        <v>0</v>
      </c>
      <c r="P9" s="39">
        <f t="shared" si="7"/>
        <v>1.1063437454545455</v>
      </c>
      <c r="Q9" s="40">
        <f>COUNTIF(Vertices[PageRank],"&gt;= "&amp;P9)-COUNTIF(Vertices[PageRank],"&gt;="&amp;P10)</f>
        <v>4</v>
      </c>
      <c r="R9" s="39">
        <f t="shared" si="8"/>
        <v>0.08484848484848484</v>
      </c>
      <c r="S9" s="44">
        <f>COUNTIF(Vertices[Clustering Coefficient],"&gt;= "&amp;R9)-COUNTIF(Vertices[Clustering Coefficient],"&gt;="&amp;R10)</f>
        <v>0</v>
      </c>
      <c r="T9" s="39" t="e">
        <f ca="1" t="shared" si="9"/>
        <v>#REF!</v>
      </c>
      <c r="U9" s="40" t="e">
        <f ca="1" t="shared" si="0"/>
        <v>#REF!</v>
      </c>
    </row>
    <row r="10" spans="1:21" ht="15">
      <c r="A10" s="34" t="s">
        <v>151</v>
      </c>
      <c r="B10" s="34">
        <v>210</v>
      </c>
      <c r="D10" s="32">
        <f t="shared" si="1"/>
        <v>0</v>
      </c>
      <c r="E10" s="3">
        <f>COUNTIF(Vertices[Degree],"&gt;= "&amp;D10)-COUNTIF(Vertices[Degree],"&gt;="&amp;D11)</f>
        <v>0</v>
      </c>
      <c r="F10" s="37">
        <f t="shared" si="2"/>
        <v>1.1636363636363638</v>
      </c>
      <c r="G10" s="38">
        <f>COUNTIF(Vertices[In-Degree],"&gt;= "&amp;F10)-COUNTIF(Vertices[In-Degree],"&gt;="&amp;F11)</f>
        <v>0</v>
      </c>
      <c r="H10" s="37">
        <f t="shared" si="3"/>
        <v>1.0181818181818179</v>
      </c>
      <c r="I10" s="38">
        <f>COUNTIF(Vertices[Out-Degree],"&gt;= "&amp;H10)-COUNTIF(Vertices[Out-Degree],"&gt;="&amp;H11)</f>
        <v>0</v>
      </c>
      <c r="J10" s="37">
        <f t="shared" si="4"/>
        <v>16</v>
      </c>
      <c r="K10" s="38">
        <f>COUNTIF(Vertices[Betweenness Centrality],"&gt;= "&amp;J10)-COUNTIF(Vertices[Betweenness Centrality],"&gt;="&amp;J11)</f>
        <v>0</v>
      </c>
      <c r="L10" s="37">
        <f t="shared" si="5"/>
        <v>0.14545454545454548</v>
      </c>
      <c r="M10" s="38">
        <f>COUNTIF(Vertices[Closeness Centrality],"&gt;= "&amp;L10)-COUNTIF(Vertices[Closeness Centrality],"&gt;="&amp;L11)</f>
        <v>0</v>
      </c>
      <c r="N10" s="37">
        <f t="shared" si="6"/>
        <v>0.023601309090909094</v>
      </c>
      <c r="O10" s="38">
        <f>COUNTIF(Vertices[Eigenvector Centrality],"&gt;= "&amp;N10)-COUNTIF(Vertices[Eigenvector Centrality],"&gt;="&amp;N11)</f>
        <v>12</v>
      </c>
      <c r="P10" s="37">
        <f t="shared" si="7"/>
        <v>1.1998487090909091</v>
      </c>
      <c r="Q10" s="38">
        <f>COUNTIF(Vertices[PageRank],"&gt;= "&amp;P10)-COUNTIF(Vertices[PageRank],"&gt;="&amp;P11)</f>
        <v>0</v>
      </c>
      <c r="R10" s="37">
        <f t="shared" si="8"/>
        <v>0.09696969696969696</v>
      </c>
      <c r="S10" s="43">
        <f>COUNTIF(Vertices[Clustering Coefficient],"&gt;= "&amp;R10)-COUNTIF(Vertices[Clustering Coefficient],"&gt;="&amp;R11)</f>
        <v>0</v>
      </c>
      <c r="T10" s="37" t="e">
        <f ca="1" t="shared" si="9"/>
        <v>#REF!</v>
      </c>
      <c r="U10" s="38" t="e">
        <f ca="1" t="shared" si="0"/>
        <v>#REF!</v>
      </c>
    </row>
    <row r="11" spans="1:21" ht="15">
      <c r="A11" s="119"/>
      <c r="B11" s="119"/>
      <c r="D11" s="32">
        <f t="shared" si="1"/>
        <v>0</v>
      </c>
      <c r="E11" s="3">
        <f>COUNTIF(Vertices[Degree],"&gt;= "&amp;D11)-COUNTIF(Vertices[Degree],"&gt;="&amp;D12)</f>
        <v>0</v>
      </c>
      <c r="F11" s="39">
        <f t="shared" si="2"/>
        <v>1.3090909090909093</v>
      </c>
      <c r="G11" s="40">
        <f>COUNTIF(Vertices[In-Degree],"&gt;= "&amp;F11)-COUNTIF(Vertices[In-Degree],"&gt;="&amp;F12)</f>
        <v>0</v>
      </c>
      <c r="H11" s="39">
        <f t="shared" si="3"/>
        <v>1.145454545454545</v>
      </c>
      <c r="I11" s="40">
        <f>COUNTIF(Vertices[Out-Degree],"&gt;= "&amp;H11)-COUNTIF(Vertices[Out-Degree],"&gt;="&amp;H12)</f>
        <v>0</v>
      </c>
      <c r="J11" s="39">
        <f t="shared" si="4"/>
        <v>18</v>
      </c>
      <c r="K11" s="40">
        <f>COUNTIF(Vertices[Betweenness Centrality],"&gt;= "&amp;J11)-COUNTIF(Vertices[Betweenness Centrality],"&gt;="&amp;J12)</f>
        <v>0</v>
      </c>
      <c r="L11" s="39">
        <f t="shared" si="5"/>
        <v>0.16363636363636366</v>
      </c>
      <c r="M11" s="40">
        <f>COUNTIF(Vertices[Closeness Centrality],"&gt;= "&amp;L11)-COUNTIF(Vertices[Closeness Centrality],"&gt;="&amp;L12)</f>
        <v>1</v>
      </c>
      <c r="N11" s="39">
        <f t="shared" si="6"/>
        <v>0.02655147272727273</v>
      </c>
      <c r="O11" s="40">
        <f>COUNTIF(Vertices[Eigenvector Centrality],"&gt;= "&amp;N11)-COUNTIF(Vertices[Eigenvector Centrality],"&gt;="&amp;N12)</f>
        <v>0</v>
      </c>
      <c r="P11" s="39">
        <f t="shared" si="7"/>
        <v>1.2933536727272728</v>
      </c>
      <c r="Q11" s="40">
        <f>COUNTIF(Vertices[PageRank],"&gt;= "&amp;P11)-COUNTIF(Vertices[PageRank],"&gt;="&amp;P12)</f>
        <v>12</v>
      </c>
      <c r="R11" s="39">
        <f t="shared" si="8"/>
        <v>0.10909090909090907</v>
      </c>
      <c r="S11" s="44">
        <f>COUNTIF(Vertices[Clustering Coefficient],"&gt;= "&amp;R11)-COUNTIF(Vertices[Clustering Coefficient],"&gt;="&amp;R12)</f>
        <v>0</v>
      </c>
      <c r="T11" s="39" t="e">
        <f ca="1" t="shared" si="9"/>
        <v>#REF!</v>
      </c>
      <c r="U11" s="40" t="e">
        <f ca="1" t="shared" si="0"/>
        <v>#REF!</v>
      </c>
    </row>
    <row r="12" spans="1:21" ht="15">
      <c r="A12" s="34" t="s">
        <v>170</v>
      </c>
      <c r="B12" s="34">
        <v>0.04807692307692308</v>
      </c>
      <c r="D12" s="32">
        <f t="shared" si="1"/>
        <v>0</v>
      </c>
      <c r="E12" s="3">
        <f>COUNTIF(Vertices[Degree],"&gt;= "&amp;D12)-COUNTIF(Vertices[Degree],"&gt;="&amp;D13)</f>
        <v>0</v>
      </c>
      <c r="F12" s="37">
        <f t="shared" si="2"/>
        <v>1.4545454545454548</v>
      </c>
      <c r="G12" s="38">
        <f>COUNTIF(Vertices[In-Degree],"&gt;= "&amp;F12)-COUNTIF(Vertices[In-Degree],"&gt;="&amp;F13)</f>
        <v>0</v>
      </c>
      <c r="H12" s="37">
        <f t="shared" si="3"/>
        <v>1.2727272727272723</v>
      </c>
      <c r="I12" s="38">
        <f>COUNTIF(Vertices[Out-Degree],"&gt;= "&amp;H12)-COUNTIF(Vertices[Out-Degree],"&gt;="&amp;H13)</f>
        <v>0</v>
      </c>
      <c r="J12" s="37">
        <f t="shared" si="4"/>
        <v>20</v>
      </c>
      <c r="K12" s="38">
        <f>COUNTIF(Vertices[Betweenness Centrality],"&gt;= "&amp;J12)-COUNTIF(Vertices[Betweenness Centrality],"&gt;="&amp;J13)</f>
        <v>1</v>
      </c>
      <c r="L12" s="37">
        <f t="shared" si="5"/>
        <v>0.18181818181818185</v>
      </c>
      <c r="M12" s="38">
        <f>COUNTIF(Vertices[Closeness Centrality],"&gt;= "&amp;L12)-COUNTIF(Vertices[Closeness Centrality],"&gt;="&amp;L13)</f>
        <v>0</v>
      </c>
      <c r="N12" s="37">
        <f t="shared" si="6"/>
        <v>0.02950163636363637</v>
      </c>
      <c r="O12" s="38">
        <f>COUNTIF(Vertices[Eigenvector Centrality],"&gt;= "&amp;N12)-COUNTIF(Vertices[Eigenvector Centrality],"&gt;="&amp;N13)</f>
        <v>0</v>
      </c>
      <c r="P12" s="37">
        <f t="shared" si="7"/>
        <v>1.3868586363636364</v>
      </c>
      <c r="Q12" s="38">
        <f>COUNTIF(Vertices[PageRank],"&gt;= "&amp;P12)-COUNTIF(Vertices[PageRank],"&gt;="&amp;P13)</f>
        <v>2</v>
      </c>
      <c r="R12" s="37">
        <f t="shared" si="8"/>
        <v>0.12121212121212119</v>
      </c>
      <c r="S12" s="43">
        <f>COUNTIF(Vertices[Clustering Coefficient],"&gt;= "&amp;R12)-COUNTIF(Vertices[Clustering Coefficient],"&gt;="&amp;R13)</f>
        <v>0</v>
      </c>
      <c r="T12" s="37" t="e">
        <f ca="1" t="shared" si="9"/>
        <v>#REF!</v>
      </c>
      <c r="U12" s="38" t="e">
        <f ca="1" t="shared" si="0"/>
        <v>#REF!</v>
      </c>
    </row>
    <row r="13" spans="1:21" ht="15">
      <c r="A13" s="34" t="s">
        <v>171</v>
      </c>
      <c r="B13" s="34">
        <v>0.09174311926605505</v>
      </c>
      <c r="D13" s="32">
        <f t="shared" si="1"/>
        <v>0</v>
      </c>
      <c r="E13" s="3">
        <f>COUNTIF(Vertices[Degree],"&gt;= "&amp;D13)-COUNTIF(Vertices[Degree],"&gt;="&amp;D14)</f>
        <v>0</v>
      </c>
      <c r="F13" s="39">
        <f t="shared" si="2"/>
        <v>1.6000000000000003</v>
      </c>
      <c r="G13" s="40">
        <f>COUNTIF(Vertices[In-Degree],"&gt;= "&amp;F13)-COUNTIF(Vertices[In-Degree],"&gt;="&amp;F14)</f>
        <v>0</v>
      </c>
      <c r="H13" s="39">
        <f t="shared" si="3"/>
        <v>1.3999999999999995</v>
      </c>
      <c r="I13" s="40">
        <f>COUNTIF(Vertices[Out-Degree],"&gt;= "&amp;H13)-COUNTIF(Vertices[Out-Degree],"&gt;="&amp;H14)</f>
        <v>0</v>
      </c>
      <c r="J13" s="39">
        <f t="shared" si="4"/>
        <v>22</v>
      </c>
      <c r="K13" s="40">
        <f>COUNTIF(Vertices[Betweenness Centrality],"&gt;= "&amp;J13)-COUNTIF(Vertices[Betweenness Centrality],"&gt;="&amp;J14)</f>
        <v>0</v>
      </c>
      <c r="L13" s="39">
        <f t="shared" si="5"/>
        <v>0.20000000000000004</v>
      </c>
      <c r="M13" s="40">
        <f>COUNTIF(Vertices[Closeness Centrality],"&gt;= "&amp;L13)-COUNTIF(Vertices[Closeness Centrality],"&gt;="&amp;L14)</f>
        <v>21</v>
      </c>
      <c r="N13" s="39">
        <f t="shared" si="6"/>
        <v>0.0324518</v>
      </c>
      <c r="O13" s="40">
        <f>COUNTIF(Vertices[Eigenvector Centrality],"&gt;= "&amp;N13)-COUNTIF(Vertices[Eigenvector Centrality],"&gt;="&amp;N14)</f>
        <v>0</v>
      </c>
      <c r="P13" s="39">
        <f t="shared" si="7"/>
        <v>1.4803636</v>
      </c>
      <c r="Q13" s="40">
        <f>COUNTIF(Vertices[PageRank],"&gt;= "&amp;P13)-COUNTIF(Vertices[PageRank],"&gt;="&amp;P14)</f>
        <v>0</v>
      </c>
      <c r="R13" s="39">
        <f t="shared" si="8"/>
        <v>0.1333333333333333</v>
      </c>
      <c r="S13" s="44">
        <f>COUNTIF(Vertices[Clustering Coefficient],"&gt;= "&amp;R13)-COUNTIF(Vertices[Clustering Coefficient],"&gt;="&amp;R14)</f>
        <v>0</v>
      </c>
      <c r="T13" s="39" t="e">
        <f ca="1" t="shared" si="9"/>
        <v>#REF!</v>
      </c>
      <c r="U13" s="40" t="e">
        <f ca="1" t="shared" si="0"/>
        <v>#REF!</v>
      </c>
    </row>
    <row r="14" spans="1:21" ht="15">
      <c r="A14" s="119"/>
      <c r="B14" s="119"/>
      <c r="D14" s="32">
        <f t="shared" si="1"/>
        <v>0</v>
      </c>
      <c r="E14" s="3">
        <f>COUNTIF(Vertices[Degree],"&gt;= "&amp;D14)-COUNTIF(Vertices[Degree],"&gt;="&amp;D15)</f>
        <v>0</v>
      </c>
      <c r="F14" s="37">
        <f t="shared" si="2"/>
        <v>1.7454545454545458</v>
      </c>
      <c r="G14" s="38">
        <f>COUNTIF(Vertices[In-Degree],"&gt;= "&amp;F14)-COUNTIF(Vertices[In-Degree],"&gt;="&amp;F15)</f>
        <v>0</v>
      </c>
      <c r="H14" s="37">
        <f t="shared" si="3"/>
        <v>1.5272727272727267</v>
      </c>
      <c r="I14" s="38">
        <f>COUNTIF(Vertices[Out-Degree],"&gt;= "&amp;H14)-COUNTIF(Vertices[Out-Degree],"&gt;="&amp;H15)</f>
        <v>0</v>
      </c>
      <c r="J14" s="37">
        <f t="shared" si="4"/>
        <v>24</v>
      </c>
      <c r="K14" s="38">
        <f>COUNTIF(Vertices[Betweenness Centrality],"&gt;= "&amp;J14)-COUNTIF(Vertices[Betweenness Centrality],"&gt;="&amp;J15)</f>
        <v>0</v>
      </c>
      <c r="L14" s="37">
        <f t="shared" si="5"/>
        <v>0.21818181818181823</v>
      </c>
      <c r="M14" s="38">
        <f>COUNTIF(Vertices[Closeness Centrality],"&gt;= "&amp;L14)-COUNTIF(Vertices[Closeness Centrality],"&gt;="&amp;L15)</f>
        <v>0</v>
      </c>
      <c r="N14" s="37">
        <f t="shared" si="6"/>
        <v>0.03540196363636364</v>
      </c>
      <c r="O14" s="38">
        <f>COUNTIF(Vertices[Eigenvector Centrality],"&gt;= "&amp;N14)-COUNTIF(Vertices[Eigenvector Centrality],"&gt;="&amp;N15)</f>
        <v>0</v>
      </c>
      <c r="P14" s="37">
        <f t="shared" si="7"/>
        <v>1.5738685636363636</v>
      </c>
      <c r="Q14" s="38">
        <f>COUNTIF(Vertices[PageRank],"&gt;= "&amp;P14)-COUNTIF(Vertices[PageRank],"&gt;="&amp;P15)</f>
        <v>2</v>
      </c>
      <c r="R14" s="37">
        <f t="shared" si="8"/>
        <v>0.14545454545454542</v>
      </c>
      <c r="S14" s="43">
        <f>COUNTIF(Vertices[Clustering Coefficient],"&gt;= "&amp;R14)-COUNTIF(Vertices[Clustering Coefficient],"&gt;="&amp;R15)</f>
        <v>0</v>
      </c>
      <c r="T14" s="37" t="e">
        <f ca="1" t="shared" si="9"/>
        <v>#REF!</v>
      </c>
      <c r="U14" s="38" t="e">
        <f ca="1" t="shared" si="0"/>
        <v>#REF!</v>
      </c>
    </row>
    <row r="15" spans="1:21" ht="15">
      <c r="A15" s="34" t="s">
        <v>152</v>
      </c>
      <c r="B15" s="34">
        <v>126</v>
      </c>
      <c r="D15" s="32">
        <f t="shared" si="1"/>
        <v>0</v>
      </c>
      <c r="E15" s="3">
        <f>COUNTIF(Vertices[Degree],"&gt;= "&amp;D15)-COUNTIF(Vertices[Degree],"&gt;="&amp;D16)</f>
        <v>0</v>
      </c>
      <c r="F15" s="39">
        <f t="shared" si="2"/>
        <v>1.8909090909090913</v>
      </c>
      <c r="G15" s="40">
        <f>COUNTIF(Vertices[In-Degree],"&gt;= "&amp;F15)-COUNTIF(Vertices[In-Degree],"&gt;="&amp;F16)</f>
        <v>21</v>
      </c>
      <c r="H15" s="39">
        <f t="shared" si="3"/>
        <v>1.6545454545454539</v>
      </c>
      <c r="I15" s="40">
        <f>COUNTIF(Vertices[Out-Degree],"&gt;= "&amp;H15)-COUNTIF(Vertices[Out-Degree],"&gt;="&amp;H16)</f>
        <v>0</v>
      </c>
      <c r="J15" s="39">
        <f t="shared" si="4"/>
        <v>26</v>
      </c>
      <c r="K15" s="40">
        <f>COUNTIF(Vertices[Betweenness Centrality],"&gt;= "&amp;J15)-COUNTIF(Vertices[Betweenness Centrality],"&gt;="&amp;J16)</f>
        <v>0</v>
      </c>
      <c r="L15" s="39">
        <f t="shared" si="5"/>
        <v>0.23636363636363641</v>
      </c>
      <c r="M15" s="40">
        <f>COUNTIF(Vertices[Closeness Centrality],"&gt;= "&amp;L15)-COUNTIF(Vertices[Closeness Centrality],"&gt;="&amp;L16)</f>
        <v>4</v>
      </c>
      <c r="N15" s="39">
        <f t="shared" si="6"/>
        <v>0.03835212727272727</v>
      </c>
      <c r="O15" s="40">
        <f>COUNTIF(Vertices[Eigenvector Centrality],"&gt;= "&amp;N15)-COUNTIF(Vertices[Eigenvector Centrality],"&gt;="&amp;N16)</f>
        <v>0</v>
      </c>
      <c r="P15" s="39">
        <f t="shared" si="7"/>
        <v>1.6673735272727273</v>
      </c>
      <c r="Q15" s="40">
        <f>COUNTIF(Vertices[PageRank],"&gt;= "&amp;P15)-COUNTIF(Vertices[PageRank],"&gt;="&amp;P16)</f>
        <v>3</v>
      </c>
      <c r="R15" s="39">
        <f t="shared" si="8"/>
        <v>0.15757575757575754</v>
      </c>
      <c r="S15" s="44">
        <f>COUNTIF(Vertices[Clustering Coefficient],"&gt;= "&amp;R15)-COUNTIF(Vertices[Clustering Coefficient],"&gt;="&amp;R16)</f>
        <v>0</v>
      </c>
      <c r="T15" s="39" t="e">
        <f ca="1" t="shared" si="9"/>
        <v>#REF!</v>
      </c>
      <c r="U15" s="40" t="e">
        <f ca="1" t="shared" si="0"/>
        <v>#REF!</v>
      </c>
    </row>
    <row r="16" spans="1:21" ht="15">
      <c r="A16" s="34" t="s">
        <v>153</v>
      </c>
      <c r="B16" s="34">
        <v>87</v>
      </c>
      <c r="D16" s="32">
        <f t="shared" si="1"/>
        <v>0</v>
      </c>
      <c r="E16" s="3">
        <f>COUNTIF(Vertices[Degree],"&gt;= "&amp;D16)-COUNTIF(Vertices[Degree],"&gt;="&amp;D17)</f>
        <v>0</v>
      </c>
      <c r="F16" s="37">
        <f t="shared" si="2"/>
        <v>2.0363636363636366</v>
      </c>
      <c r="G16" s="38">
        <f>COUNTIF(Vertices[In-Degree],"&gt;= "&amp;F16)-COUNTIF(Vertices[In-Degree],"&gt;="&amp;F17)</f>
        <v>0</v>
      </c>
      <c r="H16" s="37">
        <f t="shared" si="3"/>
        <v>1.781818181818181</v>
      </c>
      <c r="I16" s="38">
        <f>COUNTIF(Vertices[Out-Degree],"&gt;= "&amp;H16)-COUNTIF(Vertices[Out-Degree],"&gt;="&amp;H17)</f>
        <v>0</v>
      </c>
      <c r="J16" s="37">
        <f t="shared" si="4"/>
        <v>28</v>
      </c>
      <c r="K16" s="38">
        <f>COUNTIF(Vertices[Betweenness Centrality],"&gt;= "&amp;J16)-COUNTIF(Vertices[Betweenness Centrality],"&gt;="&amp;J17)</f>
        <v>0</v>
      </c>
      <c r="L16" s="37">
        <f t="shared" si="5"/>
        <v>0.2545454545454546</v>
      </c>
      <c r="M16" s="38">
        <f>COUNTIF(Vertices[Closeness Centrality],"&gt;= "&amp;L16)-COUNTIF(Vertices[Closeness Centrality],"&gt;="&amp;L17)</f>
        <v>0</v>
      </c>
      <c r="N16" s="37">
        <f t="shared" si="6"/>
        <v>0.041302290909090905</v>
      </c>
      <c r="O16" s="38">
        <f>COUNTIF(Vertices[Eigenvector Centrality],"&gt;= "&amp;N16)-COUNTIF(Vertices[Eigenvector Centrality],"&gt;="&amp;N17)</f>
        <v>0</v>
      </c>
      <c r="P16" s="37">
        <f t="shared" si="7"/>
        <v>1.7608784909090909</v>
      </c>
      <c r="Q16" s="38">
        <f>COUNTIF(Vertices[PageRank],"&gt;= "&amp;P16)-COUNTIF(Vertices[PageRank],"&gt;="&amp;P17)</f>
        <v>0</v>
      </c>
      <c r="R16" s="37">
        <f t="shared" si="8"/>
        <v>0.16969696969696965</v>
      </c>
      <c r="S16" s="43">
        <f>COUNTIF(Vertices[Clustering Coefficient],"&gt;= "&amp;R16)-COUNTIF(Vertices[Clustering Coefficient],"&gt;="&amp;R17)</f>
        <v>0</v>
      </c>
      <c r="T16" s="37" t="e">
        <f ca="1" t="shared" si="9"/>
        <v>#REF!</v>
      </c>
      <c r="U16" s="38" t="e">
        <f ca="1" t="shared" si="0"/>
        <v>#REF!</v>
      </c>
    </row>
    <row r="17" spans="1:21" ht="15">
      <c r="A17" s="34" t="s">
        <v>154</v>
      </c>
      <c r="B17" s="34">
        <v>12</v>
      </c>
      <c r="D17" s="32">
        <f t="shared" si="1"/>
        <v>0</v>
      </c>
      <c r="E17" s="3">
        <f>COUNTIF(Vertices[Degree],"&gt;= "&amp;D17)-COUNTIF(Vertices[Degree],"&gt;="&amp;D18)</f>
        <v>0</v>
      </c>
      <c r="F17" s="39">
        <f t="shared" si="2"/>
        <v>2.181818181818182</v>
      </c>
      <c r="G17" s="40">
        <f>COUNTIF(Vertices[In-Degree],"&gt;= "&amp;F17)-COUNTIF(Vertices[In-Degree],"&gt;="&amp;F18)</f>
        <v>0</v>
      </c>
      <c r="H17" s="39">
        <f t="shared" si="3"/>
        <v>1.9090909090909083</v>
      </c>
      <c r="I17" s="40">
        <f>COUNTIF(Vertices[Out-Degree],"&gt;= "&amp;H17)-COUNTIF(Vertices[Out-Degree],"&gt;="&amp;H18)</f>
        <v>9</v>
      </c>
      <c r="J17" s="39">
        <f t="shared" si="4"/>
        <v>30</v>
      </c>
      <c r="K17" s="40">
        <f>COUNTIF(Vertices[Betweenness Centrality],"&gt;= "&amp;J17)-COUNTIF(Vertices[Betweenness Centrality],"&gt;="&amp;J18)</f>
        <v>1</v>
      </c>
      <c r="L17" s="39">
        <f t="shared" si="5"/>
        <v>0.27272727272727276</v>
      </c>
      <c r="M17" s="40">
        <f>COUNTIF(Vertices[Closeness Centrality],"&gt;= "&amp;L17)-COUNTIF(Vertices[Closeness Centrality],"&gt;="&amp;L18)</f>
        <v>0</v>
      </c>
      <c r="N17" s="39">
        <f t="shared" si="6"/>
        <v>0.04425245454545454</v>
      </c>
      <c r="O17" s="40">
        <f>COUNTIF(Vertices[Eigenvector Centrality],"&gt;= "&amp;N17)-COUNTIF(Vertices[Eigenvector Centrality],"&gt;="&amp;N18)</f>
        <v>0</v>
      </c>
      <c r="P17" s="39">
        <f t="shared" si="7"/>
        <v>1.8543834545454545</v>
      </c>
      <c r="Q17" s="40">
        <f>COUNTIF(Vertices[PageRank],"&gt;= "&amp;P17)-COUNTIF(Vertices[PageRank],"&gt;="&amp;P18)</f>
        <v>0</v>
      </c>
      <c r="R17" s="39">
        <f t="shared" si="8"/>
        <v>0.18181818181818177</v>
      </c>
      <c r="S17" s="44">
        <f>COUNTIF(Vertices[Clustering Coefficient],"&gt;= "&amp;R17)-COUNTIF(Vertices[Clustering Coefficient],"&gt;="&amp;R18)</f>
        <v>0</v>
      </c>
      <c r="T17" s="39" t="e">
        <f ca="1" t="shared" si="9"/>
        <v>#REF!</v>
      </c>
      <c r="U17" s="40" t="e">
        <f ca="1" t="shared" si="0"/>
        <v>#REF!</v>
      </c>
    </row>
    <row r="18" spans="1:21" ht="15">
      <c r="A18" s="34" t="s">
        <v>155</v>
      </c>
      <c r="B18" s="34">
        <v>59</v>
      </c>
      <c r="D18" s="32">
        <f t="shared" si="1"/>
        <v>0</v>
      </c>
      <c r="E18" s="3">
        <f>COUNTIF(Vertices[Degree],"&gt;= "&amp;D18)-COUNTIF(Vertices[Degree],"&gt;="&amp;D19)</f>
        <v>0</v>
      </c>
      <c r="F18" s="37">
        <f t="shared" si="2"/>
        <v>2.3272727272727276</v>
      </c>
      <c r="G18" s="38">
        <f>COUNTIF(Vertices[In-Degree],"&gt;= "&amp;F18)-COUNTIF(Vertices[In-Degree],"&gt;="&amp;F19)</f>
        <v>0</v>
      </c>
      <c r="H18" s="37">
        <f t="shared" si="3"/>
        <v>2.0363636363636357</v>
      </c>
      <c r="I18" s="38">
        <f>COUNTIF(Vertices[Out-Degree],"&gt;= "&amp;H18)-COUNTIF(Vertices[Out-Degree],"&gt;="&amp;H19)</f>
        <v>0</v>
      </c>
      <c r="J18" s="37">
        <f t="shared" si="4"/>
        <v>32</v>
      </c>
      <c r="K18" s="38">
        <f>COUNTIF(Vertices[Betweenness Centrality],"&gt;= "&amp;J18)-COUNTIF(Vertices[Betweenness Centrality],"&gt;="&amp;J19)</f>
        <v>0</v>
      </c>
      <c r="L18" s="37">
        <f t="shared" si="5"/>
        <v>0.29090909090909095</v>
      </c>
      <c r="M18" s="38">
        <f>COUNTIF(Vertices[Closeness Centrality],"&gt;= "&amp;L18)-COUNTIF(Vertices[Closeness Centrality],"&gt;="&amp;L19)</f>
        <v>0</v>
      </c>
      <c r="N18" s="37">
        <f t="shared" si="6"/>
        <v>0.04720261818181817</v>
      </c>
      <c r="O18" s="38">
        <f>COUNTIF(Vertices[Eigenvector Centrality],"&gt;= "&amp;N18)-COUNTIF(Vertices[Eigenvector Centrality],"&gt;="&amp;N19)</f>
        <v>0</v>
      </c>
      <c r="P18" s="37">
        <f t="shared" si="7"/>
        <v>1.9478884181818181</v>
      </c>
      <c r="Q18" s="38">
        <f>COUNTIF(Vertices[PageRank],"&gt;= "&amp;P18)-COUNTIF(Vertices[PageRank],"&gt;="&amp;P19)</f>
        <v>0</v>
      </c>
      <c r="R18" s="37">
        <f t="shared" si="8"/>
        <v>0.19393939393939388</v>
      </c>
      <c r="S18" s="43">
        <f>COUNTIF(Vertices[Clustering Coefficient],"&gt;= "&amp;R18)-COUNTIF(Vertices[Clustering Coefficient],"&gt;="&amp;R19)</f>
        <v>2</v>
      </c>
      <c r="T18" s="37" t="e">
        <f ca="1" t="shared" si="9"/>
        <v>#REF!</v>
      </c>
      <c r="U18" s="38" t="e">
        <f ca="1" t="shared" si="0"/>
        <v>#REF!</v>
      </c>
    </row>
    <row r="19" spans="1:21" ht="15">
      <c r="A19" s="119"/>
      <c r="B19" s="119"/>
      <c r="D19" s="32">
        <f t="shared" si="1"/>
        <v>0</v>
      </c>
      <c r="E19" s="3">
        <f>COUNTIF(Vertices[Degree],"&gt;= "&amp;D19)-COUNTIF(Vertices[Degree],"&gt;="&amp;D20)</f>
        <v>0</v>
      </c>
      <c r="F19" s="39">
        <f t="shared" si="2"/>
        <v>2.472727272727273</v>
      </c>
      <c r="G19" s="40">
        <f>COUNTIF(Vertices[In-Degree],"&gt;= "&amp;F19)-COUNTIF(Vertices[In-Degree],"&gt;="&amp;F20)</f>
        <v>0</v>
      </c>
      <c r="H19" s="39">
        <f t="shared" si="3"/>
        <v>2.163636363636363</v>
      </c>
      <c r="I19" s="40">
        <f>COUNTIF(Vertices[Out-Degree],"&gt;= "&amp;H19)-COUNTIF(Vertices[Out-Degree],"&gt;="&amp;H20)</f>
        <v>0</v>
      </c>
      <c r="J19" s="39">
        <f t="shared" si="4"/>
        <v>34</v>
      </c>
      <c r="K19" s="40">
        <f>COUNTIF(Vertices[Betweenness Centrality],"&gt;= "&amp;J19)-COUNTIF(Vertices[Betweenness Centrality],"&gt;="&amp;J20)</f>
        <v>0</v>
      </c>
      <c r="L19" s="39">
        <f t="shared" si="5"/>
        <v>0.30909090909090914</v>
      </c>
      <c r="M19" s="40">
        <f>COUNTIF(Vertices[Closeness Centrality],"&gt;= "&amp;L19)-COUNTIF(Vertices[Closeness Centrality],"&gt;="&amp;L20)</f>
        <v>0</v>
      </c>
      <c r="N19" s="39">
        <f t="shared" si="6"/>
        <v>0.05015278181818181</v>
      </c>
      <c r="O19" s="40">
        <f>COUNTIF(Vertices[Eigenvector Centrality],"&gt;= "&amp;N19)-COUNTIF(Vertices[Eigenvector Centrality],"&gt;="&amp;N20)</f>
        <v>0</v>
      </c>
      <c r="P19" s="39">
        <f t="shared" si="7"/>
        <v>2.0413933818181818</v>
      </c>
      <c r="Q19" s="40">
        <f>COUNTIF(Vertices[PageRank],"&gt;= "&amp;P19)-COUNTIF(Vertices[PageRank],"&gt;="&amp;P20)</f>
        <v>0</v>
      </c>
      <c r="R19" s="39">
        <f t="shared" si="8"/>
        <v>0.206060606060606</v>
      </c>
      <c r="S19" s="44">
        <f>COUNTIF(Vertices[Clustering Coefficient],"&gt;= "&amp;R19)-COUNTIF(Vertices[Clustering Coefficient],"&gt;="&amp;R20)</f>
        <v>0</v>
      </c>
      <c r="T19" s="39" t="e">
        <f ca="1" t="shared" si="9"/>
        <v>#REF!</v>
      </c>
      <c r="U19" s="40" t="e">
        <f ca="1" t="shared" si="0"/>
        <v>#REF!</v>
      </c>
    </row>
    <row r="20" spans="1:21" ht="15">
      <c r="A20" s="34" t="s">
        <v>156</v>
      </c>
      <c r="B20" s="34">
        <v>2</v>
      </c>
      <c r="D20" s="32">
        <f t="shared" si="1"/>
        <v>0</v>
      </c>
      <c r="E20" s="3">
        <f>COUNTIF(Vertices[Degree],"&gt;= "&amp;D20)-COUNTIF(Vertices[Degree],"&gt;="&amp;D21)</f>
        <v>0</v>
      </c>
      <c r="F20" s="37">
        <f t="shared" si="2"/>
        <v>2.6181818181818186</v>
      </c>
      <c r="G20" s="38">
        <f>COUNTIF(Vertices[In-Degree],"&gt;= "&amp;F20)-COUNTIF(Vertices[In-Degree],"&gt;="&amp;F21)</f>
        <v>0</v>
      </c>
      <c r="H20" s="37">
        <f t="shared" si="3"/>
        <v>2.2909090909090906</v>
      </c>
      <c r="I20" s="38">
        <f>COUNTIF(Vertices[Out-Degree],"&gt;= "&amp;H20)-COUNTIF(Vertices[Out-Degree],"&gt;="&amp;H21)</f>
        <v>0</v>
      </c>
      <c r="J20" s="37">
        <f t="shared" si="4"/>
        <v>36</v>
      </c>
      <c r="K20" s="38">
        <f>COUNTIF(Vertices[Betweenness Centrality],"&gt;= "&amp;J20)-COUNTIF(Vertices[Betweenness Centrality],"&gt;="&amp;J21)</f>
        <v>0</v>
      </c>
      <c r="L20" s="37">
        <f t="shared" si="5"/>
        <v>0.3272727272727273</v>
      </c>
      <c r="M20" s="38">
        <f>COUNTIF(Vertices[Closeness Centrality],"&gt;= "&amp;L20)-COUNTIF(Vertices[Closeness Centrality],"&gt;="&amp;L21)</f>
        <v>17</v>
      </c>
      <c r="N20" s="37">
        <f t="shared" si="6"/>
        <v>0.05310294545454544</v>
      </c>
      <c r="O20" s="38">
        <f>COUNTIF(Vertices[Eigenvector Centrality],"&gt;= "&amp;N20)-COUNTIF(Vertices[Eigenvector Centrality],"&gt;="&amp;N21)</f>
        <v>0</v>
      </c>
      <c r="P20" s="37">
        <f t="shared" si="7"/>
        <v>2.1348983454545456</v>
      </c>
      <c r="Q20" s="38">
        <f>COUNTIF(Vertices[PageRank],"&gt;= "&amp;P20)-COUNTIF(Vertices[PageRank],"&gt;="&amp;P21)</f>
        <v>5</v>
      </c>
      <c r="R20" s="37">
        <f t="shared" si="8"/>
        <v>0.21818181818181812</v>
      </c>
      <c r="S20" s="43">
        <f>COUNTIF(Vertices[Clustering Coefficient],"&gt;= "&amp;R20)-COUNTIF(Vertices[Clustering Coefficient],"&gt;="&amp;R21)</f>
        <v>0</v>
      </c>
      <c r="T20" s="37" t="e">
        <f ca="1" t="shared" si="9"/>
        <v>#REF!</v>
      </c>
      <c r="U20" s="38" t="e">
        <f ca="1" t="shared" si="0"/>
        <v>#REF!</v>
      </c>
    </row>
    <row r="21" spans="1:21" ht="15">
      <c r="A21" s="34" t="s">
        <v>157</v>
      </c>
      <c r="B21" s="34">
        <v>1.078459</v>
      </c>
      <c r="D21" s="32">
        <f t="shared" si="1"/>
        <v>0</v>
      </c>
      <c r="E21" s="3">
        <f>COUNTIF(Vertices[Degree],"&gt;= "&amp;D21)-COUNTIF(Vertices[Degree],"&gt;="&amp;D22)</f>
        <v>0</v>
      </c>
      <c r="F21" s="39">
        <f t="shared" si="2"/>
        <v>2.763636363636364</v>
      </c>
      <c r="G21" s="40">
        <f>COUNTIF(Vertices[In-Degree],"&gt;= "&amp;F21)-COUNTIF(Vertices[In-Degree],"&gt;="&amp;F22)</f>
        <v>0</v>
      </c>
      <c r="H21" s="39">
        <f t="shared" si="3"/>
        <v>2.418181818181818</v>
      </c>
      <c r="I21" s="40">
        <f>COUNTIF(Vertices[Out-Degree],"&gt;= "&amp;H21)-COUNTIF(Vertices[Out-Degree],"&gt;="&amp;H22)</f>
        <v>0</v>
      </c>
      <c r="J21" s="39">
        <f t="shared" si="4"/>
        <v>38</v>
      </c>
      <c r="K21" s="40">
        <f>COUNTIF(Vertices[Betweenness Centrality],"&gt;= "&amp;J21)-COUNTIF(Vertices[Betweenness Centrality],"&gt;="&amp;J22)</f>
        <v>0</v>
      </c>
      <c r="L21" s="39">
        <f t="shared" si="5"/>
        <v>0.3454545454545455</v>
      </c>
      <c r="M21" s="40">
        <f>COUNTIF(Vertices[Closeness Centrality],"&gt;= "&amp;L21)-COUNTIF(Vertices[Closeness Centrality],"&gt;="&amp;L22)</f>
        <v>0</v>
      </c>
      <c r="N21" s="39">
        <f t="shared" si="6"/>
        <v>0.056053109090909076</v>
      </c>
      <c r="O21" s="40">
        <f>COUNTIF(Vertices[Eigenvector Centrality],"&gt;= "&amp;N21)-COUNTIF(Vertices[Eigenvector Centrality],"&gt;="&amp;N22)</f>
        <v>0</v>
      </c>
      <c r="P21" s="39">
        <f t="shared" si="7"/>
        <v>2.2284033090909094</v>
      </c>
      <c r="Q21" s="40">
        <f>COUNTIF(Vertices[PageRank],"&gt;= "&amp;P21)-COUNTIF(Vertices[PageRank],"&gt;="&amp;P22)</f>
        <v>0</v>
      </c>
      <c r="R21" s="39">
        <f t="shared" si="8"/>
        <v>0.23030303030303023</v>
      </c>
      <c r="S21" s="44">
        <f>COUNTIF(Vertices[Clustering Coefficient],"&gt;= "&amp;R21)-COUNTIF(Vertices[Clustering Coefficient],"&gt;="&amp;R22)</f>
        <v>0</v>
      </c>
      <c r="T21" s="39" t="e">
        <f ca="1" t="shared" si="9"/>
        <v>#REF!</v>
      </c>
      <c r="U21" s="40" t="e">
        <f ca="1" t="shared" si="0"/>
        <v>#REF!</v>
      </c>
    </row>
    <row r="22" spans="1:21" ht="15">
      <c r="A22" s="119"/>
      <c r="B22" s="119"/>
      <c r="D22" s="32">
        <f t="shared" si="1"/>
        <v>0</v>
      </c>
      <c r="E22" s="3">
        <f>COUNTIF(Vertices[Degree],"&gt;= "&amp;D22)-COUNTIF(Vertices[Degree],"&gt;="&amp;D23)</f>
        <v>0</v>
      </c>
      <c r="F22" s="37">
        <f t="shared" si="2"/>
        <v>2.9090909090909096</v>
      </c>
      <c r="G22" s="38">
        <f>COUNTIF(Vertices[In-Degree],"&gt;= "&amp;F22)-COUNTIF(Vertices[In-Degree],"&gt;="&amp;F23)</f>
        <v>4</v>
      </c>
      <c r="H22" s="37">
        <f t="shared" si="3"/>
        <v>2.5454545454545454</v>
      </c>
      <c r="I22" s="38">
        <f>COUNTIF(Vertices[Out-Degree],"&gt;= "&amp;H22)-COUNTIF(Vertices[Out-Degree],"&gt;="&amp;H23)</f>
        <v>0</v>
      </c>
      <c r="J22" s="37">
        <f t="shared" si="4"/>
        <v>40</v>
      </c>
      <c r="K22" s="38">
        <f>COUNTIF(Vertices[Betweenness Centrality],"&gt;= "&amp;J22)-COUNTIF(Vertices[Betweenness Centrality],"&gt;="&amp;J23)</f>
        <v>0</v>
      </c>
      <c r="L22" s="37">
        <f t="shared" si="5"/>
        <v>0.3636363636363637</v>
      </c>
      <c r="M22" s="38">
        <f>COUNTIF(Vertices[Closeness Centrality],"&gt;= "&amp;L22)-COUNTIF(Vertices[Closeness Centrality],"&gt;="&amp;L23)</f>
        <v>0</v>
      </c>
      <c r="N22" s="37">
        <f t="shared" si="6"/>
        <v>0.05900327272727271</v>
      </c>
      <c r="O22" s="38">
        <f>COUNTIF(Vertices[Eigenvector Centrality],"&gt;= "&amp;N22)-COUNTIF(Vertices[Eigenvector Centrality],"&gt;="&amp;N23)</f>
        <v>0</v>
      </c>
      <c r="P22" s="37">
        <f t="shared" si="7"/>
        <v>2.3219082727272733</v>
      </c>
      <c r="Q22" s="38">
        <f>COUNTIF(Vertices[PageRank],"&gt;= "&amp;P22)-COUNTIF(Vertices[PageRank],"&gt;="&amp;P23)</f>
        <v>1</v>
      </c>
      <c r="R22" s="37">
        <f t="shared" si="8"/>
        <v>0.24242424242424235</v>
      </c>
      <c r="S22" s="43">
        <f>COUNTIF(Vertices[Clustering Coefficient],"&gt;= "&amp;R22)-COUNTIF(Vertices[Clustering Coefficient],"&gt;="&amp;R23)</f>
        <v>1</v>
      </c>
      <c r="T22" s="37" t="e">
        <f ca="1" t="shared" si="9"/>
        <v>#REF!</v>
      </c>
      <c r="U22" s="38" t="e">
        <f ca="1" t="shared" si="0"/>
        <v>#REF!</v>
      </c>
    </row>
    <row r="23" spans="1:21" ht="15">
      <c r="A23" s="34" t="s">
        <v>158</v>
      </c>
      <c r="B23" s="34">
        <v>0.00228310502283105</v>
      </c>
      <c r="D23" s="32">
        <f t="shared" si="1"/>
        <v>0</v>
      </c>
      <c r="E23" s="3">
        <f>COUNTIF(Vertices[Degree],"&gt;= "&amp;D23)-COUNTIF(Vertices[Degree],"&gt;="&amp;D24)</f>
        <v>0</v>
      </c>
      <c r="F23" s="39">
        <f t="shared" si="2"/>
        <v>3.054545454545455</v>
      </c>
      <c r="G23" s="40">
        <f>COUNTIF(Vertices[In-Degree],"&gt;= "&amp;F23)-COUNTIF(Vertices[In-Degree],"&gt;="&amp;F24)</f>
        <v>0</v>
      </c>
      <c r="H23" s="39">
        <f t="shared" si="3"/>
        <v>2.672727272727273</v>
      </c>
      <c r="I23" s="40">
        <f>COUNTIF(Vertices[Out-Degree],"&gt;= "&amp;H23)-COUNTIF(Vertices[Out-Degree],"&gt;="&amp;H24)</f>
        <v>0</v>
      </c>
      <c r="J23" s="39">
        <f t="shared" si="4"/>
        <v>42</v>
      </c>
      <c r="K23" s="40">
        <f>COUNTIF(Vertices[Betweenness Centrality],"&gt;= "&amp;J23)-COUNTIF(Vertices[Betweenness Centrality],"&gt;="&amp;J24)</f>
        <v>1</v>
      </c>
      <c r="L23" s="39">
        <f t="shared" si="5"/>
        <v>0.3818181818181819</v>
      </c>
      <c r="M23" s="40">
        <f>COUNTIF(Vertices[Closeness Centrality],"&gt;= "&amp;L23)-COUNTIF(Vertices[Closeness Centrality],"&gt;="&amp;L24)</f>
        <v>0</v>
      </c>
      <c r="N23" s="39">
        <f t="shared" si="6"/>
        <v>0.061953436363636344</v>
      </c>
      <c r="O23" s="40">
        <f>COUNTIF(Vertices[Eigenvector Centrality],"&gt;= "&amp;N23)-COUNTIF(Vertices[Eigenvector Centrality],"&gt;="&amp;N24)</f>
        <v>0</v>
      </c>
      <c r="P23" s="39">
        <f t="shared" si="7"/>
        <v>2.415413236363637</v>
      </c>
      <c r="Q23" s="40">
        <f>COUNTIF(Vertices[PageRank],"&gt;= "&amp;P23)-COUNTIF(Vertices[PageRank],"&gt;="&amp;P24)</f>
        <v>0</v>
      </c>
      <c r="R23" s="39">
        <f t="shared" si="8"/>
        <v>0.25454545454545446</v>
      </c>
      <c r="S23" s="44">
        <f>COUNTIF(Vertices[Clustering Coefficient],"&gt;= "&amp;R23)-COUNTIF(Vertices[Clustering Coefficient],"&gt;="&amp;R24)</f>
        <v>0</v>
      </c>
      <c r="T23" s="39" t="e">
        <f ca="1" t="shared" si="9"/>
        <v>#REF!</v>
      </c>
      <c r="U23" s="40" t="e">
        <f ca="1" t="shared" si="0"/>
        <v>#REF!</v>
      </c>
    </row>
    <row r="24" spans="1:21" ht="15">
      <c r="A24" s="34" t="s">
        <v>3532</v>
      </c>
      <c r="B24" s="34">
        <v>0.442557</v>
      </c>
      <c r="D24" s="32">
        <f t="shared" si="1"/>
        <v>0</v>
      </c>
      <c r="E24" s="3">
        <f>COUNTIF(Vertices[Degree],"&gt;= "&amp;D24)-COUNTIF(Vertices[Degree],"&gt;="&amp;D25)</f>
        <v>0</v>
      </c>
      <c r="F24" s="37">
        <f t="shared" si="2"/>
        <v>3.2000000000000006</v>
      </c>
      <c r="G24" s="38">
        <f>COUNTIF(Vertices[In-Degree],"&gt;= "&amp;F24)-COUNTIF(Vertices[In-Degree],"&gt;="&amp;F25)</f>
        <v>0</v>
      </c>
      <c r="H24" s="37">
        <f t="shared" si="3"/>
        <v>2.8000000000000003</v>
      </c>
      <c r="I24" s="38">
        <f>COUNTIF(Vertices[Out-Degree],"&gt;= "&amp;H24)-COUNTIF(Vertices[Out-Degree],"&gt;="&amp;H25)</f>
        <v>0</v>
      </c>
      <c r="J24" s="37">
        <f t="shared" si="4"/>
        <v>44</v>
      </c>
      <c r="K24" s="38">
        <f>COUNTIF(Vertices[Betweenness Centrality],"&gt;= "&amp;J24)-COUNTIF(Vertices[Betweenness Centrality],"&gt;="&amp;J25)</f>
        <v>0</v>
      </c>
      <c r="L24" s="37">
        <f t="shared" si="5"/>
        <v>0.4000000000000001</v>
      </c>
      <c r="M24" s="38">
        <f>COUNTIF(Vertices[Closeness Centrality],"&gt;= "&amp;L24)-COUNTIF(Vertices[Closeness Centrality],"&gt;="&amp;L25)</f>
        <v>0</v>
      </c>
      <c r="N24" s="37">
        <f t="shared" si="6"/>
        <v>0.06490359999999998</v>
      </c>
      <c r="O24" s="38">
        <f>COUNTIF(Vertices[Eigenvector Centrality],"&gt;= "&amp;N24)-COUNTIF(Vertices[Eigenvector Centrality],"&gt;="&amp;N25)</f>
        <v>0</v>
      </c>
      <c r="P24" s="37">
        <f t="shared" si="7"/>
        <v>2.508918200000001</v>
      </c>
      <c r="Q24" s="38">
        <f>COUNTIF(Vertices[PageRank],"&gt;= "&amp;P24)-COUNTIF(Vertices[PageRank],"&gt;="&amp;P25)</f>
        <v>0</v>
      </c>
      <c r="R24" s="37">
        <f t="shared" si="8"/>
        <v>0.2666666666666666</v>
      </c>
      <c r="S24" s="43">
        <f>COUNTIF(Vertices[Clustering Coefficient],"&gt;= "&amp;R24)-COUNTIF(Vertices[Clustering Coefficient],"&gt;="&amp;R25)</f>
        <v>0</v>
      </c>
      <c r="T24" s="37" t="e">
        <f ca="1" t="shared" si="9"/>
        <v>#REF!</v>
      </c>
      <c r="U24" s="38" t="e">
        <f ca="1" t="shared" si="0"/>
        <v>#REF!</v>
      </c>
    </row>
    <row r="25" spans="1:21" ht="15">
      <c r="A25" s="119"/>
      <c r="B25" s="119"/>
      <c r="D25" s="32">
        <f t="shared" si="1"/>
        <v>0</v>
      </c>
      <c r="E25" s="3">
        <f>COUNTIF(Vertices[Degree],"&gt;= "&amp;D25)-COUNTIF(Vertices[Degree],"&gt;="&amp;D26)</f>
        <v>0</v>
      </c>
      <c r="F25" s="39">
        <f t="shared" si="2"/>
        <v>3.345454545454546</v>
      </c>
      <c r="G25" s="40">
        <f>COUNTIF(Vertices[In-Degree],"&gt;= "&amp;F25)-COUNTIF(Vertices[In-Degree],"&gt;="&amp;F26)</f>
        <v>0</v>
      </c>
      <c r="H25" s="39">
        <f t="shared" si="3"/>
        <v>2.9272727272727277</v>
      </c>
      <c r="I25" s="40">
        <f>COUNTIF(Vertices[Out-Degree],"&gt;= "&amp;H25)-COUNTIF(Vertices[Out-Degree],"&gt;="&amp;H26)</f>
        <v>4</v>
      </c>
      <c r="J25" s="39">
        <f t="shared" si="4"/>
        <v>46</v>
      </c>
      <c r="K25" s="40">
        <f>COUNTIF(Vertices[Betweenness Centrality],"&gt;= "&amp;J25)-COUNTIF(Vertices[Betweenness Centrality],"&gt;="&amp;J26)</f>
        <v>0</v>
      </c>
      <c r="L25" s="39">
        <f t="shared" si="5"/>
        <v>0.41818181818181827</v>
      </c>
      <c r="M25" s="40">
        <f>COUNTIF(Vertices[Closeness Centrality],"&gt;= "&amp;L25)-COUNTIF(Vertices[Closeness Centrality],"&gt;="&amp;L26)</f>
        <v>0</v>
      </c>
      <c r="N25" s="39">
        <f t="shared" si="6"/>
        <v>0.06785376363636361</v>
      </c>
      <c r="O25" s="40">
        <f>COUNTIF(Vertices[Eigenvector Centrality],"&gt;= "&amp;N25)-COUNTIF(Vertices[Eigenvector Centrality],"&gt;="&amp;N26)</f>
        <v>0</v>
      </c>
      <c r="P25" s="39">
        <f t="shared" si="7"/>
        <v>2.602423163636365</v>
      </c>
      <c r="Q25" s="40">
        <f>COUNTIF(Vertices[PageRank],"&gt;= "&amp;P25)-COUNTIF(Vertices[PageRank],"&gt;="&amp;P26)</f>
        <v>0</v>
      </c>
      <c r="R25" s="39">
        <f t="shared" si="8"/>
        <v>0.27878787878787875</v>
      </c>
      <c r="S25" s="44">
        <f>COUNTIF(Vertices[Clustering Coefficient],"&gt;= "&amp;R25)-COUNTIF(Vertices[Clustering Coefficient],"&gt;="&amp;R26)</f>
        <v>0</v>
      </c>
      <c r="T25" s="39" t="e">
        <f ca="1" t="shared" si="9"/>
        <v>#REF!</v>
      </c>
      <c r="U25" s="40" t="e">
        <f ca="1" t="shared" si="0"/>
        <v>#REF!</v>
      </c>
    </row>
    <row r="26" spans="1:21" ht="15">
      <c r="A26" s="34" t="s">
        <v>3533</v>
      </c>
      <c r="B26" s="34" t="s">
        <v>3534</v>
      </c>
      <c r="D26" s="32">
        <f t="shared" si="1"/>
        <v>0</v>
      </c>
      <c r="E26" s="3">
        <f>COUNTIF(Vertices[Degree],"&gt;= "&amp;D26)-COUNTIF(Vertices[Degree],"&gt;="&amp;D28)</f>
        <v>0</v>
      </c>
      <c r="F26" s="37">
        <f t="shared" si="2"/>
        <v>3.4909090909090916</v>
      </c>
      <c r="G26" s="38">
        <f>COUNTIF(Vertices[In-Degree],"&gt;= "&amp;F26)-COUNTIF(Vertices[In-Degree],"&gt;="&amp;F28)</f>
        <v>0</v>
      </c>
      <c r="H26" s="37">
        <f t="shared" si="3"/>
        <v>3.054545454545455</v>
      </c>
      <c r="I26" s="38">
        <f>COUNTIF(Vertices[Out-Degree],"&gt;= "&amp;H26)-COUNTIF(Vertices[Out-Degree],"&gt;="&amp;H28)</f>
        <v>0</v>
      </c>
      <c r="J26" s="37">
        <f t="shared" si="4"/>
        <v>48</v>
      </c>
      <c r="K26" s="38">
        <f>COUNTIF(Vertices[Betweenness Centrality],"&gt;= "&amp;J26)-COUNTIF(Vertices[Betweenness Centrality],"&gt;="&amp;J28)</f>
        <v>0</v>
      </c>
      <c r="L26" s="37">
        <f t="shared" si="5"/>
        <v>0.43636363636363645</v>
      </c>
      <c r="M26" s="38">
        <f>COUNTIF(Vertices[Closeness Centrality],"&gt;= "&amp;L26)-COUNTIF(Vertices[Closeness Centrality],"&gt;="&amp;L28)</f>
        <v>0</v>
      </c>
      <c r="N26" s="37">
        <f t="shared" si="6"/>
        <v>0.07080392727272725</v>
      </c>
      <c r="O26" s="38">
        <f>COUNTIF(Vertices[Eigenvector Centrality],"&gt;= "&amp;N26)-COUNTIF(Vertices[Eigenvector Centrality],"&gt;="&amp;N28)</f>
        <v>0</v>
      </c>
      <c r="P26" s="37">
        <f t="shared" si="7"/>
        <v>2.6959281272727287</v>
      </c>
      <c r="Q26" s="38">
        <f>COUNTIF(Vertices[PageRank],"&gt;= "&amp;P26)-COUNTIF(Vertices[PageRank],"&gt;="&amp;P28)</f>
        <v>0</v>
      </c>
      <c r="R26" s="37">
        <f t="shared" si="8"/>
        <v>0.2909090909090909</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4:21" ht="15">
      <c r="D27" s="32"/>
      <c r="E27" s="3">
        <f>COUNTIF(Vertices[Degree],"&gt;= "&amp;D27)-COUNTIF(Vertices[Degree],"&gt;="&amp;D28)</f>
        <v>0</v>
      </c>
      <c r="F27" s="61"/>
      <c r="G27" s="62">
        <f>COUNTIF(Vertices[In-Degree],"&gt;= "&amp;F27)-COUNTIF(Vertices[In-Degree],"&gt;="&amp;F28)</f>
        <v>-10</v>
      </c>
      <c r="H27" s="61"/>
      <c r="I27" s="62">
        <f>COUNTIF(Vertices[Out-Degree],"&gt;= "&amp;H27)-COUNTIF(Vertices[Out-Degree],"&gt;="&amp;H28)</f>
        <v>-2</v>
      </c>
      <c r="J27" s="61"/>
      <c r="K27" s="62">
        <f>COUNTIF(Vertices[Betweenness Centrality],"&gt;= "&amp;J27)-COUNTIF(Vertices[Betweenness Centrality],"&gt;="&amp;J28)</f>
        <v>-1</v>
      </c>
      <c r="L27" s="61"/>
      <c r="M27" s="62">
        <f>COUNTIF(Vertices[Closeness Centrality],"&gt;= "&amp;L27)-COUNTIF(Vertices[Closeness Centrality],"&gt;="&amp;L28)</f>
        <v>-49</v>
      </c>
      <c r="N27" s="61"/>
      <c r="O27" s="62">
        <f>COUNTIF(Vertices[Eigenvector Centrality],"&gt;= "&amp;N27)-COUNTIF(Vertices[Eigenvector Centrality],"&gt;="&amp;N28)</f>
        <v>-6</v>
      </c>
      <c r="P27" s="61"/>
      <c r="Q27" s="62">
        <f>COUNTIF(Vertices[Eigenvector Centrality],"&gt;= "&amp;P27)-COUNTIF(Vertices[Eigenvector Centrality],"&gt;="&amp;P28)</f>
        <v>0</v>
      </c>
      <c r="R27" s="61"/>
      <c r="S27" s="63">
        <f>COUNTIF(Vertices[Clustering Coefficient],"&gt;= "&amp;R27)-COUNTIF(Vertices[Clustering Coefficient],"&gt;="&amp;R28)</f>
        <v>-17</v>
      </c>
      <c r="T27" s="61"/>
      <c r="U27" s="62">
        <f ca="1">COUNTIF(Vertices[Clustering Coefficient],"&gt;= "&amp;T27)-COUNTIF(Vertices[Clustering Coefficient],"&gt;="&amp;T28)</f>
        <v>0</v>
      </c>
    </row>
    <row r="28" spans="4:21" ht="15">
      <c r="D28" s="32">
        <f>D26+($D$57-$D$2)/BinDivisor</f>
        <v>0</v>
      </c>
      <c r="E28" s="3">
        <f>COUNTIF(Vertices[Degree],"&gt;= "&amp;D28)-COUNTIF(Vertices[Degree],"&gt;="&amp;D40)</f>
        <v>0</v>
      </c>
      <c r="F28" s="39">
        <f>F26+($F$57-$F$2)/BinDivisor</f>
        <v>3.636363636363637</v>
      </c>
      <c r="G28" s="40">
        <f>COUNTIF(Vertices[In-Degree],"&gt;= "&amp;F28)-COUNTIF(Vertices[In-Degree],"&gt;="&amp;F40)</f>
        <v>0</v>
      </c>
      <c r="H28" s="39">
        <f>H26+($H$57-$H$2)/BinDivisor</f>
        <v>3.1818181818181825</v>
      </c>
      <c r="I28" s="40">
        <f>COUNTIF(Vertices[Out-Degree],"&gt;= "&amp;H28)-COUNTIF(Vertices[Out-Degree],"&gt;="&amp;H40)</f>
        <v>0</v>
      </c>
      <c r="J28" s="39">
        <f>J26+($J$57-$J$2)/BinDivisor</f>
        <v>50</v>
      </c>
      <c r="K28" s="40">
        <f>COUNTIF(Vertices[Betweenness Centrality],"&gt;= "&amp;J28)-COUNTIF(Vertices[Betweenness Centrality],"&gt;="&amp;J40)</f>
        <v>0</v>
      </c>
      <c r="L28" s="39">
        <f>L26+($L$57-$L$2)/BinDivisor</f>
        <v>0.45454545454545464</v>
      </c>
      <c r="M28" s="40">
        <f>COUNTIF(Vertices[Closeness Centrality],"&gt;= "&amp;L28)-COUNTIF(Vertices[Closeness Centrality],"&gt;="&amp;L40)</f>
        <v>0</v>
      </c>
      <c r="N28" s="39">
        <f>N26+($N$57-$N$2)/BinDivisor</f>
        <v>0.07375409090909088</v>
      </c>
      <c r="O28" s="40">
        <f>COUNTIF(Vertices[Eigenvector Centrality],"&gt;= "&amp;N28)-COUNTIF(Vertices[Eigenvector Centrality],"&gt;="&amp;N40)</f>
        <v>0</v>
      </c>
      <c r="P28" s="39">
        <f>P26+($P$57-$P$2)/BinDivisor</f>
        <v>2.7894330909090925</v>
      </c>
      <c r="Q28" s="40">
        <f>COUNTIF(Vertices[PageRank],"&gt;= "&amp;P28)-COUNTIF(Vertices[PageRank],"&gt;="&amp;P40)</f>
        <v>1</v>
      </c>
      <c r="R28" s="39">
        <f>R26+($R$57-$R$2)/BinDivisor</f>
        <v>0.30303030303030304</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4:21" ht="15">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4:21" ht="15">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4:21" ht="15">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4:21" ht="15">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4:21" ht="15">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4:21" ht="15">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4:21" ht="15">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4:21" ht="15">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4:21" ht="15">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4:21" ht="15">
      <c r="D38" s="32"/>
      <c r="E38" s="3">
        <f>COUNTIF(Vertices[Degree],"&gt;= "&amp;D38)-COUNTIF(Vertices[Degree],"&gt;="&amp;D40)</f>
        <v>0</v>
      </c>
      <c r="F38" s="61"/>
      <c r="G38" s="62">
        <f>COUNTIF(Vertices[In-Degree],"&gt;= "&amp;F38)-COUNTIF(Vertices[In-Degree],"&gt;="&amp;F40)</f>
        <v>-10</v>
      </c>
      <c r="H38" s="61"/>
      <c r="I38" s="62">
        <f>COUNTIF(Vertices[Out-Degree],"&gt;= "&amp;H38)-COUNTIF(Vertices[Out-Degree],"&gt;="&amp;H40)</f>
        <v>-2</v>
      </c>
      <c r="J38" s="61"/>
      <c r="K38" s="62">
        <f>COUNTIF(Vertices[Betweenness Centrality],"&gt;= "&amp;J38)-COUNTIF(Vertices[Betweenness Centrality],"&gt;="&amp;J40)</f>
        <v>-1</v>
      </c>
      <c r="L38" s="61"/>
      <c r="M38" s="62">
        <f>COUNTIF(Vertices[Closeness Centrality],"&gt;= "&amp;L38)-COUNTIF(Vertices[Closeness Centrality],"&gt;="&amp;L40)</f>
        <v>-49</v>
      </c>
      <c r="N38" s="61"/>
      <c r="O38" s="62">
        <f>COUNTIF(Vertices[Eigenvector Centrality],"&gt;= "&amp;N38)-COUNTIF(Vertices[Eigenvector Centrality],"&gt;="&amp;N40)</f>
        <v>-6</v>
      </c>
      <c r="P38" s="61"/>
      <c r="Q38" s="62">
        <f>COUNTIF(Vertices[Eigenvector Centrality],"&gt;= "&amp;P38)-COUNTIF(Vertices[Eigenvector Centrality],"&gt;="&amp;P40)</f>
        <v>0</v>
      </c>
      <c r="R38" s="61"/>
      <c r="S38" s="63">
        <f>COUNTIF(Vertices[Clustering Coefficient],"&gt;= "&amp;R38)-COUNTIF(Vertices[Clustering Coefficient],"&gt;="&amp;R40)</f>
        <v>-17</v>
      </c>
      <c r="T38" s="61"/>
      <c r="U38" s="62">
        <f ca="1">COUNTIF(Vertices[Clustering Coefficient],"&gt;= "&amp;T38)-COUNTIF(Vertices[Clustering Coefficient],"&gt;="&amp;T40)</f>
        <v>0</v>
      </c>
    </row>
    <row r="39" spans="4:21" ht="15">
      <c r="D39" s="32"/>
      <c r="E39" s="3">
        <f>COUNTIF(Vertices[Degree],"&gt;= "&amp;D39)-COUNTIF(Vertices[Degree],"&gt;="&amp;D40)</f>
        <v>0</v>
      </c>
      <c r="F39" s="61"/>
      <c r="G39" s="62">
        <f>COUNTIF(Vertices[In-Degree],"&gt;= "&amp;F39)-COUNTIF(Vertices[In-Degree],"&gt;="&amp;F40)</f>
        <v>-10</v>
      </c>
      <c r="H39" s="61"/>
      <c r="I39" s="62">
        <f>COUNTIF(Vertices[Out-Degree],"&gt;= "&amp;H39)-COUNTIF(Vertices[Out-Degree],"&gt;="&amp;H40)</f>
        <v>-2</v>
      </c>
      <c r="J39" s="61"/>
      <c r="K39" s="62">
        <f>COUNTIF(Vertices[Betweenness Centrality],"&gt;= "&amp;J39)-COUNTIF(Vertices[Betweenness Centrality],"&gt;="&amp;J40)</f>
        <v>-1</v>
      </c>
      <c r="L39" s="61"/>
      <c r="M39" s="62">
        <f>COUNTIF(Vertices[Closeness Centrality],"&gt;= "&amp;L39)-COUNTIF(Vertices[Closeness Centrality],"&gt;="&amp;L40)</f>
        <v>-49</v>
      </c>
      <c r="N39" s="61"/>
      <c r="O39" s="62">
        <f>COUNTIF(Vertices[Eigenvector Centrality],"&gt;= "&amp;N39)-COUNTIF(Vertices[Eigenvector Centrality],"&gt;="&amp;N40)</f>
        <v>-6</v>
      </c>
      <c r="P39" s="61"/>
      <c r="Q39" s="62">
        <f>COUNTIF(Vertices[Eigenvector Centrality],"&gt;= "&amp;P39)-COUNTIF(Vertices[Eigenvector Centrality],"&gt;="&amp;P40)</f>
        <v>0</v>
      </c>
      <c r="R39" s="61"/>
      <c r="S39" s="63">
        <f>COUNTIF(Vertices[Clustering Coefficient],"&gt;= "&amp;R39)-COUNTIF(Vertices[Clustering Coefficient],"&gt;="&amp;R40)</f>
        <v>-17</v>
      </c>
      <c r="T39" s="61"/>
      <c r="U39" s="62">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3.7818181818181826</v>
      </c>
      <c r="G40" s="38">
        <f>COUNTIF(Vertices[In-Degree],"&gt;= "&amp;F40)-COUNTIF(Vertices[In-Degree],"&gt;="&amp;F41)</f>
        <v>0</v>
      </c>
      <c r="H40" s="37">
        <f>H28+($H$57-$H$2)/BinDivisor</f>
        <v>3.30909090909091</v>
      </c>
      <c r="I40" s="38">
        <f>COUNTIF(Vertices[Out-Degree],"&gt;= "&amp;H40)-COUNTIF(Vertices[Out-Degree],"&gt;="&amp;H41)</f>
        <v>0</v>
      </c>
      <c r="J40" s="37">
        <f>J28+($J$57-$J$2)/BinDivisor</f>
        <v>52</v>
      </c>
      <c r="K40" s="38">
        <f>COUNTIF(Vertices[Betweenness Centrality],"&gt;= "&amp;J40)-COUNTIF(Vertices[Betweenness Centrality],"&gt;="&amp;J41)</f>
        <v>0</v>
      </c>
      <c r="L40" s="37">
        <f>L28+($L$57-$L$2)/BinDivisor</f>
        <v>0.47272727272727283</v>
      </c>
      <c r="M40" s="38">
        <f>COUNTIF(Vertices[Closeness Centrality],"&gt;= "&amp;L40)-COUNTIF(Vertices[Closeness Centrality],"&gt;="&amp;L41)</f>
        <v>0</v>
      </c>
      <c r="N40" s="37">
        <f>N28+($N$57-$N$2)/BinDivisor</f>
        <v>0.07670425454545451</v>
      </c>
      <c r="O40" s="38">
        <f>COUNTIF(Vertices[Eigenvector Centrality],"&gt;= "&amp;N40)-COUNTIF(Vertices[Eigenvector Centrality],"&gt;="&amp;N41)</f>
        <v>0</v>
      </c>
      <c r="P40" s="37">
        <f>P28+($P$57-$P$2)/BinDivisor</f>
        <v>2.8829380545454564</v>
      </c>
      <c r="Q40" s="38">
        <f>COUNTIF(Vertices[PageRank],"&gt;= "&amp;P40)-COUNTIF(Vertices[PageRank],"&gt;="&amp;P41)</f>
        <v>0</v>
      </c>
      <c r="R40" s="37">
        <f>R28+($R$57-$R$2)/BinDivisor</f>
        <v>0.3151515151515152</v>
      </c>
      <c r="S40" s="43">
        <f>COUNTIF(Vertices[Clustering Coefficient],"&gt;= "&amp;R40)-COUNTIF(Vertices[Clustering Coefficient],"&gt;="&amp;R41)</f>
        <v>0</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3.927272727272728</v>
      </c>
      <c r="G41" s="40">
        <f>COUNTIF(Vertices[In-Degree],"&gt;= "&amp;F41)-COUNTIF(Vertices[In-Degree],"&gt;="&amp;F42)</f>
        <v>5</v>
      </c>
      <c r="H41" s="39">
        <f aca="true" t="shared" si="12" ref="H41:H56">H40+($H$57-$H$2)/BinDivisor</f>
        <v>3.4363636363636374</v>
      </c>
      <c r="I41" s="40">
        <f>COUNTIF(Vertices[Out-Degree],"&gt;= "&amp;H41)-COUNTIF(Vertices[Out-Degree],"&gt;="&amp;H42)</f>
        <v>0</v>
      </c>
      <c r="J41" s="39">
        <f aca="true" t="shared" si="13" ref="J41:J56">J40+($J$57-$J$2)/BinDivisor</f>
        <v>54</v>
      </c>
      <c r="K41" s="40">
        <f>COUNTIF(Vertices[Betweenness Centrality],"&gt;= "&amp;J41)-COUNTIF(Vertices[Betweenness Centrality],"&gt;="&amp;J42)</f>
        <v>0</v>
      </c>
      <c r="L41" s="39">
        <f aca="true" t="shared" si="14" ref="L41:L56">L40+($L$57-$L$2)/BinDivisor</f>
        <v>0.490909090909091</v>
      </c>
      <c r="M41" s="40">
        <f>COUNTIF(Vertices[Closeness Centrality],"&gt;= "&amp;L41)-COUNTIF(Vertices[Closeness Centrality],"&gt;="&amp;L42)</f>
        <v>11</v>
      </c>
      <c r="N41" s="39">
        <f aca="true" t="shared" si="15" ref="N41:N56">N40+($N$57-$N$2)/BinDivisor</f>
        <v>0.07965441818181815</v>
      </c>
      <c r="O41" s="40">
        <f>COUNTIF(Vertices[Eigenvector Centrality],"&gt;= "&amp;N41)-COUNTIF(Vertices[Eigenvector Centrality],"&gt;="&amp;N42)</f>
        <v>0</v>
      </c>
      <c r="P41" s="39">
        <f aca="true" t="shared" si="16" ref="P41:P56">P40+($P$57-$P$2)/BinDivisor</f>
        <v>2.97644301818182</v>
      </c>
      <c r="Q41" s="40">
        <f>COUNTIF(Vertices[PageRank],"&gt;= "&amp;P41)-COUNTIF(Vertices[PageRank],"&gt;="&amp;P42)</f>
        <v>0</v>
      </c>
      <c r="R41" s="39">
        <f aca="true" t="shared" si="17" ref="R41:R56">R40+($R$57-$R$2)/BinDivisor</f>
        <v>0.3272727272727273</v>
      </c>
      <c r="S41" s="44">
        <f>COUNTIF(Vertices[Clustering Coefficient],"&gt;= "&amp;R41)-COUNTIF(Vertices[Clustering Coefficient],"&gt;="&amp;R42)</f>
        <v>2</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4.072727272727273</v>
      </c>
      <c r="G42" s="38">
        <f>COUNTIF(Vertices[In-Degree],"&gt;= "&amp;F42)-COUNTIF(Vertices[In-Degree],"&gt;="&amp;F43)</f>
        <v>0</v>
      </c>
      <c r="H42" s="37">
        <f t="shared" si="12"/>
        <v>3.563636363636365</v>
      </c>
      <c r="I42" s="38">
        <f>COUNTIF(Vertices[Out-Degree],"&gt;= "&amp;H42)-COUNTIF(Vertices[Out-Degree],"&gt;="&amp;H43)</f>
        <v>0</v>
      </c>
      <c r="J42" s="37">
        <f t="shared" si="13"/>
        <v>56</v>
      </c>
      <c r="K42" s="38">
        <f>COUNTIF(Vertices[Betweenness Centrality],"&gt;= "&amp;J42)-COUNTIF(Vertices[Betweenness Centrality],"&gt;="&amp;J43)</f>
        <v>0</v>
      </c>
      <c r="L42" s="37">
        <f t="shared" si="14"/>
        <v>0.5090909090909091</v>
      </c>
      <c r="M42" s="38">
        <f>COUNTIF(Vertices[Closeness Centrality],"&gt;= "&amp;L42)-COUNTIF(Vertices[Closeness Centrality],"&gt;="&amp;L43)</f>
        <v>0</v>
      </c>
      <c r="N42" s="37">
        <f t="shared" si="15"/>
        <v>0.08260458181818178</v>
      </c>
      <c r="O42" s="38">
        <f>COUNTIF(Vertices[Eigenvector Centrality],"&gt;= "&amp;N42)-COUNTIF(Vertices[Eigenvector Centrality],"&gt;="&amp;N43)</f>
        <v>0</v>
      </c>
      <c r="P42" s="37">
        <f t="shared" si="16"/>
        <v>3.069947981818184</v>
      </c>
      <c r="Q42" s="38">
        <f>COUNTIF(Vertices[PageRank],"&gt;= "&amp;P42)-COUNTIF(Vertices[PageRank],"&gt;="&amp;P43)</f>
        <v>0</v>
      </c>
      <c r="R42" s="37">
        <f t="shared" si="17"/>
        <v>0.33939393939393947</v>
      </c>
      <c r="S42" s="43">
        <f>COUNTIF(Vertices[Clustering Coefficient],"&gt;= "&amp;R42)-COUNTIF(Vertices[Clustering Coefficient],"&gt;="&amp;R43)</f>
        <v>0</v>
      </c>
      <c r="T42" s="37" t="e">
        <f ca="1" t="shared" si="18"/>
        <v>#REF!</v>
      </c>
      <c r="U42" s="38" t="e">
        <f ca="1" t="shared" si="0"/>
        <v>#REF!</v>
      </c>
    </row>
    <row r="43" spans="1:21" ht="15">
      <c r="A43" s="33"/>
      <c r="B43" s="33"/>
      <c r="D43" s="32">
        <f t="shared" si="10"/>
        <v>0</v>
      </c>
      <c r="E43" s="3">
        <f>COUNTIF(Vertices[Degree],"&gt;= "&amp;D43)-COUNTIF(Vertices[Degree],"&gt;="&amp;D44)</f>
        <v>0</v>
      </c>
      <c r="F43" s="39">
        <f t="shared" si="11"/>
        <v>4.218181818181819</v>
      </c>
      <c r="G43" s="40">
        <f>COUNTIF(Vertices[In-Degree],"&gt;= "&amp;F43)-COUNTIF(Vertices[In-Degree],"&gt;="&amp;F44)</f>
        <v>0</v>
      </c>
      <c r="H43" s="39">
        <f t="shared" si="12"/>
        <v>3.6909090909090922</v>
      </c>
      <c r="I43" s="40">
        <f>COUNTIF(Vertices[Out-Degree],"&gt;= "&amp;H43)-COUNTIF(Vertices[Out-Degree],"&gt;="&amp;H44)</f>
        <v>0</v>
      </c>
      <c r="J43" s="39">
        <f t="shared" si="13"/>
        <v>58</v>
      </c>
      <c r="K43" s="40">
        <f>COUNTIF(Vertices[Betweenness Centrality],"&gt;= "&amp;J43)-COUNTIF(Vertices[Betweenness Centrality],"&gt;="&amp;J44)</f>
        <v>0</v>
      </c>
      <c r="L43" s="39">
        <f t="shared" si="14"/>
        <v>0.5272727272727273</v>
      </c>
      <c r="M43" s="40">
        <f>COUNTIF(Vertices[Closeness Centrality],"&gt;= "&amp;L43)-COUNTIF(Vertices[Closeness Centrality],"&gt;="&amp;L44)</f>
        <v>0</v>
      </c>
      <c r="N43" s="39">
        <f t="shared" si="15"/>
        <v>0.08555474545454542</v>
      </c>
      <c r="O43" s="40">
        <f>COUNTIF(Vertices[Eigenvector Centrality],"&gt;= "&amp;N43)-COUNTIF(Vertices[Eigenvector Centrality],"&gt;="&amp;N44)</f>
        <v>0</v>
      </c>
      <c r="P43" s="39">
        <f t="shared" si="16"/>
        <v>3.163452945454548</v>
      </c>
      <c r="Q43" s="40">
        <f>COUNTIF(Vertices[PageRank],"&gt;= "&amp;P43)-COUNTIF(Vertices[PageRank],"&gt;="&amp;P44)</f>
        <v>0</v>
      </c>
      <c r="R43" s="39">
        <f t="shared" si="17"/>
        <v>0.3515151515151516</v>
      </c>
      <c r="S43" s="44">
        <f>COUNTIF(Vertices[Clustering Coefficient],"&gt;= "&amp;R43)-COUNTIF(Vertices[Clustering Coefficient],"&gt;="&amp;R44)</f>
        <v>0</v>
      </c>
      <c r="T43" s="39" t="e">
        <f ca="1" t="shared" si="18"/>
        <v>#REF!</v>
      </c>
      <c r="U43" s="40" t="e">
        <f ca="1" t="shared" si="0"/>
        <v>#REF!</v>
      </c>
    </row>
    <row r="44" spans="1:21" ht="15">
      <c r="A44" s="33"/>
      <c r="B44" s="33"/>
      <c r="D44" s="32">
        <f t="shared" si="10"/>
        <v>0</v>
      </c>
      <c r="E44" s="3">
        <f>COUNTIF(Vertices[Degree],"&gt;= "&amp;D44)-COUNTIF(Vertices[Degree],"&gt;="&amp;D45)</f>
        <v>0</v>
      </c>
      <c r="F44" s="37">
        <f t="shared" si="11"/>
        <v>4.363636363636364</v>
      </c>
      <c r="G44" s="38">
        <f>COUNTIF(Vertices[In-Degree],"&gt;= "&amp;F44)-COUNTIF(Vertices[In-Degree],"&gt;="&amp;F45)</f>
        <v>0</v>
      </c>
      <c r="H44" s="37">
        <f t="shared" si="12"/>
        <v>3.8181818181818197</v>
      </c>
      <c r="I44" s="38">
        <f>COUNTIF(Vertices[Out-Degree],"&gt;= "&amp;H44)-COUNTIF(Vertices[Out-Degree],"&gt;="&amp;H45)</f>
        <v>0</v>
      </c>
      <c r="J44" s="37">
        <f t="shared" si="13"/>
        <v>60</v>
      </c>
      <c r="K44" s="38">
        <f>COUNTIF(Vertices[Betweenness Centrality],"&gt;= "&amp;J44)-COUNTIF(Vertices[Betweenness Centrality],"&gt;="&amp;J45)</f>
        <v>0</v>
      </c>
      <c r="L44" s="37">
        <f t="shared" si="14"/>
        <v>0.5454545454545455</v>
      </c>
      <c r="M44" s="38">
        <f>COUNTIF(Vertices[Closeness Centrality],"&gt;= "&amp;L44)-COUNTIF(Vertices[Closeness Centrality],"&gt;="&amp;L45)</f>
        <v>0</v>
      </c>
      <c r="N44" s="37">
        <f t="shared" si="15"/>
        <v>0.08850490909090905</v>
      </c>
      <c r="O44" s="38">
        <f>COUNTIF(Vertices[Eigenvector Centrality],"&gt;= "&amp;N44)-COUNTIF(Vertices[Eigenvector Centrality],"&gt;="&amp;N45)</f>
        <v>0</v>
      </c>
      <c r="P44" s="37">
        <f t="shared" si="16"/>
        <v>3.2569579090909118</v>
      </c>
      <c r="Q44" s="38">
        <f>COUNTIF(Vertices[PageRank],"&gt;= "&amp;P44)-COUNTIF(Vertices[PageRank],"&gt;="&amp;P45)</f>
        <v>1</v>
      </c>
      <c r="R44" s="37">
        <f t="shared" si="17"/>
        <v>0.36363636363636376</v>
      </c>
      <c r="S44" s="43">
        <f>COUNTIF(Vertices[Clustering Coefficient],"&gt;= "&amp;R44)-COUNTIF(Vertices[Clustering Coefficient],"&gt;="&amp;R45)</f>
        <v>0</v>
      </c>
      <c r="T44" s="37" t="e">
        <f ca="1" t="shared" si="18"/>
        <v>#REF!</v>
      </c>
      <c r="U44" s="38" t="e">
        <f ca="1" t="shared" si="0"/>
        <v>#REF!</v>
      </c>
    </row>
    <row r="45" spans="4:21" ht="15">
      <c r="D45" s="32">
        <f t="shared" si="10"/>
        <v>0</v>
      </c>
      <c r="E45" s="3">
        <f>COUNTIF(Vertices[Degree],"&gt;= "&amp;D45)-COUNTIF(Vertices[Degree],"&gt;="&amp;D46)</f>
        <v>0</v>
      </c>
      <c r="F45" s="39">
        <f t="shared" si="11"/>
        <v>4.50909090909091</v>
      </c>
      <c r="G45" s="40">
        <f>COUNTIF(Vertices[In-Degree],"&gt;= "&amp;F45)-COUNTIF(Vertices[In-Degree],"&gt;="&amp;F46)</f>
        <v>0</v>
      </c>
      <c r="H45" s="39">
        <f t="shared" si="12"/>
        <v>3.945454545454547</v>
      </c>
      <c r="I45" s="40">
        <f>COUNTIF(Vertices[Out-Degree],"&gt;= "&amp;H45)-COUNTIF(Vertices[Out-Degree],"&gt;="&amp;H46)</f>
        <v>1</v>
      </c>
      <c r="J45" s="39">
        <f t="shared" si="13"/>
        <v>62</v>
      </c>
      <c r="K45" s="40">
        <f>COUNTIF(Vertices[Betweenness Centrality],"&gt;= "&amp;J45)-COUNTIF(Vertices[Betweenness Centrality],"&gt;="&amp;J46)</f>
        <v>0</v>
      </c>
      <c r="L45" s="39">
        <f t="shared" si="14"/>
        <v>0.5636363636363637</v>
      </c>
      <c r="M45" s="40">
        <f>COUNTIF(Vertices[Closeness Centrality],"&gt;= "&amp;L45)-COUNTIF(Vertices[Closeness Centrality],"&gt;="&amp;L46)</f>
        <v>0</v>
      </c>
      <c r="N45" s="39">
        <f t="shared" si="15"/>
        <v>0.09145507272727268</v>
      </c>
      <c r="O45" s="40">
        <f>COUNTIF(Vertices[Eigenvector Centrality],"&gt;= "&amp;N45)-COUNTIF(Vertices[Eigenvector Centrality],"&gt;="&amp;N46)</f>
        <v>0</v>
      </c>
      <c r="P45" s="39">
        <f t="shared" si="16"/>
        <v>3.3504628727272756</v>
      </c>
      <c r="Q45" s="40">
        <f>COUNTIF(Vertices[PageRank],"&gt;= "&amp;P45)-COUNTIF(Vertices[PageRank],"&gt;="&amp;P46)</f>
        <v>0</v>
      </c>
      <c r="R45" s="39">
        <f t="shared" si="17"/>
        <v>0.3757575757575759</v>
      </c>
      <c r="S45" s="44">
        <f>COUNTIF(Vertices[Clustering Coefficient],"&gt;= "&amp;R45)-COUNTIF(Vertices[Clustering Coefficient],"&gt;="&amp;R46)</f>
        <v>0</v>
      </c>
      <c r="T45" s="39" t="e">
        <f ca="1" t="shared" si="18"/>
        <v>#REF!</v>
      </c>
      <c r="U45" s="40" t="e">
        <f ca="1" t="shared" si="0"/>
        <v>#REF!</v>
      </c>
    </row>
    <row r="46" spans="4:21" ht="15">
      <c r="D46" s="32">
        <f t="shared" si="10"/>
        <v>0</v>
      </c>
      <c r="E46" s="3">
        <f>COUNTIF(Vertices[Degree],"&gt;= "&amp;D46)-COUNTIF(Vertices[Degree],"&gt;="&amp;D47)</f>
        <v>0</v>
      </c>
      <c r="F46" s="37">
        <f t="shared" si="11"/>
        <v>4.654545454545455</v>
      </c>
      <c r="G46" s="38">
        <f>COUNTIF(Vertices[In-Degree],"&gt;= "&amp;F46)-COUNTIF(Vertices[In-Degree],"&gt;="&amp;F47)</f>
        <v>0</v>
      </c>
      <c r="H46" s="37">
        <f t="shared" si="12"/>
        <v>4.072727272727274</v>
      </c>
      <c r="I46" s="38">
        <f>COUNTIF(Vertices[Out-Degree],"&gt;= "&amp;H46)-COUNTIF(Vertices[Out-Degree],"&gt;="&amp;H47)</f>
        <v>0</v>
      </c>
      <c r="J46" s="37">
        <f t="shared" si="13"/>
        <v>64</v>
      </c>
      <c r="K46" s="38">
        <f>COUNTIF(Vertices[Betweenness Centrality],"&gt;= "&amp;J46)-COUNTIF(Vertices[Betweenness Centrality],"&gt;="&amp;J47)</f>
        <v>0</v>
      </c>
      <c r="L46" s="37">
        <f t="shared" si="14"/>
        <v>0.5818181818181819</v>
      </c>
      <c r="M46" s="38">
        <f>COUNTIF(Vertices[Closeness Centrality],"&gt;= "&amp;L46)-COUNTIF(Vertices[Closeness Centrality],"&gt;="&amp;L47)</f>
        <v>0</v>
      </c>
      <c r="N46" s="37">
        <f t="shared" si="15"/>
        <v>0.09440523636363632</v>
      </c>
      <c r="O46" s="38">
        <f>COUNTIF(Vertices[Eigenvector Centrality],"&gt;= "&amp;N46)-COUNTIF(Vertices[Eigenvector Centrality],"&gt;="&amp;N47)</f>
        <v>4</v>
      </c>
      <c r="P46" s="37">
        <f t="shared" si="16"/>
        <v>3.4439678363636395</v>
      </c>
      <c r="Q46" s="38">
        <f>COUNTIF(Vertices[PageRank],"&gt;= "&amp;P46)-COUNTIF(Vertices[PageRank],"&gt;="&amp;P47)</f>
        <v>0</v>
      </c>
      <c r="R46" s="37">
        <f t="shared" si="17"/>
        <v>0.38787878787878804</v>
      </c>
      <c r="S46" s="43">
        <f>COUNTIF(Vertices[Clustering Coefficient],"&gt;= "&amp;R46)-COUNTIF(Vertices[Clustering Coefficient],"&gt;="&amp;R47)</f>
        <v>0</v>
      </c>
      <c r="T46" s="37" t="e">
        <f ca="1" t="shared" si="18"/>
        <v>#REF!</v>
      </c>
      <c r="U46" s="38" t="e">
        <f ca="1" t="shared" si="0"/>
        <v>#REF!</v>
      </c>
    </row>
    <row r="47" spans="4:21" ht="15">
      <c r="D47" s="32">
        <f t="shared" si="10"/>
        <v>0</v>
      </c>
      <c r="E47" s="3">
        <f>COUNTIF(Vertices[Degree],"&gt;= "&amp;D47)-COUNTIF(Vertices[Degree],"&gt;="&amp;D48)</f>
        <v>0</v>
      </c>
      <c r="F47" s="39">
        <f t="shared" si="11"/>
        <v>4.800000000000001</v>
      </c>
      <c r="G47" s="40">
        <f>COUNTIF(Vertices[In-Degree],"&gt;= "&amp;F47)-COUNTIF(Vertices[In-Degree],"&gt;="&amp;F48)</f>
        <v>0</v>
      </c>
      <c r="H47" s="39">
        <f t="shared" si="12"/>
        <v>4.200000000000001</v>
      </c>
      <c r="I47" s="40">
        <f>COUNTIF(Vertices[Out-Degree],"&gt;= "&amp;H47)-COUNTIF(Vertices[Out-Degree],"&gt;="&amp;H48)</f>
        <v>0</v>
      </c>
      <c r="J47" s="39">
        <f t="shared" si="13"/>
        <v>66</v>
      </c>
      <c r="K47" s="40">
        <f>COUNTIF(Vertices[Betweenness Centrality],"&gt;= "&amp;J47)-COUNTIF(Vertices[Betweenness Centrality],"&gt;="&amp;J48)</f>
        <v>0</v>
      </c>
      <c r="L47" s="39">
        <f t="shared" si="14"/>
        <v>0.6000000000000001</v>
      </c>
      <c r="M47" s="40">
        <f>COUNTIF(Vertices[Closeness Centrality],"&gt;= "&amp;L47)-COUNTIF(Vertices[Closeness Centrality],"&gt;="&amp;L48)</f>
        <v>0</v>
      </c>
      <c r="N47" s="39">
        <f t="shared" si="15"/>
        <v>0.09735539999999995</v>
      </c>
      <c r="O47" s="40">
        <f>COUNTIF(Vertices[Eigenvector Centrality],"&gt;= "&amp;N47)-COUNTIF(Vertices[Eigenvector Centrality],"&gt;="&amp;N48)</f>
        <v>0</v>
      </c>
      <c r="P47" s="39">
        <f t="shared" si="16"/>
        <v>3.5374728000000033</v>
      </c>
      <c r="Q47" s="40">
        <f>COUNTIF(Vertices[PageRank],"&gt;= "&amp;P47)-COUNTIF(Vertices[PageRank],"&gt;="&amp;P48)</f>
        <v>0</v>
      </c>
      <c r="R47" s="39">
        <f t="shared" si="17"/>
        <v>0.4000000000000002</v>
      </c>
      <c r="S47" s="44">
        <f>COUNTIF(Vertices[Clustering Coefficient],"&gt;= "&amp;R47)-COUNTIF(Vertices[Clustering Coefficient],"&gt;="&amp;R48)</f>
        <v>0</v>
      </c>
      <c r="T47" s="39" t="e">
        <f ca="1" t="shared" si="18"/>
        <v>#REF!</v>
      </c>
      <c r="U47" s="40" t="e">
        <f ca="1" t="shared" si="0"/>
        <v>#REF!</v>
      </c>
    </row>
    <row r="48" spans="4:21" ht="15">
      <c r="D48" s="32">
        <f t="shared" si="10"/>
        <v>0</v>
      </c>
      <c r="E48" s="3">
        <f>COUNTIF(Vertices[Degree],"&gt;= "&amp;D48)-COUNTIF(Vertices[Degree],"&gt;="&amp;D49)</f>
        <v>0</v>
      </c>
      <c r="F48" s="37">
        <f t="shared" si="11"/>
        <v>4.945454545454546</v>
      </c>
      <c r="G48" s="38">
        <f>COUNTIF(Vertices[In-Degree],"&gt;= "&amp;F48)-COUNTIF(Vertices[In-Degree],"&gt;="&amp;F49)</f>
        <v>2</v>
      </c>
      <c r="H48" s="37">
        <f t="shared" si="12"/>
        <v>4.327272727272728</v>
      </c>
      <c r="I48" s="38">
        <f>COUNTIF(Vertices[Out-Degree],"&gt;= "&amp;H48)-COUNTIF(Vertices[Out-Degree],"&gt;="&amp;H49)</f>
        <v>0</v>
      </c>
      <c r="J48" s="37">
        <f t="shared" si="13"/>
        <v>68</v>
      </c>
      <c r="K48" s="38">
        <f>COUNTIF(Vertices[Betweenness Centrality],"&gt;= "&amp;J48)-COUNTIF(Vertices[Betweenness Centrality],"&gt;="&amp;J49)</f>
        <v>0</v>
      </c>
      <c r="L48" s="37">
        <f t="shared" si="14"/>
        <v>0.6181818181818183</v>
      </c>
      <c r="M48" s="38">
        <f>COUNTIF(Vertices[Closeness Centrality],"&gt;= "&amp;L48)-COUNTIF(Vertices[Closeness Centrality],"&gt;="&amp;L49)</f>
        <v>0</v>
      </c>
      <c r="N48" s="37">
        <f t="shared" si="15"/>
        <v>0.10030556363636359</v>
      </c>
      <c r="O48" s="38">
        <f>COUNTIF(Vertices[Eigenvector Centrality],"&gt;= "&amp;N48)-COUNTIF(Vertices[Eigenvector Centrality],"&gt;="&amp;N49)</f>
        <v>0</v>
      </c>
      <c r="P48" s="37">
        <f t="shared" si="16"/>
        <v>3.630977763636367</v>
      </c>
      <c r="Q48" s="38">
        <f>COUNTIF(Vertices[PageRank],"&gt;= "&amp;P48)-COUNTIF(Vertices[PageRank],"&gt;="&amp;P49)</f>
        <v>0</v>
      </c>
      <c r="R48" s="37">
        <f t="shared" si="17"/>
        <v>0.41212121212121233</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5.090909090909092</v>
      </c>
      <c r="G49" s="40">
        <f>COUNTIF(Vertices[In-Degree],"&gt;= "&amp;F49)-COUNTIF(Vertices[In-Degree],"&gt;="&amp;F50)</f>
        <v>0</v>
      </c>
      <c r="H49" s="39">
        <f t="shared" si="12"/>
        <v>4.454545454545455</v>
      </c>
      <c r="I49" s="40">
        <f>COUNTIF(Vertices[Out-Degree],"&gt;= "&amp;H49)-COUNTIF(Vertices[Out-Degree],"&gt;="&amp;H50)</f>
        <v>0</v>
      </c>
      <c r="J49" s="39">
        <f t="shared" si="13"/>
        <v>70</v>
      </c>
      <c r="K49" s="40">
        <f>COUNTIF(Vertices[Betweenness Centrality],"&gt;= "&amp;J49)-COUNTIF(Vertices[Betweenness Centrality],"&gt;="&amp;J50)</f>
        <v>0</v>
      </c>
      <c r="L49" s="39">
        <f t="shared" si="14"/>
        <v>0.6363636363636365</v>
      </c>
      <c r="M49" s="40">
        <f>COUNTIF(Vertices[Closeness Centrality],"&gt;= "&amp;L49)-COUNTIF(Vertices[Closeness Centrality],"&gt;="&amp;L50)</f>
        <v>0</v>
      </c>
      <c r="N49" s="39">
        <f t="shared" si="15"/>
        <v>0.10325572727272722</v>
      </c>
      <c r="O49" s="40">
        <f>COUNTIF(Vertices[Eigenvector Centrality],"&gt;= "&amp;N49)-COUNTIF(Vertices[Eigenvector Centrality],"&gt;="&amp;N50)</f>
        <v>0</v>
      </c>
      <c r="P49" s="39">
        <f t="shared" si="16"/>
        <v>3.724482727272731</v>
      </c>
      <c r="Q49" s="40">
        <f>COUNTIF(Vertices[PageRank],"&gt;= "&amp;P49)-COUNTIF(Vertices[PageRank],"&gt;="&amp;P50)</f>
        <v>0</v>
      </c>
      <c r="R49" s="39">
        <f t="shared" si="17"/>
        <v>0.4242424242424245</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5.236363636363637</v>
      </c>
      <c r="G50" s="38">
        <f>COUNTIF(Vertices[In-Degree],"&gt;= "&amp;F50)-COUNTIF(Vertices[In-Degree],"&gt;="&amp;F51)</f>
        <v>0</v>
      </c>
      <c r="H50" s="37">
        <f t="shared" si="12"/>
        <v>4.581818181818182</v>
      </c>
      <c r="I50" s="38">
        <f>COUNTIF(Vertices[Out-Degree],"&gt;= "&amp;H50)-COUNTIF(Vertices[Out-Degree],"&gt;="&amp;H51)</f>
        <v>0</v>
      </c>
      <c r="J50" s="37">
        <f t="shared" si="13"/>
        <v>72</v>
      </c>
      <c r="K50" s="38">
        <f>COUNTIF(Vertices[Betweenness Centrality],"&gt;= "&amp;J50)-COUNTIF(Vertices[Betweenness Centrality],"&gt;="&amp;J51)</f>
        <v>0</v>
      </c>
      <c r="L50" s="37">
        <f t="shared" si="14"/>
        <v>0.6545454545454547</v>
      </c>
      <c r="M50" s="38">
        <f>COUNTIF(Vertices[Closeness Centrality],"&gt;= "&amp;L50)-COUNTIF(Vertices[Closeness Centrality],"&gt;="&amp;L51)</f>
        <v>0</v>
      </c>
      <c r="N50" s="37">
        <f t="shared" si="15"/>
        <v>0.10620589090909086</v>
      </c>
      <c r="O50" s="38">
        <f>COUNTIF(Vertices[Eigenvector Centrality],"&gt;= "&amp;N50)-COUNTIF(Vertices[Eigenvector Centrality],"&gt;="&amp;N51)</f>
        <v>0</v>
      </c>
      <c r="P50" s="37">
        <f t="shared" si="16"/>
        <v>3.817987690909095</v>
      </c>
      <c r="Q50" s="38">
        <f>COUNTIF(Vertices[PageRank],"&gt;= "&amp;P50)-COUNTIF(Vertices[PageRank],"&gt;="&amp;P51)</f>
        <v>0</v>
      </c>
      <c r="R50" s="37">
        <f t="shared" si="17"/>
        <v>0.4363636363636366</v>
      </c>
      <c r="S50" s="43">
        <f>COUNTIF(Vertices[Clustering Coefficient],"&gt;= "&amp;R50)-COUNTIF(Vertices[Clustering Coefficient],"&gt;="&amp;R51)</f>
        <v>0</v>
      </c>
      <c r="T50" s="37" t="e">
        <f ca="1" t="shared" si="18"/>
        <v>#REF!</v>
      </c>
      <c r="U50" s="38" t="e">
        <f ca="1" t="shared" si="0"/>
        <v>#REF!</v>
      </c>
    </row>
    <row r="51" spans="4:21" ht="15">
      <c r="D51" s="32">
        <f t="shared" si="10"/>
        <v>0</v>
      </c>
      <c r="E51" s="3">
        <f>COUNTIF(Vertices[Degree],"&gt;= "&amp;D51)-COUNTIF(Vertices[Degree],"&gt;="&amp;D52)</f>
        <v>0</v>
      </c>
      <c r="F51" s="39">
        <f t="shared" si="11"/>
        <v>5.381818181818183</v>
      </c>
      <c r="G51" s="40">
        <f>COUNTIF(Vertices[In-Degree],"&gt;= "&amp;F51)-COUNTIF(Vertices[In-Degree],"&gt;="&amp;F52)</f>
        <v>0</v>
      </c>
      <c r="H51" s="39">
        <f t="shared" si="12"/>
        <v>4.709090909090909</v>
      </c>
      <c r="I51" s="40">
        <f>COUNTIF(Vertices[Out-Degree],"&gt;= "&amp;H51)-COUNTIF(Vertices[Out-Degree],"&gt;="&amp;H52)</f>
        <v>0</v>
      </c>
      <c r="J51" s="39">
        <f t="shared" si="13"/>
        <v>74</v>
      </c>
      <c r="K51" s="40">
        <f>COUNTIF(Vertices[Betweenness Centrality],"&gt;= "&amp;J51)-COUNTIF(Vertices[Betweenness Centrality],"&gt;="&amp;J52)</f>
        <v>0</v>
      </c>
      <c r="L51" s="39">
        <f t="shared" si="14"/>
        <v>0.6727272727272728</v>
      </c>
      <c r="M51" s="40">
        <f>COUNTIF(Vertices[Closeness Centrality],"&gt;= "&amp;L51)-COUNTIF(Vertices[Closeness Centrality],"&gt;="&amp;L52)</f>
        <v>0</v>
      </c>
      <c r="N51" s="39">
        <f t="shared" si="15"/>
        <v>0.10915605454545449</v>
      </c>
      <c r="O51" s="40">
        <f>COUNTIF(Vertices[Eigenvector Centrality],"&gt;= "&amp;N51)-COUNTIF(Vertices[Eigenvector Centrality],"&gt;="&amp;N52)</f>
        <v>0</v>
      </c>
      <c r="P51" s="39">
        <f t="shared" si="16"/>
        <v>3.9114926545454587</v>
      </c>
      <c r="Q51" s="40">
        <f>COUNTIF(Vertices[PageRank],"&gt;= "&amp;P51)-COUNTIF(Vertices[PageRank],"&gt;="&amp;P52)</f>
        <v>1</v>
      </c>
      <c r="R51" s="39">
        <f t="shared" si="17"/>
        <v>0.44848484848484876</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5.527272727272728</v>
      </c>
      <c r="G52" s="38">
        <f>COUNTIF(Vertices[In-Degree],"&gt;= "&amp;F52)-COUNTIF(Vertices[In-Degree],"&gt;="&amp;F53)</f>
        <v>0</v>
      </c>
      <c r="H52" s="37">
        <f t="shared" si="12"/>
        <v>4.836363636363636</v>
      </c>
      <c r="I52" s="38">
        <f>COUNTIF(Vertices[Out-Degree],"&gt;= "&amp;H52)-COUNTIF(Vertices[Out-Degree],"&gt;="&amp;H53)</f>
        <v>0</v>
      </c>
      <c r="J52" s="37">
        <f t="shared" si="13"/>
        <v>76</v>
      </c>
      <c r="K52" s="38">
        <f>COUNTIF(Vertices[Betweenness Centrality],"&gt;= "&amp;J52)-COUNTIF(Vertices[Betweenness Centrality],"&gt;="&amp;J53)</f>
        <v>0</v>
      </c>
      <c r="L52" s="37">
        <f t="shared" si="14"/>
        <v>0.690909090909091</v>
      </c>
      <c r="M52" s="38">
        <f>COUNTIF(Vertices[Closeness Centrality],"&gt;= "&amp;L52)-COUNTIF(Vertices[Closeness Centrality],"&gt;="&amp;L53)</f>
        <v>0</v>
      </c>
      <c r="N52" s="37">
        <f t="shared" si="15"/>
        <v>0.11210621818181812</v>
      </c>
      <c r="O52" s="38">
        <f>COUNTIF(Vertices[Eigenvector Centrality],"&gt;= "&amp;N52)-COUNTIF(Vertices[Eigenvector Centrality],"&gt;="&amp;N53)</f>
        <v>0</v>
      </c>
      <c r="P52" s="37">
        <f t="shared" si="16"/>
        <v>4.0049976181818225</v>
      </c>
      <c r="Q52" s="38">
        <f>COUNTIF(Vertices[PageRank],"&gt;= "&amp;P52)-COUNTIF(Vertices[PageRank],"&gt;="&amp;P53)</f>
        <v>0</v>
      </c>
      <c r="R52" s="37">
        <f t="shared" si="17"/>
        <v>0.4606060606060609</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5.672727272727274</v>
      </c>
      <c r="G53" s="40">
        <f>COUNTIF(Vertices[In-Degree],"&gt;= "&amp;F53)-COUNTIF(Vertices[In-Degree],"&gt;="&amp;F54)</f>
        <v>0</v>
      </c>
      <c r="H53" s="39">
        <f t="shared" si="12"/>
        <v>4.963636363636363</v>
      </c>
      <c r="I53" s="40">
        <f>COUNTIF(Vertices[Out-Degree],"&gt;= "&amp;H53)-COUNTIF(Vertices[Out-Degree],"&gt;="&amp;H54)</f>
        <v>0</v>
      </c>
      <c r="J53" s="39">
        <f t="shared" si="13"/>
        <v>78</v>
      </c>
      <c r="K53" s="40">
        <f>COUNTIF(Vertices[Betweenness Centrality],"&gt;= "&amp;J53)-COUNTIF(Vertices[Betweenness Centrality],"&gt;="&amp;J54)</f>
        <v>0</v>
      </c>
      <c r="L53" s="39">
        <f t="shared" si="14"/>
        <v>0.7090909090909092</v>
      </c>
      <c r="M53" s="40">
        <f>COUNTIF(Vertices[Closeness Centrality],"&gt;= "&amp;L53)-COUNTIF(Vertices[Closeness Centrality],"&gt;="&amp;L54)</f>
        <v>0</v>
      </c>
      <c r="N53" s="39">
        <f t="shared" si="15"/>
        <v>0.11505638181818176</v>
      </c>
      <c r="O53" s="40">
        <f>COUNTIF(Vertices[Eigenvector Centrality],"&gt;= "&amp;N53)-COUNTIF(Vertices[Eigenvector Centrality],"&gt;="&amp;N54)</f>
        <v>0</v>
      </c>
      <c r="P53" s="39">
        <f t="shared" si="16"/>
        <v>4.098502581818186</v>
      </c>
      <c r="Q53" s="40">
        <f>COUNTIF(Vertices[PageRank],"&gt;= "&amp;P53)-COUNTIF(Vertices[PageRank],"&gt;="&amp;P54)</f>
        <v>0</v>
      </c>
      <c r="R53" s="39">
        <f t="shared" si="17"/>
        <v>0.47272727272727305</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5.818181818181819</v>
      </c>
      <c r="G54" s="38">
        <f>COUNTIF(Vertices[In-Degree],"&gt;= "&amp;F54)-COUNTIF(Vertices[In-Degree],"&gt;="&amp;F55)</f>
        <v>0</v>
      </c>
      <c r="H54" s="37">
        <f t="shared" si="12"/>
        <v>5.09090909090909</v>
      </c>
      <c r="I54" s="38">
        <f>COUNTIF(Vertices[Out-Degree],"&gt;= "&amp;H54)-COUNTIF(Vertices[Out-Degree],"&gt;="&amp;H55)</f>
        <v>0</v>
      </c>
      <c r="J54" s="37">
        <f t="shared" si="13"/>
        <v>80</v>
      </c>
      <c r="K54" s="38">
        <f>COUNTIF(Vertices[Betweenness Centrality],"&gt;= "&amp;J54)-COUNTIF(Vertices[Betweenness Centrality],"&gt;="&amp;J55)</f>
        <v>0</v>
      </c>
      <c r="L54" s="37">
        <f t="shared" si="14"/>
        <v>0.7272727272727274</v>
      </c>
      <c r="M54" s="38">
        <f>COUNTIF(Vertices[Closeness Centrality],"&gt;= "&amp;L54)-COUNTIF(Vertices[Closeness Centrality],"&gt;="&amp;L55)</f>
        <v>0</v>
      </c>
      <c r="N54" s="37">
        <f t="shared" si="15"/>
        <v>0.11800654545454539</v>
      </c>
      <c r="O54" s="38">
        <f>COUNTIF(Vertices[Eigenvector Centrality],"&gt;= "&amp;N54)-COUNTIF(Vertices[Eigenvector Centrality],"&gt;="&amp;N55)</f>
        <v>0</v>
      </c>
      <c r="P54" s="37">
        <f t="shared" si="16"/>
        <v>4.19200754545455</v>
      </c>
      <c r="Q54" s="38">
        <f>COUNTIF(Vertices[PageRank],"&gt;= "&amp;P54)-COUNTIF(Vertices[PageRank],"&gt;="&amp;P55)</f>
        <v>0</v>
      </c>
      <c r="R54" s="37">
        <f t="shared" si="17"/>
        <v>0.4848484848484852</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5.963636363636365</v>
      </c>
      <c r="G55" s="40">
        <f>COUNTIF(Vertices[In-Degree],"&gt;= "&amp;F55)-COUNTIF(Vertices[In-Degree],"&gt;="&amp;F56)</f>
        <v>2</v>
      </c>
      <c r="H55" s="39">
        <f t="shared" si="12"/>
        <v>5.218181818181817</v>
      </c>
      <c r="I55" s="40">
        <f>COUNTIF(Vertices[Out-Degree],"&gt;= "&amp;H55)-COUNTIF(Vertices[Out-Degree],"&gt;="&amp;H56)</f>
        <v>0</v>
      </c>
      <c r="J55" s="39">
        <f t="shared" si="13"/>
        <v>82</v>
      </c>
      <c r="K55" s="40">
        <f>COUNTIF(Vertices[Betweenness Centrality],"&gt;= "&amp;J55)-COUNTIF(Vertices[Betweenness Centrality],"&gt;="&amp;J56)</f>
        <v>0</v>
      </c>
      <c r="L55" s="39">
        <f t="shared" si="14"/>
        <v>0.7454545454545456</v>
      </c>
      <c r="M55" s="40">
        <f>COUNTIF(Vertices[Closeness Centrality],"&gt;= "&amp;L55)-COUNTIF(Vertices[Closeness Centrality],"&gt;="&amp;L56)</f>
        <v>0</v>
      </c>
      <c r="N55" s="39">
        <f t="shared" si="15"/>
        <v>0.12095670909090903</v>
      </c>
      <c r="O55" s="40">
        <f>COUNTIF(Vertices[Eigenvector Centrality],"&gt;= "&amp;N55)-COUNTIF(Vertices[Eigenvector Centrality],"&gt;="&amp;N56)</f>
        <v>0</v>
      </c>
      <c r="P55" s="39">
        <f t="shared" si="16"/>
        <v>4.285512509090914</v>
      </c>
      <c r="Q55" s="40">
        <f>COUNTIF(Vertices[PageRank],"&gt;= "&amp;P55)-COUNTIF(Vertices[PageRank],"&gt;="&amp;P56)</f>
        <v>0</v>
      </c>
      <c r="R55" s="39">
        <f t="shared" si="17"/>
        <v>0.49696969696969734</v>
      </c>
      <c r="S55" s="44">
        <f>COUNTIF(Vertices[Clustering Coefficient],"&gt;= "&amp;R55)-COUNTIF(Vertices[Clustering Coefficient],"&gt;="&amp;R56)</f>
        <v>13</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6.10909090909091</v>
      </c>
      <c r="G56" s="38">
        <f>COUNTIF(Vertices[In-Degree],"&gt;= "&amp;F56)-COUNTIF(Vertices[In-Degree],"&gt;="&amp;F57)</f>
        <v>0</v>
      </c>
      <c r="H56" s="37">
        <f t="shared" si="12"/>
        <v>5.345454545454544</v>
      </c>
      <c r="I56" s="38">
        <f>COUNTIF(Vertices[Out-Degree],"&gt;= "&amp;H56)-COUNTIF(Vertices[Out-Degree],"&gt;="&amp;H57)</f>
        <v>0</v>
      </c>
      <c r="J56" s="37">
        <f t="shared" si="13"/>
        <v>84</v>
      </c>
      <c r="K56" s="38">
        <f>COUNTIF(Vertices[Betweenness Centrality],"&gt;= "&amp;J56)-COUNTIF(Vertices[Betweenness Centrality],"&gt;="&amp;J57)</f>
        <v>0</v>
      </c>
      <c r="L56" s="37">
        <f t="shared" si="14"/>
        <v>0.7636363636363638</v>
      </c>
      <c r="M56" s="38">
        <f>COUNTIF(Vertices[Closeness Centrality],"&gt;= "&amp;L56)-COUNTIF(Vertices[Closeness Centrality],"&gt;="&amp;L57)</f>
        <v>0</v>
      </c>
      <c r="N56" s="37">
        <f t="shared" si="15"/>
        <v>0.12390687272727266</v>
      </c>
      <c r="O56" s="38">
        <f>COUNTIF(Vertices[Eigenvector Centrality],"&gt;= "&amp;N56)-COUNTIF(Vertices[Eigenvector Centrality],"&gt;="&amp;N57)</f>
        <v>0</v>
      </c>
      <c r="P56" s="37">
        <f t="shared" si="16"/>
        <v>4.379017472727278</v>
      </c>
      <c r="Q56" s="38">
        <f>COUNTIF(Vertices[PageRank],"&gt;= "&amp;P56)-COUNTIF(Vertices[PageRank],"&gt;="&amp;P57)</f>
        <v>0</v>
      </c>
      <c r="R56" s="37">
        <f t="shared" si="17"/>
        <v>0.5090909090909095</v>
      </c>
      <c r="S56" s="43">
        <f>COUNTIF(Vertices[Clustering Coefficient],"&gt;= "&amp;R56)-COUNTIF(Vertices[Clustering Coefficient],"&gt;="&amp;R57)</f>
        <v>0</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8</v>
      </c>
      <c r="G57" s="42">
        <f>COUNTIF(Vertices[In-Degree],"&gt;= "&amp;F57)-COUNTIF(Vertices[In-Degree],"&gt;="&amp;F58)</f>
        <v>1</v>
      </c>
      <c r="H57" s="41">
        <f>MAX(Vertices[Out-Degree])</f>
        <v>7</v>
      </c>
      <c r="I57" s="42">
        <f>COUNTIF(Vertices[Out-Degree],"&gt;= "&amp;H57)-COUNTIF(Vertices[Out-Degree],"&gt;="&amp;H58)</f>
        <v>1</v>
      </c>
      <c r="J57" s="41">
        <f>MAX(Vertices[Betweenness Centrality])</f>
        <v>110</v>
      </c>
      <c r="K57" s="42">
        <f>COUNTIF(Vertices[Betweenness Centrality],"&gt;= "&amp;J57)-COUNTIF(Vertices[Betweenness Centrality],"&gt;="&amp;J58)</f>
        <v>1</v>
      </c>
      <c r="L57" s="41">
        <f>MAX(Vertices[Closeness Centrality])</f>
        <v>1</v>
      </c>
      <c r="M57" s="42">
        <f>COUNTIF(Vertices[Closeness Centrality],"&gt;= "&amp;L57)-COUNTIF(Vertices[Closeness Centrality],"&gt;="&amp;L58)</f>
        <v>38</v>
      </c>
      <c r="N57" s="41">
        <f>MAX(Vertices[Eigenvector Centrality])</f>
        <v>0.162259</v>
      </c>
      <c r="O57" s="42">
        <f>COUNTIF(Vertices[Eigenvector Centrality],"&gt;= "&amp;N57)-COUNTIF(Vertices[Eigenvector Centrality],"&gt;="&amp;N58)</f>
        <v>2</v>
      </c>
      <c r="P57" s="41">
        <f>MAX(Vertices[PageRank])</f>
        <v>5.594582</v>
      </c>
      <c r="Q57" s="42">
        <f>COUNTIF(Vertices[PageRank],"&gt;= "&amp;P57)-COUNTIF(Vertices[PageRank],"&gt;="&amp;P58)</f>
        <v>1</v>
      </c>
      <c r="R57" s="41">
        <f>MAX(Vertices[Clustering Coefficient])</f>
        <v>0.6666666666666666</v>
      </c>
      <c r="S57" s="45">
        <f>COUNTIF(Vertices[Clustering Coefficient],"&gt;= "&amp;R57)-COUNTIF(Vertices[Clustering Coefficient],"&gt;="&amp;R58)</f>
        <v>2</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8</v>
      </c>
    </row>
    <row r="71" spans="1:2" ht="15">
      <c r="A71" s="33" t="s">
        <v>90</v>
      </c>
      <c r="B71" s="47">
        <f>_xlfn.IFERROR(AVERAGE(Vertices[In-Degree]),NoMetricMessage)</f>
        <v>0.9954337899543378</v>
      </c>
    </row>
    <row r="72" spans="1:2" ht="15">
      <c r="A72" s="33" t="s">
        <v>91</v>
      </c>
      <c r="B72" s="47">
        <f>_xlfn.IFERROR(MEDIAN(Vertices[In-Degree]),NoMetricMessage)</f>
        <v>1</v>
      </c>
    </row>
    <row r="83" spans="1:2" ht="15">
      <c r="A83" s="33" t="s">
        <v>94</v>
      </c>
      <c r="B83" s="46">
        <f>IF(COUNT(Vertices[Out-Degree])&gt;0,H2,NoMetricMessage)</f>
        <v>0</v>
      </c>
    </row>
    <row r="84" spans="1:2" ht="15">
      <c r="A84" s="33" t="s">
        <v>95</v>
      </c>
      <c r="B84" s="46">
        <f>IF(COUNT(Vertices[Out-Degree])&gt;0,H57,NoMetricMessage)</f>
        <v>7</v>
      </c>
    </row>
    <row r="85" spans="1:2" ht="15">
      <c r="A85" s="33" t="s">
        <v>96</v>
      </c>
      <c r="B85" s="47">
        <f>_xlfn.IFERROR(AVERAGE(Vertices[Out-Degree]),NoMetricMessage)</f>
        <v>0.9954337899543378</v>
      </c>
    </row>
    <row r="86" spans="1:2" ht="15">
      <c r="A86" s="33" t="s">
        <v>97</v>
      </c>
      <c r="B86" s="47">
        <f>_xlfn.IFERROR(MEDIAN(Vertices[Out-Degree]),NoMetricMessage)</f>
        <v>1</v>
      </c>
    </row>
    <row r="97" spans="1:2" ht="15">
      <c r="A97" s="33" t="s">
        <v>100</v>
      </c>
      <c r="B97" s="47">
        <f>IF(COUNT(Vertices[Betweenness Centrality])&gt;0,J2,NoMetricMessage)</f>
        <v>0</v>
      </c>
    </row>
    <row r="98" spans="1:2" ht="15">
      <c r="A98" s="33" t="s">
        <v>101</v>
      </c>
      <c r="B98" s="47">
        <f>IF(COUNT(Vertices[Betweenness Centrality])&gt;0,J57,NoMetricMessage)</f>
        <v>110</v>
      </c>
    </row>
    <row r="99" spans="1:2" ht="15">
      <c r="A99" s="33" t="s">
        <v>102</v>
      </c>
      <c r="B99" s="47">
        <f>_xlfn.IFERROR(AVERAGE(Vertices[Betweenness Centrality]),NoMetricMessage)</f>
        <v>1.2511415525114156</v>
      </c>
    </row>
    <row r="100" spans="1:2" ht="15">
      <c r="A100" s="33" t="s">
        <v>103</v>
      </c>
      <c r="B100" s="47">
        <f>_xlfn.IFERROR(MEDIAN(Vertices[Betweenness Centrality]),NoMetricMessage)</f>
        <v>0</v>
      </c>
    </row>
    <row r="111" spans="1:2" ht="15">
      <c r="A111" s="33" t="s">
        <v>106</v>
      </c>
      <c r="B111" s="47">
        <f>IF(COUNT(Vertices[Closeness Centrality])&gt;0,L2,NoMetricMessage)</f>
        <v>0</v>
      </c>
    </row>
    <row r="112" spans="1:2" ht="15">
      <c r="A112" s="33" t="s">
        <v>107</v>
      </c>
      <c r="B112" s="47">
        <f>IF(COUNT(Vertices[Closeness Centrality])&gt;0,L57,NoMetricMessage)</f>
        <v>1</v>
      </c>
    </row>
    <row r="113" spans="1:2" ht="15">
      <c r="A113" s="33" t="s">
        <v>108</v>
      </c>
      <c r="B113" s="47">
        <f>_xlfn.IFERROR(AVERAGE(Vertices[Closeness Centrality]),NoMetricMessage)</f>
        <v>0.2655007214611875</v>
      </c>
    </row>
    <row r="114" spans="1:2" ht="15">
      <c r="A114" s="33" t="s">
        <v>109</v>
      </c>
      <c r="B114" s="47">
        <f>_xlfn.IFERROR(MEDIAN(Vertices[Closeness Centrality]),NoMetricMessage)</f>
        <v>0.090909</v>
      </c>
    </row>
    <row r="125" spans="1:2" ht="15">
      <c r="A125" s="33" t="s">
        <v>112</v>
      </c>
      <c r="B125" s="47">
        <f>IF(COUNT(Vertices[Eigenvector Centrality])&gt;0,N2,NoMetricMessage)</f>
        <v>0</v>
      </c>
    </row>
    <row r="126" spans="1:2" ht="15">
      <c r="A126" s="33" t="s">
        <v>113</v>
      </c>
      <c r="B126" s="47">
        <f>IF(COUNT(Vertices[Eigenvector Centrality])&gt;0,N57,NoMetricMessage)</f>
        <v>0.162259</v>
      </c>
    </row>
    <row r="127" spans="1:2" ht="15">
      <c r="A127" s="33" t="s">
        <v>114</v>
      </c>
      <c r="B127" s="47">
        <f>_xlfn.IFERROR(AVERAGE(Vertices[Eigenvector Centrality]),NoMetricMessage)</f>
        <v>0.004566219178082189</v>
      </c>
    </row>
    <row r="128" spans="1:2" ht="15">
      <c r="A128" s="33" t="s">
        <v>115</v>
      </c>
      <c r="B128" s="47">
        <f>_xlfn.IFERROR(MEDIAN(Vertices[Eigenvector Centrality]),NoMetricMessage)</f>
        <v>0</v>
      </c>
    </row>
    <row r="139" spans="1:2" ht="15">
      <c r="A139" s="33" t="s">
        <v>140</v>
      </c>
      <c r="B139" s="47">
        <f>IF(COUNT(Vertices[PageRank])&gt;0,P2,NoMetricMessage)</f>
        <v>0.451809</v>
      </c>
    </row>
    <row r="140" spans="1:2" ht="15">
      <c r="A140" s="33" t="s">
        <v>141</v>
      </c>
      <c r="B140" s="47">
        <f>IF(COUNT(Vertices[PageRank])&gt;0,P57,NoMetricMessage)</f>
        <v>5.594582</v>
      </c>
    </row>
    <row r="141" spans="1:2" ht="15">
      <c r="A141" s="33" t="s">
        <v>142</v>
      </c>
      <c r="B141" s="47">
        <f>_xlfn.IFERROR(AVERAGE(Vertices[PageRank]),NoMetricMessage)</f>
        <v>0.9999979406392705</v>
      </c>
    </row>
    <row r="142" spans="1:2" ht="15">
      <c r="A142" s="33" t="s">
        <v>143</v>
      </c>
      <c r="B142" s="47">
        <f>_xlfn.IFERROR(MEDIAN(Vertices[PageRank]),NoMetricMessage)</f>
        <v>0.999998</v>
      </c>
    </row>
    <row r="153" spans="1:2" ht="15">
      <c r="A153" s="33" t="s">
        <v>118</v>
      </c>
      <c r="B153" s="47">
        <f>IF(COUNT(Vertices[Clustering Coefficient])&gt;0,R2,NoMetricMessage)</f>
        <v>0</v>
      </c>
    </row>
    <row r="154" spans="1:2" ht="15">
      <c r="A154" s="33" t="s">
        <v>119</v>
      </c>
      <c r="B154" s="47">
        <f>IF(COUNT(Vertices[Clustering Coefficient])&gt;0,R57,NoMetricMessage)</f>
        <v>0.6666666666666666</v>
      </c>
    </row>
    <row r="155" spans="1:2" ht="15">
      <c r="A155" s="33" t="s">
        <v>120</v>
      </c>
      <c r="B155" s="47">
        <f>_xlfn.IFERROR(AVERAGE(Vertices[Clustering Coefficient]),NoMetricMessage)</f>
        <v>0.04178082191780822</v>
      </c>
    </row>
    <row r="156" spans="1:2" ht="15">
      <c r="A156" s="33" t="s">
        <v>121</v>
      </c>
      <c r="B156"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3"/>
    <tablePart r:id="rId4"/>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3434</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3435</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3436</v>
      </c>
      <c r="K7" s="13" t="s">
        <v>3437</v>
      </c>
    </row>
    <row r="8" spans="1:11" ht="409.5">
      <c r="A8"/>
      <c r="B8">
        <v>2</v>
      </c>
      <c r="C8">
        <v>2</v>
      </c>
      <c r="D8" t="s">
        <v>61</v>
      </c>
      <c r="E8" t="s">
        <v>61</v>
      </c>
      <c r="H8" t="s">
        <v>73</v>
      </c>
      <c r="J8" t="s">
        <v>3438</v>
      </c>
      <c r="K8" s="13" t="s">
        <v>3439</v>
      </c>
    </row>
    <row r="9" spans="1:11" ht="409.5">
      <c r="A9"/>
      <c r="B9">
        <v>3</v>
      </c>
      <c r="C9">
        <v>4</v>
      </c>
      <c r="D9" t="s">
        <v>62</v>
      </c>
      <c r="E9" t="s">
        <v>62</v>
      </c>
      <c r="H9" t="s">
        <v>74</v>
      </c>
      <c r="J9" t="s">
        <v>3440</v>
      </c>
      <c r="K9" s="100" t="s">
        <v>3441</v>
      </c>
    </row>
    <row r="10" spans="1:11" ht="409.5">
      <c r="A10"/>
      <c r="B10">
        <v>4</v>
      </c>
      <c r="D10" t="s">
        <v>63</v>
      </c>
      <c r="E10" t="s">
        <v>63</v>
      </c>
      <c r="H10" t="s">
        <v>75</v>
      </c>
      <c r="J10" t="s">
        <v>3442</v>
      </c>
      <c r="K10" s="13" t="s">
        <v>3443</v>
      </c>
    </row>
    <row r="11" spans="1:11" ht="15">
      <c r="A11"/>
      <c r="B11">
        <v>5</v>
      </c>
      <c r="D11" t="s">
        <v>46</v>
      </c>
      <c r="E11">
        <v>1</v>
      </c>
      <c r="H11" t="s">
        <v>76</v>
      </c>
      <c r="J11" t="s">
        <v>3444</v>
      </c>
      <c r="K11" t="s">
        <v>3445</v>
      </c>
    </row>
    <row r="12" spans="1:11" ht="15">
      <c r="A12"/>
      <c r="B12"/>
      <c r="D12" t="s">
        <v>64</v>
      </c>
      <c r="E12">
        <v>2</v>
      </c>
      <c r="H12">
        <v>0</v>
      </c>
      <c r="J12" t="s">
        <v>3446</v>
      </c>
      <c r="K12" t="s">
        <v>3447</v>
      </c>
    </row>
    <row r="13" spans="1:11" ht="15">
      <c r="A13"/>
      <c r="B13"/>
      <c r="D13">
        <v>1</v>
      </c>
      <c r="E13">
        <v>3</v>
      </c>
      <c r="H13">
        <v>1</v>
      </c>
      <c r="J13" t="s">
        <v>3448</v>
      </c>
      <c r="K13" t="s">
        <v>3449</v>
      </c>
    </row>
    <row r="14" spans="4:11" ht="15">
      <c r="D14">
        <v>2</v>
      </c>
      <c r="E14">
        <v>4</v>
      </c>
      <c r="H14">
        <v>2</v>
      </c>
      <c r="J14" t="s">
        <v>3450</v>
      </c>
      <c r="K14" t="s">
        <v>3451</v>
      </c>
    </row>
    <row r="15" spans="4:11" ht="15">
      <c r="D15">
        <v>3</v>
      </c>
      <c r="E15">
        <v>5</v>
      </c>
      <c r="H15">
        <v>3</v>
      </c>
      <c r="J15" t="s">
        <v>3452</v>
      </c>
      <c r="K15" t="s">
        <v>3453</v>
      </c>
    </row>
    <row r="16" spans="4:11" ht="15">
      <c r="D16">
        <v>4</v>
      </c>
      <c r="E16">
        <v>6</v>
      </c>
      <c r="H16">
        <v>4</v>
      </c>
      <c r="J16" t="s">
        <v>3454</v>
      </c>
      <c r="K16" t="s">
        <v>3455</v>
      </c>
    </row>
    <row r="17" spans="4:11" ht="15">
      <c r="D17">
        <v>5</v>
      </c>
      <c r="E17">
        <v>7</v>
      </c>
      <c r="H17">
        <v>5</v>
      </c>
      <c r="J17" t="s">
        <v>3456</v>
      </c>
      <c r="K17" t="s">
        <v>3457</v>
      </c>
    </row>
    <row r="18" spans="4:11" ht="15">
      <c r="D18">
        <v>6</v>
      </c>
      <c r="E18">
        <v>8</v>
      </c>
      <c r="H18">
        <v>6</v>
      </c>
      <c r="J18" t="s">
        <v>3458</v>
      </c>
      <c r="K18" t="s">
        <v>3459</v>
      </c>
    </row>
    <row r="19" spans="4:11" ht="15">
      <c r="D19">
        <v>7</v>
      </c>
      <c r="E19">
        <v>9</v>
      </c>
      <c r="H19">
        <v>7</v>
      </c>
      <c r="J19" t="s">
        <v>3460</v>
      </c>
      <c r="K19" t="s">
        <v>3461</v>
      </c>
    </row>
    <row r="20" spans="4:11" ht="15">
      <c r="D20">
        <v>8</v>
      </c>
      <c r="H20">
        <v>8</v>
      </c>
      <c r="J20" t="s">
        <v>3462</v>
      </c>
      <c r="K20" t="s">
        <v>3463</v>
      </c>
    </row>
    <row r="21" spans="4:11" ht="409.5">
      <c r="D21">
        <v>9</v>
      </c>
      <c r="H21">
        <v>9</v>
      </c>
      <c r="J21" t="s">
        <v>3464</v>
      </c>
      <c r="K21" s="13" t="s">
        <v>3465</v>
      </c>
    </row>
    <row r="22" spans="4:11" ht="409.5">
      <c r="D22">
        <v>10</v>
      </c>
      <c r="J22" t="s">
        <v>3466</v>
      </c>
      <c r="K22" s="13" t="s">
        <v>3467</v>
      </c>
    </row>
    <row r="23" spans="4:11" ht="409.5">
      <c r="D23">
        <v>11</v>
      </c>
      <c r="J23" t="s">
        <v>3468</v>
      </c>
      <c r="K23" s="13" t="s">
        <v>3469</v>
      </c>
    </row>
    <row r="24" spans="10:11" ht="409.5">
      <c r="J24" t="s">
        <v>3470</v>
      </c>
      <c r="K24" s="13" t="s">
        <v>5005</v>
      </c>
    </row>
    <row r="25" spans="10:11" ht="15">
      <c r="J25" t="s">
        <v>3471</v>
      </c>
      <c r="K25" t="b">
        <v>0</v>
      </c>
    </row>
    <row r="26" spans="10:11" ht="15">
      <c r="J26" t="s">
        <v>5002</v>
      </c>
      <c r="K26" t="s">
        <v>5003</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workbookViewId="0" topLeftCell="A1"/>
  </sheetViews>
  <sheetFormatPr defaultColWidth="9.140625" defaultRowHeight="15"/>
  <cols>
    <col min="1" max="1" width="10.00390625" style="0" customWidth="1"/>
    <col min="2" max="2" width="10.00390625" style="0" bestFit="1" customWidth="1"/>
    <col min="3" max="3" width="13.421875" style="0" bestFit="1" customWidth="1"/>
  </cols>
  <sheetData>
    <row r="1" ht="15">
      <c r="C1" s="33" t="s">
        <v>42</v>
      </c>
    </row>
    <row r="2" spans="1:3" ht="15" customHeight="1">
      <c r="A2" s="13" t="s">
        <v>3528</v>
      </c>
      <c r="B2" s="117" t="s">
        <v>3529</v>
      </c>
      <c r="C2" s="118" t="s">
        <v>3530</v>
      </c>
    </row>
    <row r="3" spans="1:3" ht="15">
      <c r="A3" s="116" t="s">
        <v>3473</v>
      </c>
      <c r="B3" s="116" t="s">
        <v>3473</v>
      </c>
      <c r="C3" s="34">
        <v>120</v>
      </c>
    </row>
    <row r="4" spans="1:3" ht="15">
      <c r="A4" s="116" t="s">
        <v>3474</v>
      </c>
      <c r="B4" s="116" t="s">
        <v>3474</v>
      </c>
      <c r="C4" s="34">
        <v>13</v>
      </c>
    </row>
    <row r="5" spans="1:3" ht="15">
      <c r="A5" s="116" t="s">
        <v>3475</v>
      </c>
      <c r="B5" s="116" t="s">
        <v>3475</v>
      </c>
      <c r="C5" s="34">
        <v>8</v>
      </c>
    </row>
    <row r="6" spans="1:3" ht="15">
      <c r="A6" s="116" t="s">
        <v>3476</v>
      </c>
      <c r="B6" s="116" t="s">
        <v>3476</v>
      </c>
      <c r="C6" s="34">
        <v>6</v>
      </c>
    </row>
    <row r="7" spans="1:3" ht="15">
      <c r="A7" s="116" t="s">
        <v>3477</v>
      </c>
      <c r="B7" s="116" t="s">
        <v>3477</v>
      </c>
      <c r="C7" s="34">
        <v>6</v>
      </c>
    </row>
    <row r="8" spans="1:3" ht="15">
      <c r="A8" s="116" t="s">
        <v>3478</v>
      </c>
      <c r="B8" s="116" t="s">
        <v>3478</v>
      </c>
      <c r="C8" s="34">
        <v>9</v>
      </c>
    </row>
    <row r="9" spans="1:3" ht="15">
      <c r="A9" s="116" t="s">
        <v>3479</v>
      </c>
      <c r="B9" s="116" t="s">
        <v>3479</v>
      </c>
      <c r="C9" s="34">
        <v>8</v>
      </c>
    </row>
    <row r="10" spans="1:3" ht="15">
      <c r="A10" s="116" t="s">
        <v>3480</v>
      </c>
      <c r="B10" s="116" t="s">
        <v>3480</v>
      </c>
      <c r="C10" s="34">
        <v>4</v>
      </c>
    </row>
    <row r="11" spans="1:3" ht="15">
      <c r="A11" s="116" t="s">
        <v>3481</v>
      </c>
      <c r="B11" s="116" t="s">
        <v>3481</v>
      </c>
      <c r="C11" s="34">
        <v>25</v>
      </c>
    </row>
    <row r="12" spans="1:3" ht="15">
      <c r="A12" s="116" t="s">
        <v>3482</v>
      </c>
      <c r="B12" s="116" t="s">
        <v>3482</v>
      </c>
      <c r="C12" s="34">
        <v>4</v>
      </c>
    </row>
    <row r="13" spans="1:3" ht="15">
      <c r="A13" s="116" t="s">
        <v>3483</v>
      </c>
      <c r="B13" s="116" t="s">
        <v>3483</v>
      </c>
      <c r="C13" s="34">
        <v>4</v>
      </c>
    </row>
    <row r="14" spans="1:3" ht="15">
      <c r="A14" s="116" t="s">
        <v>3484</v>
      </c>
      <c r="B14" s="116" t="s">
        <v>3484</v>
      </c>
      <c r="C14" s="34">
        <v>5</v>
      </c>
    </row>
    <row r="15" spans="1:3" ht="15">
      <c r="A15" s="116" t="s">
        <v>3485</v>
      </c>
      <c r="B15" s="116" t="s">
        <v>3485</v>
      </c>
      <c r="C15" s="34">
        <v>4</v>
      </c>
    </row>
    <row r="16" spans="1:3" ht="15">
      <c r="A16" s="116" t="s">
        <v>3486</v>
      </c>
      <c r="B16" s="116" t="s">
        <v>3486</v>
      </c>
      <c r="C16" s="34">
        <v>4</v>
      </c>
    </row>
    <row r="17" spans="1:3" ht="15">
      <c r="A17" s="116" t="s">
        <v>3487</v>
      </c>
      <c r="B17" s="116" t="s">
        <v>3487</v>
      </c>
      <c r="C17" s="34">
        <v>3</v>
      </c>
    </row>
    <row r="18" spans="1:3" ht="15">
      <c r="A18" s="116" t="s">
        <v>3488</v>
      </c>
      <c r="B18" s="116" t="s">
        <v>3488</v>
      </c>
      <c r="C18" s="34">
        <v>3</v>
      </c>
    </row>
    <row r="19" spans="1:3" ht="15">
      <c r="A19" s="116" t="s">
        <v>3489</v>
      </c>
      <c r="B19" s="116" t="s">
        <v>3489</v>
      </c>
      <c r="C19" s="34">
        <v>3</v>
      </c>
    </row>
    <row r="20" spans="1:3" ht="15">
      <c r="A20" s="116" t="s">
        <v>3490</v>
      </c>
      <c r="B20" s="116" t="s">
        <v>3490</v>
      </c>
      <c r="C20" s="34">
        <v>3</v>
      </c>
    </row>
    <row r="21" spans="1:3" ht="15">
      <c r="A21" s="116" t="s">
        <v>3491</v>
      </c>
      <c r="B21" s="116" t="s">
        <v>3491</v>
      </c>
      <c r="C21" s="34">
        <v>3</v>
      </c>
    </row>
    <row r="22" spans="1:3" ht="15">
      <c r="A22" s="116" t="s">
        <v>3492</v>
      </c>
      <c r="B22" s="116" t="s">
        <v>3492</v>
      </c>
      <c r="C22" s="34">
        <v>3</v>
      </c>
    </row>
    <row r="23" spans="1:3" ht="15">
      <c r="A23" s="116" t="s">
        <v>3493</v>
      </c>
      <c r="B23" s="116" t="s">
        <v>3493</v>
      </c>
      <c r="C23" s="34">
        <v>3</v>
      </c>
    </row>
    <row r="24" spans="1:3" ht="15">
      <c r="A24" s="116" t="s">
        <v>3494</v>
      </c>
      <c r="B24" s="116" t="s">
        <v>3494</v>
      </c>
      <c r="C24" s="34">
        <v>2</v>
      </c>
    </row>
    <row r="25" spans="1:3" ht="15">
      <c r="A25" s="116" t="s">
        <v>3495</v>
      </c>
      <c r="B25" s="116" t="s">
        <v>3495</v>
      </c>
      <c r="C25" s="34">
        <v>3</v>
      </c>
    </row>
    <row r="26" spans="1:3" ht="15">
      <c r="A26" s="116" t="s">
        <v>3496</v>
      </c>
      <c r="B26" s="116" t="s">
        <v>3496</v>
      </c>
      <c r="C26" s="34">
        <v>6</v>
      </c>
    </row>
    <row r="27" spans="1:3" ht="15">
      <c r="A27" s="116" t="s">
        <v>3497</v>
      </c>
      <c r="B27" s="116" t="s">
        <v>3497</v>
      </c>
      <c r="C27" s="34">
        <v>1</v>
      </c>
    </row>
    <row r="28" spans="1:3" ht="15">
      <c r="A28" s="116" t="s">
        <v>3498</v>
      </c>
      <c r="B28" s="116" t="s">
        <v>3498</v>
      </c>
      <c r="C28" s="34">
        <v>2</v>
      </c>
    </row>
    <row r="29" spans="1:3" ht="15">
      <c r="A29" s="116" t="s">
        <v>3499</v>
      </c>
      <c r="B29" s="116" t="s">
        <v>3499</v>
      </c>
      <c r="C29" s="34">
        <v>59</v>
      </c>
    </row>
    <row r="30" spans="1:3" ht="15">
      <c r="A30" s="116" t="s">
        <v>3500</v>
      </c>
      <c r="B30" s="116" t="s">
        <v>3500</v>
      </c>
      <c r="C30" s="34">
        <v>1</v>
      </c>
    </row>
    <row r="31" spans="1:3" ht="15">
      <c r="A31" s="116" t="s">
        <v>3501</v>
      </c>
      <c r="B31" s="116" t="s">
        <v>3501</v>
      </c>
      <c r="C31" s="34">
        <v>1</v>
      </c>
    </row>
    <row r="32" spans="1:3" ht="15">
      <c r="A32" s="116" t="s">
        <v>3502</v>
      </c>
      <c r="B32" s="116" t="s">
        <v>3502</v>
      </c>
      <c r="C32" s="34">
        <v>1</v>
      </c>
    </row>
    <row r="33" spans="1:3" ht="15">
      <c r="A33" s="116" t="s">
        <v>3503</v>
      </c>
      <c r="B33" s="116" t="s">
        <v>3503</v>
      </c>
      <c r="C33" s="34">
        <v>2</v>
      </c>
    </row>
    <row r="34" spans="1:3" ht="15">
      <c r="A34" s="116" t="s">
        <v>3504</v>
      </c>
      <c r="B34" s="116" t="s">
        <v>3504</v>
      </c>
      <c r="C34" s="34">
        <v>2</v>
      </c>
    </row>
    <row r="35" spans="1:3" ht="15">
      <c r="A35" s="116" t="s">
        <v>3505</v>
      </c>
      <c r="B35" s="116" t="s">
        <v>3505</v>
      </c>
      <c r="C35" s="34">
        <v>2</v>
      </c>
    </row>
    <row r="36" spans="1:3" ht="15">
      <c r="A36" s="116" t="s">
        <v>3506</v>
      </c>
      <c r="B36" s="116" t="s">
        <v>3506</v>
      </c>
      <c r="C36" s="34">
        <v>8</v>
      </c>
    </row>
    <row r="37" spans="1:3" ht="15">
      <c r="A37" s="116" t="s">
        <v>3507</v>
      </c>
      <c r="B37" s="116" t="s">
        <v>3507</v>
      </c>
      <c r="C37" s="34">
        <v>1</v>
      </c>
    </row>
    <row r="38" spans="1:3" ht="15">
      <c r="A38" s="116" t="s">
        <v>3508</v>
      </c>
      <c r="B38" s="116" t="s">
        <v>3508</v>
      </c>
      <c r="C38" s="34">
        <v>1</v>
      </c>
    </row>
    <row r="39" spans="1:3" ht="15">
      <c r="A39" s="116" t="s">
        <v>3509</v>
      </c>
      <c r="B39" s="116" t="s">
        <v>3509</v>
      </c>
      <c r="C39" s="34">
        <v>3</v>
      </c>
    </row>
    <row r="40" spans="1:3" ht="15">
      <c r="A40" s="116" t="s">
        <v>3510</v>
      </c>
      <c r="B40" s="116" t="s">
        <v>3510</v>
      </c>
      <c r="C40" s="34">
        <v>1</v>
      </c>
    </row>
    <row r="41" spans="1:3" ht="15">
      <c r="A41" s="116" t="s">
        <v>3511</v>
      </c>
      <c r="B41" s="116" t="s">
        <v>3511</v>
      </c>
      <c r="C41" s="34">
        <v>3</v>
      </c>
    </row>
    <row r="42" spans="1:3" ht="15">
      <c r="A42" s="116" t="s">
        <v>3512</v>
      </c>
      <c r="B42" s="116" t="s">
        <v>3512</v>
      </c>
      <c r="C42" s="34">
        <v>2</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9"/>
  <sheetViews>
    <sheetView workbookViewId="0" topLeftCell="A1"/>
  </sheetViews>
  <sheetFormatPr defaultColWidth="9.140625" defaultRowHeight="15"/>
  <cols>
    <col min="1" max="1" width="39.7109375" style="0" customWidth="1"/>
    <col min="2" max="2" width="20.140625" style="0" bestFit="1" customWidth="1"/>
    <col min="3" max="3" width="29.7109375" style="0" customWidth="1"/>
    <col min="4" max="4" width="11.140625" style="0" bestFit="1" customWidth="1"/>
    <col min="5" max="5" width="29.7109375" style="0" customWidth="1"/>
    <col min="6" max="6" width="11.140625" style="0" bestFit="1" customWidth="1"/>
    <col min="7" max="7" width="29.7109375" style="0" customWidth="1"/>
    <col min="8" max="8" width="11.140625" style="0" bestFit="1" customWidth="1"/>
    <col min="9" max="9" width="29.7109375" style="0" customWidth="1"/>
    <col min="10" max="10" width="11.140625" style="0" bestFit="1" customWidth="1"/>
    <col min="11" max="11" width="29.7109375" style="0" customWidth="1"/>
    <col min="12" max="12" width="11.140625" style="0" bestFit="1" customWidth="1"/>
    <col min="13" max="13" width="29.7109375" style="0" customWidth="1"/>
    <col min="14" max="14" width="11.140625" style="0" bestFit="1" customWidth="1"/>
    <col min="15" max="15" width="29.7109375" style="0" customWidth="1"/>
    <col min="16" max="16" width="11.140625" style="0" bestFit="1" customWidth="1"/>
    <col min="17" max="17" width="29.7109375" style="0" customWidth="1"/>
    <col min="18" max="18" width="11.140625" style="0" bestFit="1" customWidth="1"/>
    <col min="19" max="19" width="29.7109375" style="0" customWidth="1"/>
    <col min="20" max="20" width="11.140625" style="0" bestFit="1" customWidth="1"/>
    <col min="21" max="21" width="30.7109375" style="0" customWidth="1"/>
    <col min="22" max="22" width="12.140625" style="0" bestFit="1" customWidth="1"/>
  </cols>
  <sheetData>
    <row r="1" spans="1:22" ht="15" customHeight="1">
      <c r="A1" s="13" t="s">
        <v>3535</v>
      </c>
      <c r="B1" s="13" t="s">
        <v>3537</v>
      </c>
      <c r="C1" s="13" t="s">
        <v>3538</v>
      </c>
      <c r="D1" s="13" t="s">
        <v>3540</v>
      </c>
      <c r="E1" s="13" t="s">
        <v>3539</v>
      </c>
      <c r="F1" s="13" t="s">
        <v>3542</v>
      </c>
      <c r="G1" s="78" t="s">
        <v>3541</v>
      </c>
      <c r="H1" s="78" t="s">
        <v>3544</v>
      </c>
      <c r="I1" s="13" t="s">
        <v>3543</v>
      </c>
      <c r="J1" s="13" t="s">
        <v>3546</v>
      </c>
      <c r="K1" s="13" t="s">
        <v>3545</v>
      </c>
      <c r="L1" s="13" t="s">
        <v>3548</v>
      </c>
      <c r="M1" s="13" t="s">
        <v>3547</v>
      </c>
      <c r="N1" s="13" t="s">
        <v>3550</v>
      </c>
      <c r="O1" s="13" t="s">
        <v>3549</v>
      </c>
      <c r="P1" s="13" t="s">
        <v>3552</v>
      </c>
      <c r="Q1" s="78" t="s">
        <v>3551</v>
      </c>
      <c r="R1" s="78" t="s">
        <v>3554</v>
      </c>
      <c r="S1" s="78" t="s">
        <v>3553</v>
      </c>
      <c r="T1" s="78" t="s">
        <v>3556</v>
      </c>
      <c r="U1" s="78" t="s">
        <v>3555</v>
      </c>
      <c r="V1" s="78" t="s">
        <v>3557</v>
      </c>
    </row>
    <row r="2" spans="1:22" ht="15">
      <c r="A2" s="82" t="s">
        <v>748</v>
      </c>
      <c r="B2" s="78">
        <v>7</v>
      </c>
      <c r="C2" s="82" t="s">
        <v>700</v>
      </c>
      <c r="D2" s="78">
        <v>3</v>
      </c>
      <c r="E2" s="82" t="s">
        <v>748</v>
      </c>
      <c r="F2" s="78">
        <v>7</v>
      </c>
      <c r="G2" s="78"/>
      <c r="H2" s="78"/>
      <c r="I2" s="82" t="s">
        <v>701</v>
      </c>
      <c r="J2" s="78">
        <v>6</v>
      </c>
      <c r="K2" s="82" t="s">
        <v>762</v>
      </c>
      <c r="L2" s="78">
        <v>1</v>
      </c>
      <c r="M2" s="82" t="s">
        <v>742</v>
      </c>
      <c r="N2" s="78">
        <v>1</v>
      </c>
      <c r="O2" s="82" t="s">
        <v>779</v>
      </c>
      <c r="P2" s="78">
        <v>1</v>
      </c>
      <c r="Q2" s="78"/>
      <c r="R2" s="78"/>
      <c r="S2" s="78"/>
      <c r="T2" s="78"/>
      <c r="U2" s="78"/>
      <c r="V2" s="78"/>
    </row>
    <row r="3" spans="1:22" ht="15">
      <c r="A3" s="82" t="s">
        <v>701</v>
      </c>
      <c r="B3" s="78">
        <v>6</v>
      </c>
      <c r="C3" s="82" t="s">
        <v>756</v>
      </c>
      <c r="D3" s="78">
        <v>3</v>
      </c>
      <c r="E3" s="78"/>
      <c r="F3" s="78"/>
      <c r="G3" s="78"/>
      <c r="H3" s="78"/>
      <c r="I3" s="78"/>
      <c r="J3" s="78"/>
      <c r="K3" s="78"/>
      <c r="L3" s="78"/>
      <c r="M3" s="78"/>
      <c r="N3" s="78"/>
      <c r="O3" s="78"/>
      <c r="P3" s="78"/>
      <c r="Q3" s="78"/>
      <c r="R3" s="78"/>
      <c r="S3" s="78"/>
      <c r="T3" s="78"/>
      <c r="U3" s="78"/>
      <c r="V3" s="78"/>
    </row>
    <row r="4" spans="1:22" ht="15">
      <c r="A4" s="82" t="s">
        <v>859</v>
      </c>
      <c r="B4" s="78">
        <v>5</v>
      </c>
      <c r="C4" s="82" t="s">
        <v>759</v>
      </c>
      <c r="D4" s="78">
        <v>2</v>
      </c>
      <c r="E4" s="78"/>
      <c r="F4" s="78"/>
      <c r="G4" s="78"/>
      <c r="H4" s="78"/>
      <c r="I4" s="78"/>
      <c r="J4" s="78"/>
      <c r="K4" s="78"/>
      <c r="L4" s="78"/>
      <c r="M4" s="78"/>
      <c r="N4" s="78"/>
      <c r="O4" s="78"/>
      <c r="P4" s="78"/>
      <c r="Q4" s="78"/>
      <c r="R4" s="78"/>
      <c r="S4" s="78"/>
      <c r="T4" s="78"/>
      <c r="U4" s="78"/>
      <c r="V4" s="78"/>
    </row>
    <row r="5" spans="1:22" ht="15">
      <c r="A5" s="82" t="s">
        <v>700</v>
      </c>
      <c r="B5" s="78">
        <v>3</v>
      </c>
      <c r="C5" s="82" t="s">
        <v>784</v>
      </c>
      <c r="D5" s="78">
        <v>2</v>
      </c>
      <c r="E5" s="78"/>
      <c r="F5" s="78"/>
      <c r="G5" s="78"/>
      <c r="H5" s="78"/>
      <c r="I5" s="78"/>
      <c r="J5" s="78"/>
      <c r="K5" s="78"/>
      <c r="L5" s="78"/>
      <c r="M5" s="78"/>
      <c r="N5" s="78"/>
      <c r="O5" s="78"/>
      <c r="P5" s="78"/>
      <c r="Q5" s="78"/>
      <c r="R5" s="78"/>
      <c r="S5" s="78"/>
      <c r="T5" s="78"/>
      <c r="U5" s="78"/>
      <c r="V5" s="78"/>
    </row>
    <row r="6" spans="1:22" ht="15">
      <c r="A6" s="82" t="s">
        <v>756</v>
      </c>
      <c r="B6" s="78">
        <v>3</v>
      </c>
      <c r="C6" s="82" t="s">
        <v>3536</v>
      </c>
      <c r="D6" s="78">
        <v>2</v>
      </c>
      <c r="E6" s="78"/>
      <c r="F6" s="78"/>
      <c r="G6" s="78"/>
      <c r="H6" s="78"/>
      <c r="I6" s="78"/>
      <c r="J6" s="78"/>
      <c r="K6" s="78"/>
      <c r="L6" s="78"/>
      <c r="M6" s="78"/>
      <c r="N6" s="78"/>
      <c r="O6" s="78"/>
      <c r="P6" s="78"/>
      <c r="Q6" s="78"/>
      <c r="R6" s="78"/>
      <c r="S6" s="78"/>
      <c r="T6" s="78"/>
      <c r="U6" s="78"/>
      <c r="V6" s="78"/>
    </row>
    <row r="7" spans="1:22" ht="15">
      <c r="A7" s="82" t="s">
        <v>3536</v>
      </c>
      <c r="B7" s="78">
        <v>2</v>
      </c>
      <c r="C7" s="82" t="s">
        <v>699</v>
      </c>
      <c r="D7" s="78">
        <v>1</v>
      </c>
      <c r="E7" s="78"/>
      <c r="F7" s="78"/>
      <c r="G7" s="78"/>
      <c r="H7" s="78"/>
      <c r="I7" s="78"/>
      <c r="J7" s="78"/>
      <c r="K7" s="78"/>
      <c r="L7" s="78"/>
      <c r="M7" s="78"/>
      <c r="N7" s="78"/>
      <c r="O7" s="78"/>
      <c r="P7" s="78"/>
      <c r="Q7" s="78"/>
      <c r="R7" s="78"/>
      <c r="S7" s="78"/>
      <c r="T7" s="78"/>
      <c r="U7" s="78"/>
      <c r="V7" s="78"/>
    </row>
    <row r="8" spans="1:22" ht="15">
      <c r="A8" s="82" t="s">
        <v>729</v>
      </c>
      <c r="B8" s="78">
        <v>2</v>
      </c>
      <c r="C8" s="82" t="s">
        <v>698</v>
      </c>
      <c r="D8" s="78">
        <v>1</v>
      </c>
      <c r="E8" s="78"/>
      <c r="F8" s="78"/>
      <c r="G8" s="78"/>
      <c r="H8" s="78"/>
      <c r="I8" s="78"/>
      <c r="J8" s="78"/>
      <c r="K8" s="78"/>
      <c r="L8" s="78"/>
      <c r="M8" s="78"/>
      <c r="N8" s="78"/>
      <c r="O8" s="78"/>
      <c r="P8" s="78"/>
      <c r="Q8" s="78"/>
      <c r="R8" s="78"/>
      <c r="S8" s="78"/>
      <c r="T8" s="78"/>
      <c r="U8" s="78"/>
      <c r="V8" s="78"/>
    </row>
    <row r="9" spans="1:22" ht="15">
      <c r="A9" s="82" t="s">
        <v>870</v>
      </c>
      <c r="B9" s="78">
        <v>2</v>
      </c>
      <c r="C9" s="82" t="s">
        <v>702</v>
      </c>
      <c r="D9" s="78">
        <v>1</v>
      </c>
      <c r="E9" s="78"/>
      <c r="F9" s="78"/>
      <c r="G9" s="78"/>
      <c r="H9" s="78"/>
      <c r="I9" s="78"/>
      <c r="J9" s="78"/>
      <c r="K9" s="78"/>
      <c r="L9" s="78"/>
      <c r="M9" s="78"/>
      <c r="N9" s="78"/>
      <c r="O9" s="78"/>
      <c r="P9" s="78"/>
      <c r="Q9" s="78"/>
      <c r="R9" s="78"/>
      <c r="S9" s="78"/>
      <c r="T9" s="78"/>
      <c r="U9" s="78"/>
      <c r="V9" s="78"/>
    </row>
    <row r="10" spans="1:22" ht="15">
      <c r="A10" s="82" t="s">
        <v>785</v>
      </c>
      <c r="B10" s="78">
        <v>2</v>
      </c>
      <c r="C10" s="82" t="s">
        <v>704</v>
      </c>
      <c r="D10" s="78">
        <v>1</v>
      </c>
      <c r="E10" s="78"/>
      <c r="F10" s="78"/>
      <c r="G10" s="78"/>
      <c r="H10" s="78"/>
      <c r="I10" s="78"/>
      <c r="J10" s="78"/>
      <c r="K10" s="78"/>
      <c r="L10" s="78"/>
      <c r="M10" s="78"/>
      <c r="N10" s="78"/>
      <c r="O10" s="78"/>
      <c r="P10" s="78"/>
      <c r="Q10" s="78"/>
      <c r="R10" s="78"/>
      <c r="S10" s="78"/>
      <c r="T10" s="78"/>
      <c r="U10" s="78"/>
      <c r="V10" s="78"/>
    </row>
    <row r="11" spans="1:22" ht="15">
      <c r="A11" s="82" t="s">
        <v>784</v>
      </c>
      <c r="B11" s="78">
        <v>2</v>
      </c>
      <c r="C11" s="82" t="s">
        <v>705</v>
      </c>
      <c r="D11" s="78">
        <v>1</v>
      </c>
      <c r="E11" s="78"/>
      <c r="F11" s="78"/>
      <c r="G11" s="78"/>
      <c r="H11" s="78"/>
      <c r="I11" s="78"/>
      <c r="J11" s="78"/>
      <c r="K11" s="78"/>
      <c r="L11" s="78"/>
      <c r="M11" s="78"/>
      <c r="N11" s="78"/>
      <c r="O11" s="78"/>
      <c r="P11" s="78"/>
      <c r="Q11" s="78"/>
      <c r="R11" s="78"/>
      <c r="S11" s="78"/>
      <c r="T11" s="78"/>
      <c r="U11" s="78"/>
      <c r="V11" s="78"/>
    </row>
    <row r="14" spans="1:22" ht="15" customHeight="1">
      <c r="A14" s="13" t="s">
        <v>3563</v>
      </c>
      <c r="B14" s="13" t="s">
        <v>3537</v>
      </c>
      <c r="C14" s="13" t="s">
        <v>3565</v>
      </c>
      <c r="D14" s="13" t="s">
        <v>3540</v>
      </c>
      <c r="E14" s="13" t="s">
        <v>3566</v>
      </c>
      <c r="F14" s="13" t="s">
        <v>3542</v>
      </c>
      <c r="G14" s="78" t="s">
        <v>3567</v>
      </c>
      <c r="H14" s="78" t="s">
        <v>3544</v>
      </c>
      <c r="I14" s="13" t="s">
        <v>3568</v>
      </c>
      <c r="J14" s="13" t="s">
        <v>3546</v>
      </c>
      <c r="K14" s="13" t="s">
        <v>3569</v>
      </c>
      <c r="L14" s="13" t="s">
        <v>3548</v>
      </c>
      <c r="M14" s="13" t="s">
        <v>3570</v>
      </c>
      <c r="N14" s="13" t="s">
        <v>3550</v>
      </c>
      <c r="O14" s="13" t="s">
        <v>3571</v>
      </c>
      <c r="P14" s="13" t="s">
        <v>3552</v>
      </c>
      <c r="Q14" s="78" t="s">
        <v>3572</v>
      </c>
      <c r="R14" s="78" t="s">
        <v>3554</v>
      </c>
      <c r="S14" s="78" t="s">
        <v>3573</v>
      </c>
      <c r="T14" s="78" t="s">
        <v>3556</v>
      </c>
      <c r="U14" s="78" t="s">
        <v>3574</v>
      </c>
      <c r="V14" s="78" t="s">
        <v>3557</v>
      </c>
    </row>
    <row r="15" spans="1:22" ht="15">
      <c r="A15" s="78" t="s">
        <v>899</v>
      </c>
      <c r="B15" s="78">
        <v>67</v>
      </c>
      <c r="C15" s="78" t="s">
        <v>882</v>
      </c>
      <c r="D15" s="78">
        <v>46</v>
      </c>
      <c r="E15" s="78" t="s">
        <v>882</v>
      </c>
      <c r="F15" s="78">
        <v>7</v>
      </c>
      <c r="G15" s="78"/>
      <c r="H15" s="78"/>
      <c r="I15" s="78" t="s">
        <v>883</v>
      </c>
      <c r="J15" s="78">
        <v>6</v>
      </c>
      <c r="K15" s="78" t="s">
        <v>909</v>
      </c>
      <c r="L15" s="78">
        <v>1</v>
      </c>
      <c r="M15" s="78" t="s">
        <v>900</v>
      </c>
      <c r="N15" s="78">
        <v>1</v>
      </c>
      <c r="O15" s="78" t="s">
        <v>917</v>
      </c>
      <c r="P15" s="78">
        <v>1</v>
      </c>
      <c r="Q15" s="78"/>
      <c r="R15" s="78"/>
      <c r="S15" s="78"/>
      <c r="T15" s="78"/>
      <c r="U15" s="78"/>
      <c r="V15" s="78"/>
    </row>
    <row r="16" spans="1:22" ht="15">
      <c r="A16" s="78" t="s">
        <v>882</v>
      </c>
      <c r="B16" s="78">
        <v>58</v>
      </c>
      <c r="C16" s="78" t="s">
        <v>899</v>
      </c>
      <c r="D16" s="78">
        <v>8</v>
      </c>
      <c r="E16" s="78"/>
      <c r="F16" s="78"/>
      <c r="G16" s="78"/>
      <c r="H16" s="78"/>
      <c r="I16" s="78"/>
      <c r="J16" s="78"/>
      <c r="K16" s="78"/>
      <c r="L16" s="78"/>
      <c r="M16" s="78"/>
      <c r="N16" s="78"/>
      <c r="O16" s="78"/>
      <c r="P16" s="78"/>
      <c r="Q16" s="78"/>
      <c r="R16" s="78"/>
      <c r="S16" s="78"/>
      <c r="T16" s="78"/>
      <c r="U16" s="78"/>
      <c r="V16" s="78"/>
    </row>
    <row r="17" spans="1:22" ht="15">
      <c r="A17" s="78" t="s">
        <v>888</v>
      </c>
      <c r="B17" s="78">
        <v>7</v>
      </c>
      <c r="C17" s="78" t="s">
        <v>888</v>
      </c>
      <c r="D17" s="78">
        <v>7</v>
      </c>
      <c r="E17" s="78"/>
      <c r="F17" s="78"/>
      <c r="G17" s="78"/>
      <c r="H17" s="78"/>
      <c r="I17" s="78"/>
      <c r="J17" s="78"/>
      <c r="K17" s="78"/>
      <c r="L17" s="78"/>
      <c r="M17" s="78"/>
      <c r="N17" s="78"/>
      <c r="O17" s="78"/>
      <c r="P17" s="78"/>
      <c r="Q17" s="78"/>
      <c r="R17" s="78"/>
      <c r="S17" s="78"/>
      <c r="T17" s="78"/>
      <c r="U17" s="78"/>
      <c r="V17" s="78"/>
    </row>
    <row r="18" spans="1:22" ht="15">
      <c r="A18" s="78" t="s">
        <v>883</v>
      </c>
      <c r="B18" s="78">
        <v>7</v>
      </c>
      <c r="C18" s="78" t="s">
        <v>898</v>
      </c>
      <c r="D18" s="78">
        <v>5</v>
      </c>
      <c r="E18" s="78"/>
      <c r="F18" s="78"/>
      <c r="G18" s="78"/>
      <c r="H18" s="78"/>
      <c r="I18" s="78"/>
      <c r="J18" s="78"/>
      <c r="K18" s="78"/>
      <c r="L18" s="78"/>
      <c r="M18" s="78"/>
      <c r="N18" s="78"/>
      <c r="O18" s="78"/>
      <c r="P18" s="78"/>
      <c r="Q18" s="78"/>
      <c r="R18" s="78"/>
      <c r="S18" s="78"/>
      <c r="T18" s="78"/>
      <c r="U18" s="78"/>
      <c r="V18" s="78"/>
    </row>
    <row r="19" spans="1:22" ht="15">
      <c r="A19" s="78" t="s">
        <v>898</v>
      </c>
      <c r="B19" s="78">
        <v>6</v>
      </c>
      <c r="C19" s="78" t="s">
        <v>889</v>
      </c>
      <c r="D19" s="78">
        <v>3</v>
      </c>
      <c r="E19" s="78"/>
      <c r="F19" s="78"/>
      <c r="G19" s="78"/>
      <c r="H19" s="78"/>
      <c r="I19" s="78"/>
      <c r="J19" s="78"/>
      <c r="K19" s="78"/>
      <c r="L19" s="78"/>
      <c r="M19" s="78"/>
      <c r="N19" s="78"/>
      <c r="O19" s="78"/>
      <c r="P19" s="78"/>
      <c r="Q19" s="78"/>
      <c r="R19" s="78"/>
      <c r="S19" s="78"/>
      <c r="T19" s="78"/>
      <c r="U19" s="78"/>
      <c r="V19" s="78"/>
    </row>
    <row r="20" spans="1:22" ht="15">
      <c r="A20" s="78" t="s">
        <v>917</v>
      </c>
      <c r="B20" s="78">
        <v>6</v>
      </c>
      <c r="C20" s="78" t="s">
        <v>926</v>
      </c>
      <c r="D20" s="78">
        <v>3</v>
      </c>
      <c r="E20" s="78"/>
      <c r="F20" s="78"/>
      <c r="G20" s="78"/>
      <c r="H20" s="78"/>
      <c r="I20" s="78"/>
      <c r="J20" s="78"/>
      <c r="K20" s="78"/>
      <c r="L20" s="78"/>
      <c r="M20" s="78"/>
      <c r="N20" s="78"/>
      <c r="O20" s="78"/>
      <c r="P20" s="78"/>
      <c r="Q20" s="78"/>
      <c r="R20" s="78"/>
      <c r="S20" s="78"/>
      <c r="T20" s="78"/>
      <c r="U20" s="78"/>
      <c r="V20" s="78"/>
    </row>
    <row r="21" spans="1:22" ht="15">
      <c r="A21" s="78" t="s">
        <v>926</v>
      </c>
      <c r="B21" s="78">
        <v>3</v>
      </c>
      <c r="C21" s="78" t="s">
        <v>896</v>
      </c>
      <c r="D21" s="78">
        <v>2</v>
      </c>
      <c r="E21" s="78"/>
      <c r="F21" s="78"/>
      <c r="G21" s="78"/>
      <c r="H21" s="78"/>
      <c r="I21" s="78"/>
      <c r="J21" s="78"/>
      <c r="K21" s="78"/>
      <c r="L21" s="78"/>
      <c r="M21" s="78"/>
      <c r="N21" s="78"/>
      <c r="O21" s="78"/>
      <c r="P21" s="78"/>
      <c r="Q21" s="78"/>
      <c r="R21" s="78"/>
      <c r="S21" s="78"/>
      <c r="T21" s="78"/>
      <c r="U21" s="78"/>
      <c r="V21" s="78"/>
    </row>
    <row r="22" spans="1:22" ht="15">
      <c r="A22" s="78" t="s">
        <v>889</v>
      </c>
      <c r="B22" s="78">
        <v>3</v>
      </c>
      <c r="C22" s="78" t="s">
        <v>910</v>
      </c>
      <c r="D22" s="78">
        <v>2</v>
      </c>
      <c r="E22" s="78"/>
      <c r="F22" s="78"/>
      <c r="G22" s="78"/>
      <c r="H22" s="78"/>
      <c r="I22" s="78"/>
      <c r="J22" s="78"/>
      <c r="K22" s="78"/>
      <c r="L22" s="78"/>
      <c r="M22" s="78"/>
      <c r="N22" s="78"/>
      <c r="O22" s="78"/>
      <c r="P22" s="78"/>
      <c r="Q22" s="78"/>
      <c r="R22" s="78"/>
      <c r="S22" s="78"/>
      <c r="T22" s="78"/>
      <c r="U22" s="78"/>
      <c r="V22" s="78"/>
    </row>
    <row r="23" spans="1:22" ht="15">
      <c r="A23" s="78" t="s">
        <v>897</v>
      </c>
      <c r="B23" s="78">
        <v>3</v>
      </c>
      <c r="C23" s="78" t="s">
        <v>911</v>
      </c>
      <c r="D23" s="78">
        <v>2</v>
      </c>
      <c r="E23" s="78"/>
      <c r="F23" s="78"/>
      <c r="G23" s="78"/>
      <c r="H23" s="78"/>
      <c r="I23" s="78"/>
      <c r="J23" s="78"/>
      <c r="K23" s="78"/>
      <c r="L23" s="78"/>
      <c r="M23" s="78"/>
      <c r="N23" s="78"/>
      <c r="O23" s="78"/>
      <c r="P23" s="78"/>
      <c r="Q23" s="78"/>
      <c r="R23" s="78"/>
      <c r="S23" s="78"/>
      <c r="T23" s="78"/>
      <c r="U23" s="78"/>
      <c r="V23" s="78"/>
    </row>
    <row r="24" spans="1:22" ht="15">
      <c r="A24" s="78" t="s">
        <v>3564</v>
      </c>
      <c r="B24" s="78">
        <v>2</v>
      </c>
      <c r="C24" s="78" t="s">
        <v>912</v>
      </c>
      <c r="D24" s="78">
        <v>2</v>
      </c>
      <c r="E24" s="78"/>
      <c r="F24" s="78"/>
      <c r="G24" s="78"/>
      <c r="H24" s="78"/>
      <c r="I24" s="78"/>
      <c r="J24" s="78"/>
      <c r="K24" s="78"/>
      <c r="L24" s="78"/>
      <c r="M24" s="78"/>
      <c r="N24" s="78"/>
      <c r="O24" s="78"/>
      <c r="P24" s="78"/>
      <c r="Q24" s="78"/>
      <c r="R24" s="78"/>
      <c r="S24" s="78"/>
      <c r="T24" s="78"/>
      <c r="U24" s="78"/>
      <c r="V24" s="78"/>
    </row>
    <row r="27" spans="1:22" ht="15" customHeight="1">
      <c r="A27" s="13" t="s">
        <v>3578</v>
      </c>
      <c r="B27" s="13" t="s">
        <v>3537</v>
      </c>
      <c r="C27" s="13" t="s">
        <v>3587</v>
      </c>
      <c r="D27" s="13" t="s">
        <v>3540</v>
      </c>
      <c r="E27" s="13" t="s">
        <v>3589</v>
      </c>
      <c r="F27" s="13" t="s">
        <v>3542</v>
      </c>
      <c r="G27" s="78" t="s">
        <v>3592</v>
      </c>
      <c r="H27" s="78" t="s">
        <v>3544</v>
      </c>
      <c r="I27" s="13" t="s">
        <v>3593</v>
      </c>
      <c r="J27" s="13" t="s">
        <v>3546</v>
      </c>
      <c r="K27" s="78" t="s">
        <v>3601</v>
      </c>
      <c r="L27" s="78" t="s">
        <v>3548</v>
      </c>
      <c r="M27" s="13" t="s">
        <v>3602</v>
      </c>
      <c r="N27" s="13" t="s">
        <v>3550</v>
      </c>
      <c r="O27" s="13" t="s">
        <v>3606</v>
      </c>
      <c r="P27" s="13" t="s">
        <v>3552</v>
      </c>
      <c r="Q27" s="78" t="s">
        <v>3608</v>
      </c>
      <c r="R27" s="78" t="s">
        <v>3554</v>
      </c>
      <c r="S27" s="78" t="s">
        <v>3609</v>
      </c>
      <c r="T27" s="78" t="s">
        <v>3556</v>
      </c>
      <c r="U27" s="78" t="s">
        <v>3610</v>
      </c>
      <c r="V27" s="78" t="s">
        <v>3557</v>
      </c>
    </row>
    <row r="28" spans="1:22" ht="15">
      <c r="A28" s="78" t="s">
        <v>974</v>
      </c>
      <c r="B28" s="78">
        <v>78</v>
      </c>
      <c r="C28" s="78" t="s">
        <v>974</v>
      </c>
      <c r="D28" s="78">
        <v>15</v>
      </c>
      <c r="E28" s="78" t="s">
        <v>3590</v>
      </c>
      <c r="F28" s="78">
        <v>1</v>
      </c>
      <c r="G28" s="78"/>
      <c r="H28" s="78"/>
      <c r="I28" s="78" t="s">
        <v>3594</v>
      </c>
      <c r="J28" s="78">
        <v>5</v>
      </c>
      <c r="K28" s="78"/>
      <c r="L28" s="78"/>
      <c r="M28" s="78" t="s">
        <v>3603</v>
      </c>
      <c r="N28" s="78">
        <v>1</v>
      </c>
      <c r="O28" s="78" t="s">
        <v>998</v>
      </c>
      <c r="P28" s="78">
        <v>3</v>
      </c>
      <c r="Q28" s="78"/>
      <c r="R28" s="78"/>
      <c r="S28" s="78"/>
      <c r="T28" s="78"/>
      <c r="U28" s="78"/>
      <c r="V28" s="78"/>
    </row>
    <row r="29" spans="1:22" ht="15">
      <c r="A29" s="78" t="s">
        <v>3579</v>
      </c>
      <c r="B29" s="78">
        <v>69</v>
      </c>
      <c r="C29" s="78" t="s">
        <v>3583</v>
      </c>
      <c r="D29" s="78">
        <v>13</v>
      </c>
      <c r="E29" s="78" t="s">
        <v>3591</v>
      </c>
      <c r="F29" s="78">
        <v>1</v>
      </c>
      <c r="G29" s="78"/>
      <c r="H29" s="78"/>
      <c r="I29" s="78" t="s">
        <v>3595</v>
      </c>
      <c r="J29" s="78">
        <v>5</v>
      </c>
      <c r="K29" s="78"/>
      <c r="L29" s="78"/>
      <c r="M29" s="78" t="s">
        <v>3604</v>
      </c>
      <c r="N29" s="78">
        <v>1</v>
      </c>
      <c r="O29" s="78" t="s">
        <v>3607</v>
      </c>
      <c r="P29" s="78">
        <v>1</v>
      </c>
      <c r="Q29" s="78"/>
      <c r="R29" s="78"/>
      <c r="S29" s="78"/>
      <c r="T29" s="78"/>
      <c r="U29" s="78"/>
      <c r="V29" s="78"/>
    </row>
    <row r="30" spans="1:22" ht="15">
      <c r="A30" s="78" t="s">
        <v>3580</v>
      </c>
      <c r="B30" s="78">
        <v>54</v>
      </c>
      <c r="C30" s="78" t="s">
        <v>3579</v>
      </c>
      <c r="D30" s="78">
        <v>10</v>
      </c>
      <c r="E30" s="78"/>
      <c r="F30" s="78"/>
      <c r="G30" s="78"/>
      <c r="H30" s="78"/>
      <c r="I30" s="78" t="s">
        <v>3596</v>
      </c>
      <c r="J30" s="78">
        <v>5</v>
      </c>
      <c r="K30" s="78"/>
      <c r="L30" s="78"/>
      <c r="M30" s="78" t="s">
        <v>3582</v>
      </c>
      <c r="N30" s="78">
        <v>1</v>
      </c>
      <c r="O30" s="78" t="s">
        <v>3582</v>
      </c>
      <c r="P30" s="78">
        <v>1</v>
      </c>
      <c r="Q30" s="78"/>
      <c r="R30" s="78"/>
      <c r="S30" s="78"/>
      <c r="T30" s="78"/>
      <c r="U30" s="78"/>
      <c r="V30" s="78"/>
    </row>
    <row r="31" spans="1:22" ht="15">
      <c r="A31" s="78" t="s">
        <v>3581</v>
      </c>
      <c r="B31" s="78">
        <v>36</v>
      </c>
      <c r="C31" s="78" t="s">
        <v>3586</v>
      </c>
      <c r="D31" s="78">
        <v>7</v>
      </c>
      <c r="E31" s="78"/>
      <c r="F31" s="78"/>
      <c r="G31" s="78"/>
      <c r="H31" s="78"/>
      <c r="I31" s="78" t="s">
        <v>3597</v>
      </c>
      <c r="J31" s="78">
        <v>1</v>
      </c>
      <c r="K31" s="78"/>
      <c r="L31" s="78"/>
      <c r="M31" s="78" t="s">
        <v>3605</v>
      </c>
      <c r="N31" s="78">
        <v>1</v>
      </c>
      <c r="O31" s="78"/>
      <c r="P31" s="78"/>
      <c r="Q31" s="78"/>
      <c r="R31" s="78"/>
      <c r="S31" s="78"/>
      <c r="T31" s="78"/>
      <c r="U31" s="78"/>
      <c r="V31" s="78"/>
    </row>
    <row r="32" spans="1:22" ht="15">
      <c r="A32" s="78" t="s">
        <v>3582</v>
      </c>
      <c r="B32" s="78">
        <v>19</v>
      </c>
      <c r="C32" s="78" t="s">
        <v>3582</v>
      </c>
      <c r="D32" s="78">
        <v>6</v>
      </c>
      <c r="E32" s="78"/>
      <c r="F32" s="78"/>
      <c r="G32" s="78"/>
      <c r="H32" s="78"/>
      <c r="I32" s="78" t="s">
        <v>3598</v>
      </c>
      <c r="J32" s="78">
        <v>1</v>
      </c>
      <c r="K32" s="78"/>
      <c r="L32" s="78"/>
      <c r="M32" s="78"/>
      <c r="N32" s="78"/>
      <c r="O32" s="78"/>
      <c r="P32" s="78"/>
      <c r="Q32" s="78"/>
      <c r="R32" s="78"/>
      <c r="S32" s="78"/>
      <c r="T32" s="78"/>
      <c r="U32" s="78"/>
      <c r="V32" s="78"/>
    </row>
    <row r="33" spans="1:22" ht="15">
      <c r="A33" s="78" t="s">
        <v>3583</v>
      </c>
      <c r="B33" s="78">
        <v>14</v>
      </c>
      <c r="C33" s="78" t="s">
        <v>3580</v>
      </c>
      <c r="D33" s="78">
        <v>5</v>
      </c>
      <c r="E33" s="78"/>
      <c r="F33" s="78"/>
      <c r="G33" s="78"/>
      <c r="H33" s="78"/>
      <c r="I33" s="78" t="s">
        <v>3599</v>
      </c>
      <c r="J33" s="78">
        <v>1</v>
      </c>
      <c r="K33" s="78"/>
      <c r="L33" s="78"/>
      <c r="M33" s="78"/>
      <c r="N33" s="78"/>
      <c r="O33" s="78"/>
      <c r="P33" s="78"/>
      <c r="Q33" s="78"/>
      <c r="R33" s="78"/>
      <c r="S33" s="78"/>
      <c r="T33" s="78"/>
      <c r="U33" s="78"/>
      <c r="V33" s="78"/>
    </row>
    <row r="34" spans="1:22" ht="15">
      <c r="A34" s="78" t="s">
        <v>3584</v>
      </c>
      <c r="B34" s="78">
        <v>8</v>
      </c>
      <c r="C34" s="78" t="s">
        <v>3581</v>
      </c>
      <c r="D34" s="78">
        <v>5</v>
      </c>
      <c r="E34" s="78"/>
      <c r="F34" s="78"/>
      <c r="G34" s="78"/>
      <c r="H34" s="78"/>
      <c r="I34" s="78" t="s">
        <v>3600</v>
      </c>
      <c r="J34" s="78">
        <v>1</v>
      </c>
      <c r="K34" s="78"/>
      <c r="L34" s="78"/>
      <c r="M34" s="78"/>
      <c r="N34" s="78"/>
      <c r="O34" s="78"/>
      <c r="P34" s="78"/>
      <c r="Q34" s="78"/>
      <c r="R34" s="78"/>
      <c r="S34" s="78"/>
      <c r="T34" s="78"/>
      <c r="U34" s="78"/>
      <c r="V34" s="78"/>
    </row>
    <row r="35" spans="1:22" ht="15">
      <c r="A35" s="78" t="s">
        <v>966</v>
      </c>
      <c r="B35" s="78">
        <v>8</v>
      </c>
      <c r="C35" s="78" t="s">
        <v>3584</v>
      </c>
      <c r="D35" s="78">
        <v>4</v>
      </c>
      <c r="E35" s="78"/>
      <c r="F35" s="78"/>
      <c r="G35" s="78"/>
      <c r="H35" s="78"/>
      <c r="I35" s="78"/>
      <c r="J35" s="78"/>
      <c r="K35" s="78"/>
      <c r="L35" s="78"/>
      <c r="M35" s="78"/>
      <c r="N35" s="78"/>
      <c r="O35" s="78"/>
      <c r="P35" s="78"/>
      <c r="Q35" s="78"/>
      <c r="R35" s="78"/>
      <c r="S35" s="78"/>
      <c r="T35" s="78"/>
      <c r="U35" s="78"/>
      <c r="V35" s="78"/>
    </row>
    <row r="36" spans="1:22" ht="15">
      <c r="A36" s="78" t="s">
        <v>3585</v>
      </c>
      <c r="B36" s="78">
        <v>8</v>
      </c>
      <c r="C36" s="78" t="s">
        <v>944</v>
      </c>
      <c r="D36" s="78">
        <v>3</v>
      </c>
      <c r="E36" s="78"/>
      <c r="F36" s="78"/>
      <c r="G36" s="78"/>
      <c r="H36" s="78"/>
      <c r="I36" s="78"/>
      <c r="J36" s="78"/>
      <c r="K36" s="78"/>
      <c r="L36" s="78"/>
      <c r="M36" s="78"/>
      <c r="N36" s="78"/>
      <c r="O36" s="78"/>
      <c r="P36" s="78"/>
      <c r="Q36" s="78"/>
      <c r="R36" s="78"/>
      <c r="S36" s="78"/>
      <c r="T36" s="78"/>
      <c r="U36" s="78"/>
      <c r="V36" s="78"/>
    </row>
    <row r="37" spans="1:22" ht="15">
      <c r="A37" s="78" t="s">
        <v>3586</v>
      </c>
      <c r="B37" s="78">
        <v>7</v>
      </c>
      <c r="C37" s="78" t="s">
        <v>3588</v>
      </c>
      <c r="D37" s="78">
        <v>3</v>
      </c>
      <c r="E37" s="78"/>
      <c r="F37" s="78"/>
      <c r="G37" s="78"/>
      <c r="H37" s="78"/>
      <c r="I37" s="78"/>
      <c r="J37" s="78"/>
      <c r="K37" s="78"/>
      <c r="L37" s="78"/>
      <c r="M37" s="78"/>
      <c r="N37" s="78"/>
      <c r="O37" s="78"/>
      <c r="P37" s="78"/>
      <c r="Q37" s="78"/>
      <c r="R37" s="78"/>
      <c r="S37" s="78"/>
      <c r="T37" s="78"/>
      <c r="U37" s="78"/>
      <c r="V37" s="78"/>
    </row>
    <row r="40" spans="1:22" ht="15" customHeight="1">
      <c r="A40" s="13" t="s">
        <v>3618</v>
      </c>
      <c r="B40" s="13" t="s">
        <v>3537</v>
      </c>
      <c r="C40" s="13" t="s">
        <v>3626</v>
      </c>
      <c r="D40" s="13" t="s">
        <v>3540</v>
      </c>
      <c r="E40" s="13" t="s">
        <v>3631</v>
      </c>
      <c r="F40" s="13" t="s">
        <v>3542</v>
      </c>
      <c r="G40" s="13" t="s">
        <v>3640</v>
      </c>
      <c r="H40" s="13" t="s">
        <v>3544</v>
      </c>
      <c r="I40" s="13" t="s">
        <v>3650</v>
      </c>
      <c r="J40" s="13" t="s">
        <v>3546</v>
      </c>
      <c r="K40" s="13" t="s">
        <v>3658</v>
      </c>
      <c r="L40" s="13" t="s">
        <v>3548</v>
      </c>
      <c r="M40" s="13" t="s">
        <v>3669</v>
      </c>
      <c r="N40" s="13" t="s">
        <v>3550</v>
      </c>
      <c r="O40" s="13" t="s">
        <v>3674</v>
      </c>
      <c r="P40" s="13" t="s">
        <v>3552</v>
      </c>
      <c r="Q40" s="78" t="s">
        <v>3678</v>
      </c>
      <c r="R40" s="78" t="s">
        <v>3554</v>
      </c>
      <c r="S40" s="13" t="s">
        <v>3679</v>
      </c>
      <c r="T40" s="13" t="s">
        <v>3556</v>
      </c>
      <c r="U40" s="13" t="s">
        <v>3689</v>
      </c>
      <c r="V40" s="13" t="s">
        <v>3557</v>
      </c>
    </row>
    <row r="41" spans="1:22" ht="15">
      <c r="A41" s="84" t="s">
        <v>3619</v>
      </c>
      <c r="B41" s="84">
        <v>229</v>
      </c>
      <c r="C41" s="84" t="s">
        <v>3582</v>
      </c>
      <c r="D41" s="84">
        <v>162</v>
      </c>
      <c r="E41" s="84" t="s">
        <v>3583</v>
      </c>
      <c r="F41" s="84">
        <v>7</v>
      </c>
      <c r="G41" s="84" t="s">
        <v>3641</v>
      </c>
      <c r="H41" s="84">
        <v>8</v>
      </c>
      <c r="I41" s="84" t="s">
        <v>404</v>
      </c>
      <c r="J41" s="84">
        <v>6</v>
      </c>
      <c r="K41" s="84" t="s">
        <v>3659</v>
      </c>
      <c r="L41" s="84">
        <v>6</v>
      </c>
      <c r="M41" s="84" t="s">
        <v>3583</v>
      </c>
      <c r="N41" s="84">
        <v>5</v>
      </c>
      <c r="O41" s="84" t="s">
        <v>3675</v>
      </c>
      <c r="P41" s="84">
        <v>3</v>
      </c>
      <c r="Q41" s="84"/>
      <c r="R41" s="84"/>
      <c r="S41" s="84" t="s">
        <v>3680</v>
      </c>
      <c r="T41" s="84">
        <v>17</v>
      </c>
      <c r="U41" s="84" t="s">
        <v>3579</v>
      </c>
      <c r="V41" s="84">
        <v>4</v>
      </c>
    </row>
    <row r="42" spans="1:22" ht="15">
      <c r="A42" s="84" t="s">
        <v>3620</v>
      </c>
      <c r="B42" s="84">
        <v>13</v>
      </c>
      <c r="C42" s="84" t="s">
        <v>3625</v>
      </c>
      <c r="D42" s="84">
        <v>104</v>
      </c>
      <c r="E42" s="84" t="s">
        <v>3632</v>
      </c>
      <c r="F42" s="84">
        <v>7</v>
      </c>
      <c r="G42" s="84" t="s">
        <v>3642</v>
      </c>
      <c r="H42" s="84">
        <v>8</v>
      </c>
      <c r="I42" s="84" t="s">
        <v>3651</v>
      </c>
      <c r="J42" s="84">
        <v>5</v>
      </c>
      <c r="K42" s="84" t="s">
        <v>3660</v>
      </c>
      <c r="L42" s="84">
        <v>6</v>
      </c>
      <c r="M42" s="84" t="s">
        <v>3584</v>
      </c>
      <c r="N42" s="84">
        <v>5</v>
      </c>
      <c r="O42" s="84" t="s">
        <v>3588</v>
      </c>
      <c r="P42" s="84">
        <v>3</v>
      </c>
      <c r="Q42" s="84"/>
      <c r="R42" s="84"/>
      <c r="S42" s="84" t="s">
        <v>3582</v>
      </c>
      <c r="T42" s="84">
        <v>17</v>
      </c>
      <c r="U42" s="84" t="s">
        <v>3628</v>
      </c>
      <c r="V42" s="84">
        <v>4</v>
      </c>
    </row>
    <row r="43" spans="1:22" ht="15">
      <c r="A43" s="84" t="s">
        <v>3621</v>
      </c>
      <c r="B43" s="84">
        <v>1</v>
      </c>
      <c r="C43" s="84" t="s">
        <v>3583</v>
      </c>
      <c r="D43" s="84">
        <v>98</v>
      </c>
      <c r="E43" s="84" t="s">
        <v>3633</v>
      </c>
      <c r="F43" s="84">
        <v>7</v>
      </c>
      <c r="G43" s="84" t="s">
        <v>3643</v>
      </c>
      <c r="H43" s="84">
        <v>8</v>
      </c>
      <c r="I43" s="84" t="s">
        <v>3652</v>
      </c>
      <c r="J43" s="84">
        <v>5</v>
      </c>
      <c r="K43" s="84" t="s">
        <v>3661</v>
      </c>
      <c r="L43" s="84">
        <v>6</v>
      </c>
      <c r="M43" s="84" t="s">
        <v>3670</v>
      </c>
      <c r="N43" s="84">
        <v>5</v>
      </c>
      <c r="O43" s="84" t="s">
        <v>3676</v>
      </c>
      <c r="P43" s="84">
        <v>3</v>
      </c>
      <c r="Q43" s="84"/>
      <c r="R43" s="84"/>
      <c r="S43" s="84" t="s">
        <v>3681</v>
      </c>
      <c r="T43" s="84">
        <v>16</v>
      </c>
      <c r="U43" s="84" t="s">
        <v>3690</v>
      </c>
      <c r="V43" s="84">
        <v>4</v>
      </c>
    </row>
    <row r="44" spans="1:22" ht="15">
      <c r="A44" s="84" t="s">
        <v>3622</v>
      </c>
      <c r="B44" s="84">
        <v>8361</v>
      </c>
      <c r="C44" s="84" t="s">
        <v>974</v>
      </c>
      <c r="D44" s="84">
        <v>76</v>
      </c>
      <c r="E44" s="84" t="s">
        <v>3634</v>
      </c>
      <c r="F44" s="84">
        <v>7</v>
      </c>
      <c r="G44" s="84" t="s">
        <v>3583</v>
      </c>
      <c r="H44" s="84">
        <v>8</v>
      </c>
      <c r="I44" s="84" t="s">
        <v>3653</v>
      </c>
      <c r="J44" s="84">
        <v>5</v>
      </c>
      <c r="K44" s="84" t="s">
        <v>3662</v>
      </c>
      <c r="L44" s="84">
        <v>6</v>
      </c>
      <c r="M44" s="84" t="s">
        <v>3671</v>
      </c>
      <c r="N44" s="84">
        <v>5</v>
      </c>
      <c r="O44" s="84" t="s">
        <v>3677</v>
      </c>
      <c r="P44" s="84">
        <v>3</v>
      </c>
      <c r="Q44" s="84"/>
      <c r="R44" s="84"/>
      <c r="S44" s="84" t="s">
        <v>3682</v>
      </c>
      <c r="T44" s="84">
        <v>16</v>
      </c>
      <c r="U44" s="84" t="s">
        <v>3629</v>
      </c>
      <c r="V44" s="84">
        <v>4</v>
      </c>
    </row>
    <row r="45" spans="1:22" ht="15">
      <c r="A45" s="84" t="s">
        <v>3623</v>
      </c>
      <c r="B45" s="84">
        <v>8603</v>
      </c>
      <c r="C45" s="84" t="s">
        <v>3627</v>
      </c>
      <c r="D45" s="84">
        <v>54</v>
      </c>
      <c r="E45" s="84" t="s">
        <v>3582</v>
      </c>
      <c r="F45" s="84">
        <v>7</v>
      </c>
      <c r="G45" s="84" t="s">
        <v>3644</v>
      </c>
      <c r="H45" s="84">
        <v>8</v>
      </c>
      <c r="I45" s="84" t="s">
        <v>3654</v>
      </c>
      <c r="J45" s="84">
        <v>5</v>
      </c>
      <c r="K45" s="84" t="s">
        <v>3663</v>
      </c>
      <c r="L45" s="84">
        <v>6</v>
      </c>
      <c r="M45" s="84" t="s">
        <v>3642</v>
      </c>
      <c r="N45" s="84">
        <v>5</v>
      </c>
      <c r="O45" s="84" t="s">
        <v>398</v>
      </c>
      <c r="P45" s="84">
        <v>3</v>
      </c>
      <c r="Q45" s="84"/>
      <c r="R45" s="84"/>
      <c r="S45" s="84" t="s">
        <v>3683</v>
      </c>
      <c r="T45" s="84">
        <v>16</v>
      </c>
      <c r="U45" s="84" t="s">
        <v>3583</v>
      </c>
      <c r="V45" s="84">
        <v>4</v>
      </c>
    </row>
    <row r="46" spans="1:22" ht="15">
      <c r="A46" s="84" t="s">
        <v>3582</v>
      </c>
      <c r="B46" s="84">
        <v>307</v>
      </c>
      <c r="C46" s="84" t="s">
        <v>3624</v>
      </c>
      <c r="D46" s="84">
        <v>49</v>
      </c>
      <c r="E46" s="84" t="s">
        <v>3635</v>
      </c>
      <c r="F46" s="84">
        <v>7</v>
      </c>
      <c r="G46" s="84" t="s">
        <v>3645</v>
      </c>
      <c r="H46" s="84">
        <v>8</v>
      </c>
      <c r="I46" s="84" t="s">
        <v>3583</v>
      </c>
      <c r="J46" s="84">
        <v>5</v>
      </c>
      <c r="K46" s="84" t="s">
        <v>3664</v>
      </c>
      <c r="L46" s="84">
        <v>6</v>
      </c>
      <c r="M46" s="84" t="s">
        <v>3672</v>
      </c>
      <c r="N46" s="84">
        <v>5</v>
      </c>
      <c r="O46" s="84" t="s">
        <v>427</v>
      </c>
      <c r="P46" s="84">
        <v>3</v>
      </c>
      <c r="Q46" s="84"/>
      <c r="R46" s="84"/>
      <c r="S46" s="84" t="s">
        <v>3684</v>
      </c>
      <c r="T46" s="84">
        <v>16</v>
      </c>
      <c r="U46" s="84" t="s">
        <v>3691</v>
      </c>
      <c r="V46" s="84">
        <v>4</v>
      </c>
    </row>
    <row r="47" spans="1:22" ht="15">
      <c r="A47" s="84" t="s">
        <v>3583</v>
      </c>
      <c r="B47" s="84">
        <v>203</v>
      </c>
      <c r="C47" s="84" t="s">
        <v>3628</v>
      </c>
      <c r="D47" s="84">
        <v>35</v>
      </c>
      <c r="E47" s="84" t="s">
        <v>3636</v>
      </c>
      <c r="F47" s="84">
        <v>7</v>
      </c>
      <c r="G47" s="84" t="s">
        <v>3646</v>
      </c>
      <c r="H47" s="84">
        <v>8</v>
      </c>
      <c r="I47" s="84" t="s">
        <v>3655</v>
      </c>
      <c r="J47" s="84">
        <v>5</v>
      </c>
      <c r="K47" s="84" t="s">
        <v>3665</v>
      </c>
      <c r="L47" s="84">
        <v>6</v>
      </c>
      <c r="M47" s="84" t="s">
        <v>406</v>
      </c>
      <c r="N47" s="84">
        <v>5</v>
      </c>
      <c r="O47" s="84" t="s">
        <v>3583</v>
      </c>
      <c r="P47" s="84">
        <v>3</v>
      </c>
      <c r="Q47" s="84"/>
      <c r="R47" s="84"/>
      <c r="S47" s="84" t="s">
        <v>3685</v>
      </c>
      <c r="T47" s="84">
        <v>16</v>
      </c>
      <c r="U47" s="84" t="s">
        <v>3692</v>
      </c>
      <c r="V47" s="84">
        <v>4</v>
      </c>
    </row>
    <row r="48" spans="1:22" ht="15">
      <c r="A48" s="84" t="s">
        <v>3624</v>
      </c>
      <c r="B48" s="84">
        <v>127</v>
      </c>
      <c r="C48" s="84" t="s">
        <v>3629</v>
      </c>
      <c r="D48" s="84">
        <v>34</v>
      </c>
      <c r="E48" s="84" t="s">
        <v>3637</v>
      </c>
      <c r="F48" s="84">
        <v>7</v>
      </c>
      <c r="G48" s="84" t="s">
        <v>3647</v>
      </c>
      <c r="H48" s="84">
        <v>8</v>
      </c>
      <c r="I48" s="84" t="s">
        <v>3656</v>
      </c>
      <c r="J48" s="84">
        <v>5</v>
      </c>
      <c r="K48" s="84" t="s">
        <v>3666</v>
      </c>
      <c r="L48" s="84">
        <v>6</v>
      </c>
      <c r="M48" s="84" t="s">
        <v>3673</v>
      </c>
      <c r="N48" s="84">
        <v>5</v>
      </c>
      <c r="O48" s="84" t="s">
        <v>351</v>
      </c>
      <c r="P48" s="84">
        <v>2</v>
      </c>
      <c r="Q48" s="84"/>
      <c r="R48" s="84"/>
      <c r="S48" s="84" t="s">
        <v>3686</v>
      </c>
      <c r="T48" s="84">
        <v>16</v>
      </c>
      <c r="U48" s="84" t="s">
        <v>3693</v>
      </c>
      <c r="V48" s="84">
        <v>4</v>
      </c>
    </row>
    <row r="49" spans="1:22" ht="15">
      <c r="A49" s="84" t="s">
        <v>3625</v>
      </c>
      <c r="B49" s="84">
        <v>113</v>
      </c>
      <c r="C49" s="84" t="s">
        <v>3630</v>
      </c>
      <c r="D49" s="84">
        <v>34</v>
      </c>
      <c r="E49" s="84" t="s">
        <v>3638</v>
      </c>
      <c r="F49" s="84">
        <v>7</v>
      </c>
      <c r="G49" s="84" t="s">
        <v>3648</v>
      </c>
      <c r="H49" s="84">
        <v>8</v>
      </c>
      <c r="I49" s="84" t="s">
        <v>3584</v>
      </c>
      <c r="J49" s="84">
        <v>5</v>
      </c>
      <c r="K49" s="84" t="s">
        <v>3667</v>
      </c>
      <c r="L49" s="84">
        <v>6</v>
      </c>
      <c r="M49" s="84" t="s">
        <v>292</v>
      </c>
      <c r="N49" s="84">
        <v>4</v>
      </c>
      <c r="O49" s="84"/>
      <c r="P49" s="84"/>
      <c r="Q49" s="84"/>
      <c r="R49" s="84"/>
      <c r="S49" s="84" t="s">
        <v>3687</v>
      </c>
      <c r="T49" s="84">
        <v>16</v>
      </c>
      <c r="U49" s="84" t="s">
        <v>3582</v>
      </c>
      <c r="V49" s="84">
        <v>4</v>
      </c>
    </row>
    <row r="50" spans="1:22" ht="15">
      <c r="A50" s="84" t="s">
        <v>974</v>
      </c>
      <c r="B50" s="84">
        <v>80</v>
      </c>
      <c r="C50" s="84" t="s">
        <v>3584</v>
      </c>
      <c r="D50" s="84">
        <v>34</v>
      </c>
      <c r="E50" s="84" t="s">
        <v>3639</v>
      </c>
      <c r="F50" s="84">
        <v>7</v>
      </c>
      <c r="G50" s="84" t="s">
        <v>3649</v>
      </c>
      <c r="H50" s="84">
        <v>8</v>
      </c>
      <c r="I50" s="84" t="s">
        <v>3657</v>
      </c>
      <c r="J50" s="84">
        <v>5</v>
      </c>
      <c r="K50" s="84" t="s">
        <v>3668</v>
      </c>
      <c r="L50" s="84">
        <v>6</v>
      </c>
      <c r="M50" s="84"/>
      <c r="N50" s="84"/>
      <c r="O50" s="84"/>
      <c r="P50" s="84"/>
      <c r="Q50" s="84"/>
      <c r="R50" s="84"/>
      <c r="S50" s="84" t="s">
        <v>3688</v>
      </c>
      <c r="T50" s="84">
        <v>16</v>
      </c>
      <c r="U50" s="84" t="s">
        <v>3694</v>
      </c>
      <c r="V50" s="84">
        <v>4</v>
      </c>
    </row>
    <row r="53" spans="1:22" ht="15" customHeight="1">
      <c r="A53" s="13" t="s">
        <v>3731</v>
      </c>
      <c r="B53" s="13" t="s">
        <v>3537</v>
      </c>
      <c r="C53" s="13" t="s">
        <v>3742</v>
      </c>
      <c r="D53" s="13" t="s">
        <v>3540</v>
      </c>
      <c r="E53" s="13" t="s">
        <v>3748</v>
      </c>
      <c r="F53" s="13" t="s">
        <v>3542</v>
      </c>
      <c r="G53" s="13" t="s">
        <v>3759</v>
      </c>
      <c r="H53" s="13" t="s">
        <v>3544</v>
      </c>
      <c r="I53" s="13" t="s">
        <v>3770</v>
      </c>
      <c r="J53" s="13" t="s">
        <v>3546</v>
      </c>
      <c r="K53" s="13" t="s">
        <v>3781</v>
      </c>
      <c r="L53" s="13" t="s">
        <v>3548</v>
      </c>
      <c r="M53" s="13" t="s">
        <v>3792</v>
      </c>
      <c r="N53" s="13" t="s">
        <v>3550</v>
      </c>
      <c r="O53" s="13" t="s">
        <v>3801</v>
      </c>
      <c r="P53" s="13" t="s">
        <v>3552</v>
      </c>
      <c r="Q53" s="78" t="s">
        <v>3809</v>
      </c>
      <c r="R53" s="78" t="s">
        <v>3554</v>
      </c>
      <c r="S53" s="13" t="s">
        <v>3810</v>
      </c>
      <c r="T53" s="13" t="s">
        <v>3556</v>
      </c>
      <c r="U53" s="13" t="s">
        <v>3821</v>
      </c>
      <c r="V53" s="13" t="s">
        <v>3557</v>
      </c>
    </row>
    <row r="54" spans="1:22" ht="15">
      <c r="A54" s="84" t="s">
        <v>3732</v>
      </c>
      <c r="B54" s="84">
        <v>72</v>
      </c>
      <c r="C54" s="84" t="s">
        <v>3732</v>
      </c>
      <c r="D54" s="84">
        <v>69</v>
      </c>
      <c r="E54" s="84" t="s">
        <v>3749</v>
      </c>
      <c r="F54" s="84">
        <v>7</v>
      </c>
      <c r="G54" s="84" t="s">
        <v>3760</v>
      </c>
      <c r="H54" s="84">
        <v>8</v>
      </c>
      <c r="I54" s="84" t="s">
        <v>3771</v>
      </c>
      <c r="J54" s="84">
        <v>5</v>
      </c>
      <c r="K54" s="84" t="s">
        <v>3782</v>
      </c>
      <c r="L54" s="84">
        <v>6</v>
      </c>
      <c r="M54" s="84" t="s">
        <v>3793</v>
      </c>
      <c r="N54" s="84">
        <v>5</v>
      </c>
      <c r="O54" s="84" t="s">
        <v>3802</v>
      </c>
      <c r="P54" s="84">
        <v>3</v>
      </c>
      <c r="Q54" s="84"/>
      <c r="R54" s="84"/>
      <c r="S54" s="84" t="s">
        <v>3811</v>
      </c>
      <c r="T54" s="84">
        <v>16</v>
      </c>
      <c r="U54" s="84" t="s">
        <v>3822</v>
      </c>
      <c r="V54" s="84">
        <v>4</v>
      </c>
    </row>
    <row r="55" spans="1:22" ht="15">
      <c r="A55" s="84" t="s">
        <v>3733</v>
      </c>
      <c r="B55" s="84">
        <v>66</v>
      </c>
      <c r="C55" s="84" t="s">
        <v>3735</v>
      </c>
      <c r="D55" s="84">
        <v>34</v>
      </c>
      <c r="E55" s="84" t="s">
        <v>3750</v>
      </c>
      <c r="F55" s="84">
        <v>7</v>
      </c>
      <c r="G55" s="84" t="s">
        <v>3761</v>
      </c>
      <c r="H55" s="84">
        <v>8</v>
      </c>
      <c r="I55" s="84" t="s">
        <v>3772</v>
      </c>
      <c r="J55" s="84">
        <v>5</v>
      </c>
      <c r="K55" s="84" t="s">
        <v>3783</v>
      </c>
      <c r="L55" s="84">
        <v>6</v>
      </c>
      <c r="M55" s="84" t="s">
        <v>3794</v>
      </c>
      <c r="N55" s="84">
        <v>5</v>
      </c>
      <c r="O55" s="84" t="s">
        <v>3803</v>
      </c>
      <c r="P55" s="84">
        <v>3</v>
      </c>
      <c r="Q55" s="84"/>
      <c r="R55" s="84"/>
      <c r="S55" s="84" t="s">
        <v>3812</v>
      </c>
      <c r="T55" s="84">
        <v>16</v>
      </c>
      <c r="U55" s="84" t="s">
        <v>3823</v>
      </c>
      <c r="V55" s="84">
        <v>4</v>
      </c>
    </row>
    <row r="56" spans="1:22" ht="15">
      <c r="A56" s="84" t="s">
        <v>3734</v>
      </c>
      <c r="B56" s="84">
        <v>53</v>
      </c>
      <c r="C56" s="84" t="s">
        <v>3737</v>
      </c>
      <c r="D56" s="84">
        <v>34</v>
      </c>
      <c r="E56" s="84" t="s">
        <v>3751</v>
      </c>
      <c r="F56" s="84">
        <v>7</v>
      </c>
      <c r="G56" s="84" t="s">
        <v>3762</v>
      </c>
      <c r="H56" s="84">
        <v>8</v>
      </c>
      <c r="I56" s="84" t="s">
        <v>3773</v>
      </c>
      <c r="J56" s="84">
        <v>5</v>
      </c>
      <c r="K56" s="84" t="s">
        <v>3784</v>
      </c>
      <c r="L56" s="84">
        <v>6</v>
      </c>
      <c r="M56" s="84" t="s">
        <v>3795</v>
      </c>
      <c r="N56" s="84">
        <v>5</v>
      </c>
      <c r="O56" s="84" t="s">
        <v>3804</v>
      </c>
      <c r="P56" s="84">
        <v>3</v>
      </c>
      <c r="Q56" s="84"/>
      <c r="R56" s="84"/>
      <c r="S56" s="84" t="s">
        <v>3813</v>
      </c>
      <c r="T56" s="84">
        <v>16</v>
      </c>
      <c r="U56" s="84" t="s">
        <v>3824</v>
      </c>
      <c r="V56" s="84">
        <v>4</v>
      </c>
    </row>
    <row r="57" spans="1:22" ht="15">
      <c r="A57" s="84" t="s">
        <v>3735</v>
      </c>
      <c r="B57" s="84">
        <v>50</v>
      </c>
      <c r="C57" s="84" t="s">
        <v>3738</v>
      </c>
      <c r="D57" s="84">
        <v>34</v>
      </c>
      <c r="E57" s="84" t="s">
        <v>3752</v>
      </c>
      <c r="F57" s="84">
        <v>7</v>
      </c>
      <c r="G57" s="84" t="s">
        <v>3763</v>
      </c>
      <c r="H57" s="84">
        <v>8</v>
      </c>
      <c r="I57" s="84" t="s">
        <v>3774</v>
      </c>
      <c r="J57" s="84">
        <v>5</v>
      </c>
      <c r="K57" s="84" t="s">
        <v>3785</v>
      </c>
      <c r="L57" s="84">
        <v>6</v>
      </c>
      <c r="M57" s="84" t="s">
        <v>3796</v>
      </c>
      <c r="N57" s="84">
        <v>5</v>
      </c>
      <c r="O57" s="84" t="s">
        <v>3805</v>
      </c>
      <c r="P57" s="84">
        <v>3</v>
      </c>
      <c r="Q57" s="84"/>
      <c r="R57" s="84"/>
      <c r="S57" s="84" t="s">
        <v>3814</v>
      </c>
      <c r="T57" s="84">
        <v>16</v>
      </c>
      <c r="U57" s="84" t="s">
        <v>3735</v>
      </c>
      <c r="V57" s="84">
        <v>4</v>
      </c>
    </row>
    <row r="58" spans="1:22" ht="15">
      <c r="A58" s="84" t="s">
        <v>3736</v>
      </c>
      <c r="B58" s="84">
        <v>44</v>
      </c>
      <c r="C58" s="84" t="s">
        <v>3741</v>
      </c>
      <c r="D58" s="84">
        <v>31</v>
      </c>
      <c r="E58" s="84" t="s">
        <v>3753</v>
      </c>
      <c r="F58" s="84">
        <v>7</v>
      </c>
      <c r="G58" s="84" t="s">
        <v>3764</v>
      </c>
      <c r="H58" s="84">
        <v>8</v>
      </c>
      <c r="I58" s="84" t="s">
        <v>3775</v>
      </c>
      <c r="J58" s="84">
        <v>5</v>
      </c>
      <c r="K58" s="84" t="s">
        <v>3786</v>
      </c>
      <c r="L58" s="84">
        <v>6</v>
      </c>
      <c r="M58" s="84" t="s">
        <v>3797</v>
      </c>
      <c r="N58" s="84">
        <v>5</v>
      </c>
      <c r="O58" s="84" t="s">
        <v>3806</v>
      </c>
      <c r="P58" s="84">
        <v>3</v>
      </c>
      <c r="Q58" s="84"/>
      <c r="R58" s="84"/>
      <c r="S58" s="84" t="s">
        <v>3815</v>
      </c>
      <c r="T58" s="84">
        <v>16</v>
      </c>
      <c r="U58" s="84" t="s">
        <v>3825</v>
      </c>
      <c r="V58" s="84">
        <v>4</v>
      </c>
    </row>
    <row r="59" spans="1:22" ht="15">
      <c r="A59" s="84" t="s">
        <v>3737</v>
      </c>
      <c r="B59" s="84">
        <v>35</v>
      </c>
      <c r="C59" s="84" t="s">
        <v>3743</v>
      </c>
      <c r="D59" s="84">
        <v>31</v>
      </c>
      <c r="E59" s="84" t="s">
        <v>3754</v>
      </c>
      <c r="F59" s="84">
        <v>7</v>
      </c>
      <c r="G59" s="84" t="s">
        <v>3765</v>
      </c>
      <c r="H59" s="84">
        <v>8</v>
      </c>
      <c r="I59" s="84" t="s">
        <v>3776</v>
      </c>
      <c r="J59" s="84">
        <v>5</v>
      </c>
      <c r="K59" s="84" t="s">
        <v>3787</v>
      </c>
      <c r="L59" s="84">
        <v>6</v>
      </c>
      <c r="M59" s="84" t="s">
        <v>3798</v>
      </c>
      <c r="N59" s="84">
        <v>5</v>
      </c>
      <c r="O59" s="84" t="s">
        <v>3807</v>
      </c>
      <c r="P59" s="84">
        <v>3</v>
      </c>
      <c r="Q59" s="84"/>
      <c r="R59" s="84"/>
      <c r="S59" s="84" t="s">
        <v>3816</v>
      </c>
      <c r="T59" s="84">
        <v>16</v>
      </c>
      <c r="U59" s="84" t="s">
        <v>3826</v>
      </c>
      <c r="V59" s="84">
        <v>4</v>
      </c>
    </row>
    <row r="60" spans="1:22" ht="15">
      <c r="A60" s="84" t="s">
        <v>3738</v>
      </c>
      <c r="B60" s="84">
        <v>35</v>
      </c>
      <c r="C60" s="84" t="s">
        <v>3744</v>
      </c>
      <c r="D60" s="84">
        <v>31</v>
      </c>
      <c r="E60" s="84" t="s">
        <v>3755</v>
      </c>
      <c r="F60" s="84">
        <v>7</v>
      </c>
      <c r="G60" s="84" t="s">
        <v>3766</v>
      </c>
      <c r="H60" s="84">
        <v>8</v>
      </c>
      <c r="I60" s="84" t="s">
        <v>3777</v>
      </c>
      <c r="J60" s="84">
        <v>5</v>
      </c>
      <c r="K60" s="84" t="s">
        <v>3788</v>
      </c>
      <c r="L60" s="84">
        <v>6</v>
      </c>
      <c r="M60" s="84" t="s">
        <v>3799</v>
      </c>
      <c r="N60" s="84">
        <v>5</v>
      </c>
      <c r="O60" s="84" t="s">
        <v>3808</v>
      </c>
      <c r="P60" s="84">
        <v>2</v>
      </c>
      <c r="Q60" s="84"/>
      <c r="R60" s="84"/>
      <c r="S60" s="84" t="s">
        <v>3817</v>
      </c>
      <c r="T60" s="84">
        <v>16</v>
      </c>
      <c r="U60" s="84" t="s">
        <v>3827</v>
      </c>
      <c r="V60" s="84">
        <v>4</v>
      </c>
    </row>
    <row r="61" spans="1:22" ht="15">
      <c r="A61" s="84" t="s">
        <v>3739</v>
      </c>
      <c r="B61" s="84">
        <v>34</v>
      </c>
      <c r="C61" s="84" t="s">
        <v>3745</v>
      </c>
      <c r="D61" s="84">
        <v>24</v>
      </c>
      <c r="E61" s="84" t="s">
        <v>3756</v>
      </c>
      <c r="F61" s="84">
        <v>7</v>
      </c>
      <c r="G61" s="84" t="s">
        <v>3767</v>
      </c>
      <c r="H61" s="84">
        <v>8</v>
      </c>
      <c r="I61" s="84" t="s">
        <v>3778</v>
      </c>
      <c r="J61" s="84">
        <v>5</v>
      </c>
      <c r="K61" s="84" t="s">
        <v>3789</v>
      </c>
      <c r="L61" s="84">
        <v>6</v>
      </c>
      <c r="M61" s="84" t="s">
        <v>3800</v>
      </c>
      <c r="N61" s="84">
        <v>4</v>
      </c>
      <c r="O61" s="84"/>
      <c r="P61" s="84"/>
      <c r="Q61" s="84"/>
      <c r="R61" s="84"/>
      <c r="S61" s="84" t="s">
        <v>3818</v>
      </c>
      <c r="T61" s="84">
        <v>16</v>
      </c>
      <c r="U61" s="84" t="s">
        <v>3828</v>
      </c>
      <c r="V61" s="84">
        <v>4</v>
      </c>
    </row>
    <row r="62" spans="1:22" ht="15">
      <c r="A62" s="84" t="s">
        <v>3740</v>
      </c>
      <c r="B62" s="84">
        <v>34</v>
      </c>
      <c r="C62" s="84" t="s">
        <v>3746</v>
      </c>
      <c r="D62" s="84">
        <v>16</v>
      </c>
      <c r="E62" s="84" t="s">
        <v>3757</v>
      </c>
      <c r="F62" s="84">
        <v>7</v>
      </c>
      <c r="G62" s="84" t="s">
        <v>3768</v>
      </c>
      <c r="H62" s="84">
        <v>8</v>
      </c>
      <c r="I62" s="84" t="s">
        <v>3779</v>
      </c>
      <c r="J62" s="84">
        <v>5</v>
      </c>
      <c r="K62" s="84" t="s">
        <v>3790</v>
      </c>
      <c r="L62" s="84">
        <v>6</v>
      </c>
      <c r="M62" s="84"/>
      <c r="N62" s="84"/>
      <c r="O62" s="84"/>
      <c r="P62" s="84"/>
      <c r="Q62" s="84"/>
      <c r="R62" s="84"/>
      <c r="S62" s="84" t="s">
        <v>3819</v>
      </c>
      <c r="T62" s="84">
        <v>16</v>
      </c>
      <c r="U62" s="84" t="s">
        <v>3829</v>
      </c>
      <c r="V62" s="84">
        <v>4</v>
      </c>
    </row>
    <row r="63" spans="1:22" ht="15">
      <c r="A63" s="84" t="s">
        <v>3741</v>
      </c>
      <c r="B63" s="84">
        <v>32</v>
      </c>
      <c r="C63" s="84" t="s">
        <v>3747</v>
      </c>
      <c r="D63" s="84">
        <v>15</v>
      </c>
      <c r="E63" s="84" t="s">
        <v>3758</v>
      </c>
      <c r="F63" s="84">
        <v>7</v>
      </c>
      <c r="G63" s="84" t="s">
        <v>3769</v>
      </c>
      <c r="H63" s="84">
        <v>7</v>
      </c>
      <c r="I63" s="84" t="s">
        <v>3780</v>
      </c>
      <c r="J63" s="84">
        <v>5</v>
      </c>
      <c r="K63" s="84" t="s">
        <v>3791</v>
      </c>
      <c r="L63" s="84">
        <v>6</v>
      </c>
      <c r="M63" s="84"/>
      <c r="N63" s="84"/>
      <c r="O63" s="84"/>
      <c r="P63" s="84"/>
      <c r="Q63" s="84"/>
      <c r="R63" s="84"/>
      <c r="S63" s="84" t="s">
        <v>3820</v>
      </c>
      <c r="T63" s="84">
        <v>16</v>
      </c>
      <c r="U63" s="84" t="s">
        <v>3830</v>
      </c>
      <c r="V63" s="84">
        <v>4</v>
      </c>
    </row>
    <row r="66" spans="1:22" ht="15" customHeight="1">
      <c r="A66" s="13" t="s">
        <v>3864</v>
      </c>
      <c r="B66" s="13" t="s">
        <v>3537</v>
      </c>
      <c r="C66" s="78" t="s">
        <v>3866</v>
      </c>
      <c r="D66" s="78" t="s">
        <v>3540</v>
      </c>
      <c r="E66" s="78" t="s">
        <v>3867</v>
      </c>
      <c r="F66" s="78" t="s">
        <v>3542</v>
      </c>
      <c r="G66" s="78" t="s">
        <v>3870</v>
      </c>
      <c r="H66" s="78" t="s">
        <v>3544</v>
      </c>
      <c r="I66" s="78" t="s">
        <v>3872</v>
      </c>
      <c r="J66" s="78" t="s">
        <v>3546</v>
      </c>
      <c r="K66" s="78" t="s">
        <v>3874</v>
      </c>
      <c r="L66" s="78" t="s">
        <v>3548</v>
      </c>
      <c r="M66" s="78" t="s">
        <v>3876</v>
      </c>
      <c r="N66" s="78" t="s">
        <v>3550</v>
      </c>
      <c r="O66" s="78" t="s">
        <v>3878</v>
      </c>
      <c r="P66" s="78" t="s">
        <v>3552</v>
      </c>
      <c r="Q66" s="13" t="s">
        <v>3880</v>
      </c>
      <c r="R66" s="13" t="s">
        <v>3554</v>
      </c>
      <c r="S66" s="78" t="s">
        <v>3882</v>
      </c>
      <c r="T66" s="78" t="s">
        <v>3556</v>
      </c>
      <c r="U66" s="78" t="s">
        <v>3884</v>
      </c>
      <c r="V66" s="78" t="s">
        <v>3557</v>
      </c>
    </row>
    <row r="67" spans="1:22" ht="15">
      <c r="A67" s="78" t="s">
        <v>424</v>
      </c>
      <c r="B67" s="78">
        <v>1</v>
      </c>
      <c r="C67" s="78"/>
      <c r="D67" s="78"/>
      <c r="E67" s="78"/>
      <c r="F67" s="78"/>
      <c r="G67" s="78"/>
      <c r="H67" s="78"/>
      <c r="I67" s="78"/>
      <c r="J67" s="78"/>
      <c r="K67" s="78"/>
      <c r="L67" s="78"/>
      <c r="M67" s="78"/>
      <c r="N67" s="78"/>
      <c r="O67" s="78"/>
      <c r="P67" s="78"/>
      <c r="Q67" s="78" t="s">
        <v>410</v>
      </c>
      <c r="R67" s="78">
        <v>1</v>
      </c>
      <c r="S67" s="78"/>
      <c r="T67" s="78"/>
      <c r="U67" s="78"/>
      <c r="V67" s="78"/>
    </row>
    <row r="68" spans="1:22" ht="15">
      <c r="A68" s="78" t="s">
        <v>422</v>
      </c>
      <c r="B68" s="78">
        <v>1</v>
      </c>
      <c r="C68" s="78"/>
      <c r="D68" s="78"/>
      <c r="E68" s="78"/>
      <c r="F68" s="78"/>
      <c r="G68" s="78"/>
      <c r="H68" s="78"/>
      <c r="I68" s="78"/>
      <c r="J68" s="78"/>
      <c r="K68" s="78"/>
      <c r="L68" s="78"/>
      <c r="M68" s="78"/>
      <c r="N68" s="78"/>
      <c r="O68" s="78"/>
      <c r="P68" s="78"/>
      <c r="Q68" s="78"/>
      <c r="R68" s="78"/>
      <c r="S68" s="78"/>
      <c r="T68" s="78"/>
      <c r="U68" s="78"/>
      <c r="V68" s="78"/>
    </row>
    <row r="69" spans="1:22" ht="15">
      <c r="A69" s="78" t="s">
        <v>420</v>
      </c>
      <c r="B69" s="78">
        <v>1</v>
      </c>
      <c r="C69" s="78"/>
      <c r="D69" s="78"/>
      <c r="E69" s="78"/>
      <c r="F69" s="78"/>
      <c r="G69" s="78"/>
      <c r="H69" s="78"/>
      <c r="I69" s="78"/>
      <c r="J69" s="78"/>
      <c r="K69" s="78"/>
      <c r="L69" s="78"/>
      <c r="M69" s="78"/>
      <c r="N69" s="78"/>
      <c r="O69" s="78"/>
      <c r="P69" s="78"/>
      <c r="Q69" s="78"/>
      <c r="R69" s="78"/>
      <c r="S69" s="78"/>
      <c r="T69" s="78"/>
      <c r="U69" s="78"/>
      <c r="V69" s="78"/>
    </row>
    <row r="70" spans="1:22" ht="15">
      <c r="A70" s="78" t="s">
        <v>412</v>
      </c>
      <c r="B70" s="78">
        <v>1</v>
      </c>
      <c r="C70" s="78"/>
      <c r="D70" s="78"/>
      <c r="E70" s="78"/>
      <c r="F70" s="78"/>
      <c r="G70" s="78"/>
      <c r="H70" s="78"/>
      <c r="I70" s="78"/>
      <c r="J70" s="78"/>
      <c r="K70" s="78"/>
      <c r="L70" s="78"/>
      <c r="M70" s="78"/>
      <c r="N70" s="78"/>
      <c r="O70" s="78"/>
      <c r="P70" s="78"/>
      <c r="Q70" s="78"/>
      <c r="R70" s="78"/>
      <c r="S70" s="78"/>
      <c r="T70" s="78"/>
      <c r="U70" s="78"/>
      <c r="V70" s="78"/>
    </row>
    <row r="71" spans="1:22" ht="15">
      <c r="A71" s="78" t="s">
        <v>411</v>
      </c>
      <c r="B71" s="78">
        <v>1</v>
      </c>
      <c r="C71" s="78"/>
      <c r="D71" s="78"/>
      <c r="E71" s="78"/>
      <c r="F71" s="78"/>
      <c r="G71" s="78"/>
      <c r="H71" s="78"/>
      <c r="I71" s="78"/>
      <c r="J71" s="78"/>
      <c r="K71" s="78"/>
      <c r="L71" s="78"/>
      <c r="M71" s="78"/>
      <c r="N71" s="78"/>
      <c r="O71" s="78"/>
      <c r="P71" s="78"/>
      <c r="Q71" s="78"/>
      <c r="R71" s="78"/>
      <c r="S71" s="78"/>
      <c r="T71" s="78"/>
      <c r="U71" s="78"/>
      <c r="V71" s="78"/>
    </row>
    <row r="72" spans="1:22" ht="15">
      <c r="A72" s="78" t="s">
        <v>410</v>
      </c>
      <c r="B72" s="78">
        <v>1</v>
      </c>
      <c r="C72" s="78"/>
      <c r="D72" s="78"/>
      <c r="E72" s="78"/>
      <c r="F72" s="78"/>
      <c r="G72" s="78"/>
      <c r="H72" s="78"/>
      <c r="I72" s="78"/>
      <c r="J72" s="78"/>
      <c r="K72" s="78"/>
      <c r="L72" s="78"/>
      <c r="M72" s="78"/>
      <c r="N72" s="78"/>
      <c r="O72" s="78"/>
      <c r="P72" s="78"/>
      <c r="Q72" s="78"/>
      <c r="R72" s="78"/>
      <c r="S72" s="78"/>
      <c r="T72" s="78"/>
      <c r="U72" s="78"/>
      <c r="V72" s="78"/>
    </row>
    <row r="73" spans="1:22" ht="15">
      <c r="A73" s="78" t="s">
        <v>405</v>
      </c>
      <c r="B73" s="78">
        <v>1</v>
      </c>
      <c r="C73" s="78"/>
      <c r="D73" s="78"/>
      <c r="E73" s="78"/>
      <c r="F73" s="78"/>
      <c r="G73" s="78"/>
      <c r="H73" s="78"/>
      <c r="I73" s="78"/>
      <c r="J73" s="78"/>
      <c r="K73" s="78"/>
      <c r="L73" s="78"/>
      <c r="M73" s="78"/>
      <c r="N73" s="78"/>
      <c r="O73" s="78"/>
      <c r="P73" s="78"/>
      <c r="Q73" s="78"/>
      <c r="R73" s="78"/>
      <c r="S73" s="78"/>
      <c r="T73" s="78"/>
      <c r="U73" s="78"/>
      <c r="V73" s="78"/>
    </row>
    <row r="76" spans="1:22" ht="15" customHeight="1">
      <c r="A76" s="13" t="s">
        <v>3865</v>
      </c>
      <c r="B76" s="13" t="s">
        <v>3537</v>
      </c>
      <c r="C76" s="13" t="s">
        <v>3868</v>
      </c>
      <c r="D76" s="13" t="s">
        <v>3540</v>
      </c>
      <c r="E76" s="13" t="s">
        <v>3869</v>
      </c>
      <c r="F76" s="13" t="s">
        <v>3542</v>
      </c>
      <c r="G76" s="13" t="s">
        <v>3871</v>
      </c>
      <c r="H76" s="13" t="s">
        <v>3544</v>
      </c>
      <c r="I76" s="13" t="s">
        <v>3873</v>
      </c>
      <c r="J76" s="13" t="s">
        <v>3546</v>
      </c>
      <c r="K76" s="13" t="s">
        <v>3875</v>
      </c>
      <c r="L76" s="13" t="s">
        <v>3548</v>
      </c>
      <c r="M76" s="13" t="s">
        <v>3877</v>
      </c>
      <c r="N76" s="13" t="s">
        <v>3550</v>
      </c>
      <c r="O76" s="13" t="s">
        <v>3879</v>
      </c>
      <c r="P76" s="13" t="s">
        <v>3552</v>
      </c>
      <c r="Q76" s="13" t="s">
        <v>3881</v>
      </c>
      <c r="R76" s="13" t="s">
        <v>3554</v>
      </c>
      <c r="S76" s="13" t="s">
        <v>3883</v>
      </c>
      <c r="T76" s="13" t="s">
        <v>3556</v>
      </c>
      <c r="U76" s="13" t="s">
        <v>3885</v>
      </c>
      <c r="V76" s="13" t="s">
        <v>3557</v>
      </c>
    </row>
    <row r="77" spans="1:22" ht="15">
      <c r="A77" s="78" t="s">
        <v>391</v>
      </c>
      <c r="B77" s="78">
        <v>8</v>
      </c>
      <c r="C77" s="78" t="s">
        <v>388</v>
      </c>
      <c r="D77" s="78">
        <v>1</v>
      </c>
      <c r="E77" s="78" t="s">
        <v>301</v>
      </c>
      <c r="F77" s="78">
        <v>6</v>
      </c>
      <c r="G77" s="78" t="s">
        <v>248</v>
      </c>
      <c r="H77" s="78">
        <v>7</v>
      </c>
      <c r="I77" s="78" t="s">
        <v>404</v>
      </c>
      <c r="J77" s="78">
        <v>6</v>
      </c>
      <c r="K77" s="78" t="s">
        <v>324</v>
      </c>
      <c r="L77" s="78">
        <v>5</v>
      </c>
      <c r="M77" s="78" t="s">
        <v>406</v>
      </c>
      <c r="N77" s="78">
        <v>5</v>
      </c>
      <c r="O77" s="78" t="s">
        <v>398</v>
      </c>
      <c r="P77" s="78">
        <v>3</v>
      </c>
      <c r="Q77" s="78" t="s">
        <v>409</v>
      </c>
      <c r="R77" s="78">
        <v>1</v>
      </c>
      <c r="S77" s="78" t="s">
        <v>391</v>
      </c>
      <c r="T77" s="78">
        <v>8</v>
      </c>
      <c r="U77" s="78" t="s">
        <v>372</v>
      </c>
      <c r="V77" s="78">
        <v>3</v>
      </c>
    </row>
    <row r="78" spans="1:22" ht="15">
      <c r="A78" s="78" t="s">
        <v>430</v>
      </c>
      <c r="B78" s="78">
        <v>8</v>
      </c>
      <c r="C78" s="78"/>
      <c r="D78" s="78"/>
      <c r="E78" s="78" t="s">
        <v>417</v>
      </c>
      <c r="F78" s="78">
        <v>1</v>
      </c>
      <c r="G78" s="78"/>
      <c r="H78" s="78"/>
      <c r="I78" s="78"/>
      <c r="J78" s="78"/>
      <c r="K78" s="78" t="s">
        <v>325</v>
      </c>
      <c r="L78" s="78">
        <v>1</v>
      </c>
      <c r="M78" s="78" t="s">
        <v>292</v>
      </c>
      <c r="N78" s="78">
        <v>4</v>
      </c>
      <c r="O78" s="78" t="s">
        <v>427</v>
      </c>
      <c r="P78" s="78">
        <v>3</v>
      </c>
      <c r="Q78" s="78" t="s">
        <v>408</v>
      </c>
      <c r="R78" s="78">
        <v>1</v>
      </c>
      <c r="S78" s="78" t="s">
        <v>430</v>
      </c>
      <c r="T78" s="78">
        <v>8</v>
      </c>
      <c r="U78" s="78"/>
      <c r="V78" s="78"/>
    </row>
    <row r="79" spans="1:22" ht="15">
      <c r="A79" s="78" t="s">
        <v>429</v>
      </c>
      <c r="B79" s="78">
        <v>8</v>
      </c>
      <c r="C79" s="78"/>
      <c r="D79" s="78"/>
      <c r="E79" s="78" t="s">
        <v>416</v>
      </c>
      <c r="F79" s="78">
        <v>1</v>
      </c>
      <c r="G79" s="78"/>
      <c r="H79" s="78"/>
      <c r="I79" s="78"/>
      <c r="J79" s="78"/>
      <c r="K79" s="78"/>
      <c r="L79" s="78"/>
      <c r="M79" s="78"/>
      <c r="N79" s="78"/>
      <c r="O79" s="78" t="s">
        <v>351</v>
      </c>
      <c r="P79" s="78">
        <v>2</v>
      </c>
      <c r="Q79" s="78" t="s">
        <v>407</v>
      </c>
      <c r="R79" s="78">
        <v>1</v>
      </c>
      <c r="S79" s="78" t="s">
        <v>429</v>
      </c>
      <c r="T79" s="78">
        <v>8</v>
      </c>
      <c r="U79" s="78"/>
      <c r="V79" s="78"/>
    </row>
    <row r="80" spans="1:22" ht="15">
      <c r="A80" s="78" t="s">
        <v>248</v>
      </c>
      <c r="B80" s="78">
        <v>7</v>
      </c>
      <c r="C80" s="78"/>
      <c r="D80" s="78"/>
      <c r="E80" s="78" t="s">
        <v>415</v>
      </c>
      <c r="F80" s="78">
        <v>1</v>
      </c>
      <c r="G80" s="78"/>
      <c r="H80" s="78"/>
      <c r="I80" s="78"/>
      <c r="J80" s="78"/>
      <c r="K80" s="78"/>
      <c r="L80" s="78"/>
      <c r="M80" s="78"/>
      <c r="N80" s="78"/>
      <c r="O80" s="78" t="s">
        <v>425</v>
      </c>
      <c r="P80" s="78">
        <v>1</v>
      </c>
      <c r="Q80" s="78"/>
      <c r="R80" s="78"/>
      <c r="S80" s="78"/>
      <c r="T80" s="78"/>
      <c r="U80" s="78"/>
      <c r="V80" s="78"/>
    </row>
    <row r="81" spans="1:22" ht="15">
      <c r="A81" s="78" t="s">
        <v>301</v>
      </c>
      <c r="B81" s="78">
        <v>6</v>
      </c>
      <c r="C81" s="78"/>
      <c r="D81" s="78"/>
      <c r="E81" s="78" t="s">
        <v>414</v>
      </c>
      <c r="F81" s="78">
        <v>1</v>
      </c>
      <c r="G81" s="78"/>
      <c r="H81" s="78"/>
      <c r="I81" s="78"/>
      <c r="J81" s="78"/>
      <c r="K81" s="78"/>
      <c r="L81" s="78"/>
      <c r="M81" s="78"/>
      <c r="N81" s="78"/>
      <c r="O81" s="78"/>
      <c r="P81" s="78"/>
      <c r="Q81" s="78"/>
      <c r="R81" s="78"/>
      <c r="S81" s="78"/>
      <c r="T81" s="78"/>
      <c r="U81" s="78"/>
      <c r="V81" s="78"/>
    </row>
    <row r="82" spans="1:22" ht="15">
      <c r="A82" s="78" t="s">
        <v>404</v>
      </c>
      <c r="B82" s="78">
        <v>6</v>
      </c>
      <c r="C82" s="78"/>
      <c r="D82" s="78"/>
      <c r="E82" s="78" t="s">
        <v>306</v>
      </c>
      <c r="F82" s="78">
        <v>1</v>
      </c>
      <c r="G82" s="78"/>
      <c r="H82" s="78"/>
      <c r="I82" s="78"/>
      <c r="J82" s="78"/>
      <c r="K82" s="78"/>
      <c r="L82" s="78"/>
      <c r="M82" s="78"/>
      <c r="N82" s="78"/>
      <c r="O82" s="78"/>
      <c r="P82" s="78"/>
      <c r="Q82" s="78"/>
      <c r="R82" s="78"/>
      <c r="S82" s="78"/>
      <c r="T82" s="78"/>
      <c r="U82" s="78"/>
      <c r="V82" s="78"/>
    </row>
    <row r="83" spans="1:22" ht="15">
      <c r="A83" s="78" t="s">
        <v>324</v>
      </c>
      <c r="B83" s="78">
        <v>5</v>
      </c>
      <c r="C83" s="78"/>
      <c r="D83" s="78"/>
      <c r="E83" s="78" t="s">
        <v>413</v>
      </c>
      <c r="F83" s="78">
        <v>1</v>
      </c>
      <c r="G83" s="78"/>
      <c r="H83" s="78"/>
      <c r="I83" s="78"/>
      <c r="J83" s="78"/>
      <c r="K83" s="78"/>
      <c r="L83" s="78"/>
      <c r="M83" s="78"/>
      <c r="N83" s="78"/>
      <c r="O83" s="78"/>
      <c r="P83" s="78"/>
      <c r="Q83" s="78"/>
      <c r="R83" s="78"/>
      <c r="S83" s="78"/>
      <c r="T83" s="78"/>
      <c r="U83" s="78"/>
      <c r="V83" s="78"/>
    </row>
    <row r="84" spans="1:22" ht="15">
      <c r="A84" s="78" t="s">
        <v>406</v>
      </c>
      <c r="B84" s="78">
        <v>5</v>
      </c>
      <c r="C84" s="78"/>
      <c r="D84" s="78"/>
      <c r="E84" s="78" t="s">
        <v>304</v>
      </c>
      <c r="F84" s="78">
        <v>1</v>
      </c>
      <c r="G84" s="78"/>
      <c r="H84" s="78"/>
      <c r="I84" s="78"/>
      <c r="J84" s="78"/>
      <c r="K84" s="78"/>
      <c r="L84" s="78"/>
      <c r="M84" s="78"/>
      <c r="N84" s="78"/>
      <c r="O84" s="78"/>
      <c r="P84" s="78"/>
      <c r="Q84" s="78"/>
      <c r="R84" s="78"/>
      <c r="S84" s="78"/>
      <c r="T84" s="78"/>
      <c r="U84" s="78"/>
      <c r="V84" s="78"/>
    </row>
    <row r="85" spans="1:22" ht="15">
      <c r="A85" s="78" t="s">
        <v>292</v>
      </c>
      <c r="B85" s="78">
        <v>4</v>
      </c>
      <c r="C85" s="78"/>
      <c r="D85" s="78"/>
      <c r="E85" s="78"/>
      <c r="F85" s="78"/>
      <c r="G85" s="78"/>
      <c r="H85" s="78"/>
      <c r="I85" s="78"/>
      <c r="J85" s="78"/>
      <c r="K85" s="78"/>
      <c r="L85" s="78"/>
      <c r="M85" s="78"/>
      <c r="N85" s="78"/>
      <c r="O85" s="78"/>
      <c r="P85" s="78"/>
      <c r="Q85" s="78"/>
      <c r="R85" s="78"/>
      <c r="S85" s="78"/>
      <c r="T85" s="78"/>
      <c r="U85" s="78"/>
      <c r="V85" s="78"/>
    </row>
    <row r="86" spans="1:22" ht="15">
      <c r="A86" s="78" t="s">
        <v>372</v>
      </c>
      <c r="B86" s="78">
        <v>3</v>
      </c>
      <c r="C86" s="78"/>
      <c r="D86" s="78"/>
      <c r="E86" s="78"/>
      <c r="F86" s="78"/>
      <c r="G86" s="78"/>
      <c r="H86" s="78"/>
      <c r="I86" s="78"/>
      <c r="J86" s="78"/>
      <c r="K86" s="78"/>
      <c r="L86" s="78"/>
      <c r="M86" s="78"/>
      <c r="N86" s="78"/>
      <c r="O86" s="78"/>
      <c r="P86" s="78"/>
      <c r="Q86" s="78"/>
      <c r="R86" s="78"/>
      <c r="S86" s="78"/>
      <c r="T86" s="78"/>
      <c r="U86" s="78"/>
      <c r="V86" s="78"/>
    </row>
    <row r="89" spans="1:22" ht="15" customHeight="1">
      <c r="A89" s="13" t="s">
        <v>3899</v>
      </c>
      <c r="B89" s="13" t="s">
        <v>3537</v>
      </c>
      <c r="C89" s="13" t="s">
        <v>3900</v>
      </c>
      <c r="D89" s="13" t="s">
        <v>3540</v>
      </c>
      <c r="E89" s="13" t="s">
        <v>3901</v>
      </c>
      <c r="F89" s="13" t="s">
        <v>3542</v>
      </c>
      <c r="G89" s="13" t="s">
        <v>3902</v>
      </c>
      <c r="H89" s="13" t="s">
        <v>3544</v>
      </c>
      <c r="I89" s="13" t="s">
        <v>3903</v>
      </c>
      <c r="J89" s="13" t="s">
        <v>3546</v>
      </c>
      <c r="K89" s="13" t="s">
        <v>3904</v>
      </c>
      <c r="L89" s="13" t="s">
        <v>3548</v>
      </c>
      <c r="M89" s="13" t="s">
        <v>3905</v>
      </c>
      <c r="N89" s="13" t="s">
        <v>3550</v>
      </c>
      <c r="O89" s="13" t="s">
        <v>3906</v>
      </c>
      <c r="P89" s="13" t="s">
        <v>3552</v>
      </c>
      <c r="Q89" s="13" t="s">
        <v>3907</v>
      </c>
      <c r="R89" s="13" t="s">
        <v>3554</v>
      </c>
      <c r="S89" s="13" t="s">
        <v>3908</v>
      </c>
      <c r="T89" s="13" t="s">
        <v>3556</v>
      </c>
      <c r="U89" s="13" t="s">
        <v>3909</v>
      </c>
      <c r="V89" s="13" t="s">
        <v>3557</v>
      </c>
    </row>
    <row r="90" spans="1:22" ht="15">
      <c r="A90" s="115" t="s">
        <v>409</v>
      </c>
      <c r="B90" s="78">
        <v>1138419</v>
      </c>
      <c r="C90" s="115" t="s">
        <v>213</v>
      </c>
      <c r="D90" s="78">
        <v>343642</v>
      </c>
      <c r="E90" s="115" t="s">
        <v>416</v>
      </c>
      <c r="F90" s="78">
        <v>91300</v>
      </c>
      <c r="G90" s="115" t="s">
        <v>242</v>
      </c>
      <c r="H90" s="78">
        <v>97016</v>
      </c>
      <c r="I90" s="115" t="s">
        <v>404</v>
      </c>
      <c r="J90" s="78">
        <v>22315</v>
      </c>
      <c r="K90" s="115" t="s">
        <v>324</v>
      </c>
      <c r="L90" s="78">
        <v>75261</v>
      </c>
      <c r="M90" s="115" t="s">
        <v>406</v>
      </c>
      <c r="N90" s="78">
        <v>37802</v>
      </c>
      <c r="O90" s="115" t="s">
        <v>427</v>
      </c>
      <c r="P90" s="78">
        <v>5517</v>
      </c>
      <c r="Q90" s="115" t="s">
        <v>409</v>
      </c>
      <c r="R90" s="78">
        <v>1138419</v>
      </c>
      <c r="S90" s="115" t="s">
        <v>429</v>
      </c>
      <c r="T90" s="78">
        <v>5959</v>
      </c>
      <c r="U90" s="115" t="s">
        <v>365</v>
      </c>
      <c r="V90" s="78">
        <v>9875</v>
      </c>
    </row>
    <row r="91" spans="1:22" ht="15">
      <c r="A91" s="115" t="s">
        <v>296</v>
      </c>
      <c r="B91" s="78">
        <v>778953</v>
      </c>
      <c r="C91" s="115" t="s">
        <v>212</v>
      </c>
      <c r="D91" s="78">
        <v>298878</v>
      </c>
      <c r="E91" s="115" t="s">
        <v>304</v>
      </c>
      <c r="F91" s="78">
        <v>36345</v>
      </c>
      <c r="G91" s="115" t="s">
        <v>244</v>
      </c>
      <c r="H91" s="78">
        <v>51868</v>
      </c>
      <c r="I91" s="115" t="s">
        <v>218</v>
      </c>
      <c r="J91" s="78">
        <v>17296</v>
      </c>
      <c r="K91" s="115" t="s">
        <v>326</v>
      </c>
      <c r="L91" s="78">
        <v>49448</v>
      </c>
      <c r="M91" s="115" t="s">
        <v>293</v>
      </c>
      <c r="N91" s="78">
        <v>10998</v>
      </c>
      <c r="O91" s="115" t="s">
        <v>367</v>
      </c>
      <c r="P91" s="78">
        <v>2076</v>
      </c>
      <c r="Q91" s="115" t="s">
        <v>407</v>
      </c>
      <c r="R91" s="78">
        <v>242135</v>
      </c>
      <c r="S91" s="115" t="s">
        <v>430</v>
      </c>
      <c r="T91" s="78">
        <v>5764</v>
      </c>
      <c r="U91" s="115" t="s">
        <v>373</v>
      </c>
      <c r="V91" s="78">
        <v>7781</v>
      </c>
    </row>
    <row r="92" spans="1:22" ht="15">
      <c r="A92" s="115" t="s">
        <v>213</v>
      </c>
      <c r="B92" s="78">
        <v>343642</v>
      </c>
      <c r="C92" s="115" t="s">
        <v>241</v>
      </c>
      <c r="D92" s="78">
        <v>275375</v>
      </c>
      <c r="E92" s="115" t="s">
        <v>315</v>
      </c>
      <c r="F92" s="78">
        <v>21642</v>
      </c>
      <c r="G92" s="115" t="s">
        <v>246</v>
      </c>
      <c r="H92" s="78">
        <v>41536</v>
      </c>
      <c r="I92" s="115" t="s">
        <v>216</v>
      </c>
      <c r="J92" s="78">
        <v>16363</v>
      </c>
      <c r="K92" s="115" t="s">
        <v>333</v>
      </c>
      <c r="L92" s="78">
        <v>47687</v>
      </c>
      <c r="M92" s="115" t="s">
        <v>251</v>
      </c>
      <c r="N92" s="78">
        <v>2051</v>
      </c>
      <c r="O92" s="115" t="s">
        <v>425</v>
      </c>
      <c r="P92" s="78">
        <v>716</v>
      </c>
      <c r="Q92" s="115" t="s">
        <v>410</v>
      </c>
      <c r="R92" s="78">
        <v>92213</v>
      </c>
      <c r="S92" s="115" t="s">
        <v>403</v>
      </c>
      <c r="T92" s="78">
        <v>1866</v>
      </c>
      <c r="U92" s="115" t="s">
        <v>372</v>
      </c>
      <c r="V92" s="78">
        <v>859</v>
      </c>
    </row>
    <row r="93" spans="1:22" ht="15">
      <c r="A93" s="115" t="s">
        <v>212</v>
      </c>
      <c r="B93" s="78">
        <v>298878</v>
      </c>
      <c r="C93" s="115" t="s">
        <v>231</v>
      </c>
      <c r="D93" s="78">
        <v>262809</v>
      </c>
      <c r="E93" s="115" t="s">
        <v>417</v>
      </c>
      <c r="F93" s="78">
        <v>7640</v>
      </c>
      <c r="G93" s="115" t="s">
        <v>245</v>
      </c>
      <c r="H93" s="78">
        <v>23909</v>
      </c>
      <c r="I93" s="115" t="s">
        <v>217</v>
      </c>
      <c r="J93" s="78">
        <v>6785</v>
      </c>
      <c r="K93" s="115" t="s">
        <v>327</v>
      </c>
      <c r="L93" s="78">
        <v>11611</v>
      </c>
      <c r="M93" s="115" t="s">
        <v>289</v>
      </c>
      <c r="N93" s="78">
        <v>1901</v>
      </c>
      <c r="O93" s="115" t="s">
        <v>398</v>
      </c>
      <c r="P93" s="78">
        <v>77</v>
      </c>
      <c r="Q93" s="115" t="s">
        <v>408</v>
      </c>
      <c r="R93" s="78">
        <v>86640</v>
      </c>
      <c r="S93" s="115" t="s">
        <v>391</v>
      </c>
      <c r="T93" s="78">
        <v>927</v>
      </c>
      <c r="U93" s="115" t="s">
        <v>364</v>
      </c>
      <c r="V93" s="78">
        <v>506</v>
      </c>
    </row>
    <row r="94" spans="1:22" ht="15">
      <c r="A94" s="115" t="s">
        <v>241</v>
      </c>
      <c r="B94" s="78">
        <v>275375</v>
      </c>
      <c r="C94" s="115" t="s">
        <v>360</v>
      </c>
      <c r="D94" s="78">
        <v>227008</v>
      </c>
      <c r="E94" s="115" t="s">
        <v>312</v>
      </c>
      <c r="F94" s="78">
        <v>6978</v>
      </c>
      <c r="G94" s="115" t="s">
        <v>248</v>
      </c>
      <c r="H94" s="78">
        <v>20449</v>
      </c>
      <c r="I94" s="115" t="s">
        <v>215</v>
      </c>
      <c r="J94" s="78">
        <v>2947</v>
      </c>
      <c r="K94" s="115" t="s">
        <v>325</v>
      </c>
      <c r="L94" s="78">
        <v>5984</v>
      </c>
      <c r="M94" s="115" t="s">
        <v>270</v>
      </c>
      <c r="N94" s="78">
        <v>1542</v>
      </c>
      <c r="O94" s="115" t="s">
        <v>351</v>
      </c>
      <c r="P94" s="78">
        <v>77</v>
      </c>
      <c r="Q94" s="115" t="s">
        <v>257</v>
      </c>
      <c r="R94" s="78">
        <v>665</v>
      </c>
      <c r="S94" s="115"/>
      <c r="T94" s="78"/>
      <c r="U94" s="115"/>
      <c r="V94" s="78"/>
    </row>
    <row r="95" spans="1:22" ht="15">
      <c r="A95" s="115" t="s">
        <v>231</v>
      </c>
      <c r="B95" s="78">
        <v>262809</v>
      </c>
      <c r="C95" s="115" t="s">
        <v>384</v>
      </c>
      <c r="D95" s="78">
        <v>206370</v>
      </c>
      <c r="E95" s="115" t="s">
        <v>303</v>
      </c>
      <c r="F95" s="78">
        <v>4642</v>
      </c>
      <c r="G95" s="115" t="s">
        <v>243</v>
      </c>
      <c r="H95" s="78">
        <v>18501</v>
      </c>
      <c r="I95" s="115" t="s">
        <v>222</v>
      </c>
      <c r="J95" s="78">
        <v>1559</v>
      </c>
      <c r="K95" s="115" t="s">
        <v>330</v>
      </c>
      <c r="L95" s="78">
        <v>3119</v>
      </c>
      <c r="M95" s="115" t="s">
        <v>292</v>
      </c>
      <c r="N95" s="78">
        <v>629</v>
      </c>
      <c r="O95" s="115"/>
      <c r="P95" s="78"/>
      <c r="Q95" s="115"/>
      <c r="R95" s="78"/>
      <c r="S95" s="115"/>
      <c r="T95" s="78"/>
      <c r="U95" s="115"/>
      <c r="V95" s="78"/>
    </row>
    <row r="96" spans="1:22" ht="15">
      <c r="A96" s="115" t="s">
        <v>323</v>
      </c>
      <c r="B96" s="78">
        <v>245999</v>
      </c>
      <c r="C96" s="115" t="s">
        <v>362</v>
      </c>
      <c r="D96" s="78">
        <v>199644</v>
      </c>
      <c r="E96" s="115" t="s">
        <v>414</v>
      </c>
      <c r="F96" s="78">
        <v>3923</v>
      </c>
      <c r="G96" s="115" t="s">
        <v>249</v>
      </c>
      <c r="H96" s="78">
        <v>10035</v>
      </c>
      <c r="I96" s="115" t="s">
        <v>250</v>
      </c>
      <c r="J96" s="78">
        <v>319</v>
      </c>
      <c r="K96" s="115"/>
      <c r="L96" s="78"/>
      <c r="M96" s="115"/>
      <c r="N96" s="78"/>
      <c r="O96" s="115"/>
      <c r="P96" s="78"/>
      <c r="Q96" s="115"/>
      <c r="R96" s="78"/>
      <c r="S96" s="115"/>
      <c r="T96" s="78"/>
      <c r="U96" s="115"/>
      <c r="V96" s="78"/>
    </row>
    <row r="97" spans="1:22" ht="15">
      <c r="A97" s="115" t="s">
        <v>407</v>
      </c>
      <c r="B97" s="78">
        <v>242135</v>
      </c>
      <c r="C97" s="115" t="s">
        <v>353</v>
      </c>
      <c r="D97" s="78">
        <v>185209</v>
      </c>
      <c r="E97" s="115" t="s">
        <v>314</v>
      </c>
      <c r="F97" s="78">
        <v>2337</v>
      </c>
      <c r="G97" s="115" t="s">
        <v>247</v>
      </c>
      <c r="H97" s="78">
        <v>6282</v>
      </c>
      <c r="I97" s="115"/>
      <c r="J97" s="78"/>
      <c r="K97" s="115"/>
      <c r="L97" s="78"/>
      <c r="M97" s="115"/>
      <c r="N97" s="78"/>
      <c r="O97" s="115"/>
      <c r="P97" s="78"/>
      <c r="Q97" s="115"/>
      <c r="R97" s="78"/>
      <c r="S97" s="115"/>
      <c r="T97" s="78"/>
      <c r="U97" s="115"/>
      <c r="V97" s="78"/>
    </row>
    <row r="98" spans="1:22" ht="15">
      <c r="A98" s="115" t="s">
        <v>360</v>
      </c>
      <c r="B98" s="78">
        <v>227008</v>
      </c>
      <c r="C98" s="115" t="s">
        <v>401</v>
      </c>
      <c r="D98" s="78">
        <v>181689</v>
      </c>
      <c r="E98" s="115" t="s">
        <v>306</v>
      </c>
      <c r="F98" s="78">
        <v>575</v>
      </c>
      <c r="G98" s="115"/>
      <c r="H98" s="78"/>
      <c r="I98" s="115"/>
      <c r="J98" s="78"/>
      <c r="K98" s="115"/>
      <c r="L98" s="78"/>
      <c r="M98" s="115"/>
      <c r="N98" s="78"/>
      <c r="O98" s="115"/>
      <c r="P98" s="78"/>
      <c r="Q98" s="115"/>
      <c r="R98" s="78"/>
      <c r="S98" s="115"/>
      <c r="T98" s="78"/>
      <c r="U98" s="115"/>
      <c r="V98" s="78"/>
    </row>
    <row r="99" spans="1:22" ht="15">
      <c r="A99" s="115" t="s">
        <v>384</v>
      </c>
      <c r="B99" s="78">
        <v>206370</v>
      </c>
      <c r="C99" s="115" t="s">
        <v>337</v>
      </c>
      <c r="D99" s="78">
        <v>144856</v>
      </c>
      <c r="E99" s="115" t="s">
        <v>415</v>
      </c>
      <c r="F99" s="78">
        <v>541</v>
      </c>
      <c r="G99" s="115"/>
      <c r="H99" s="78"/>
      <c r="I99" s="115"/>
      <c r="J99" s="78"/>
      <c r="K99" s="115"/>
      <c r="L99" s="78"/>
      <c r="M99" s="115"/>
      <c r="N99" s="78"/>
      <c r="O99" s="115"/>
      <c r="P99" s="78"/>
      <c r="Q99" s="115"/>
      <c r="R99" s="78"/>
      <c r="S99" s="115"/>
      <c r="T99" s="78"/>
      <c r="U99" s="115"/>
      <c r="V99" s="78"/>
    </row>
  </sheetData>
  <hyperlinks>
    <hyperlink ref="A2" r:id="rId1" display="http://www.pathyorkshire.co.uk/wp-content/uploads/2019/04/Leeds-Wood-Recycling-Driver-Collections-Person.pdf"/>
    <hyperlink ref="A3" r:id="rId2" display="https://www.fleetowner.com/driver-management/how-are-haulers-recruiting-and-retaining-drivers"/>
    <hyperlink ref="A4" r:id="rId3" display="https://www.ageuk.org.uk/medway/get-involved/job-and-apprentice-opportunities/"/>
    <hyperlink ref="A5" r:id="rId4" display="https://www.chroniclelive.co.uk/news/north-east-news/you-want-metro-train-driver-16119898"/>
    <hyperlink ref="A6" r:id="rId5" display="https://peelsolutions.co.uk/job/internal-dispatch-driver/"/>
    <hyperlink ref="A7" r:id="rId6" display="http://el32.com/index.php"/>
    <hyperlink ref="A8" r:id="rId7" display="https://www.rosedalefuneralhome.co.uk/"/>
    <hyperlink ref="A9" r:id="rId8" display="https://www.timberwolf-uk.com/about/careers/"/>
    <hyperlink ref="A10" r:id="rId9" display="https://www.fa-mag.com/news/recruiting-talent--diversity-remain-major-challenges-for-large-advisory-firms-44307.html"/>
    <hyperlink ref="A11" r:id="rId10" display="https://www.fmcsaconsulting.com/"/>
    <hyperlink ref="C2" r:id="rId11" display="https://www.chroniclelive.co.uk/news/north-east-news/you-want-metro-train-driver-16119898"/>
    <hyperlink ref="C3" r:id="rId12" display="https://peelsolutions.co.uk/job/internal-dispatch-driver/"/>
    <hyperlink ref="C4" r:id="rId13" display="http://www.verticalyellow.com/jobs/?q=Driver+Recruiter-+Virtual&amp;l=Houston+TX+USA&amp;z=&amp;tw=&amp;k="/>
    <hyperlink ref="C5" r:id="rId14" display="https://www.fmcsaconsulting.com/"/>
    <hyperlink ref="C6" r:id="rId15" display="http://el32.com/index.php"/>
    <hyperlink ref="C7" r:id="rId16" display="https://www.cv-library.co.uk/job/209670136/Driver-Mate-Warehouse-Operative?s=100340&amp;utm_source=dlvr.it&amp;utm_medium=twitter"/>
    <hyperlink ref="C8" r:id="rId17" display="https://www.cv-library.co.uk/job/209670270/3-5T-Driver?s=100340&amp;utm_source=dlvr.it&amp;utm_medium=twitter"/>
    <hyperlink ref="C9" r:id="rId18" display="https://www.cv-library.co.uk/job/209863195/7-5T-CatC1-Driver-START-ASAP?s=100340&amp;utm_source=dlvr.it&amp;utm_medium=twitter"/>
    <hyperlink ref="C10" r:id="rId19" display="https://careers.g4s.com/en/jobs/secure-driver-park-royal-or-nine-elms/15563"/>
    <hyperlink ref="C11" r:id="rId20" display="https://jobs.expresspros.com/job/details?jobControlNum=13332944"/>
    <hyperlink ref="E2" r:id="rId21" display="http://www.pathyorkshire.co.uk/wp-content/uploads/2019/04/Leeds-Wood-Recycling-Driver-Collections-Person.pdf"/>
    <hyperlink ref="I2" r:id="rId22" display="https://www.fleetowner.com/driver-management/how-are-haulers-recruiting-and-retaining-drivers"/>
    <hyperlink ref="K2" r:id="rId23" display="https://www.sfexaminer.com/news-columnists/how-to-become-a-taxi-driver/"/>
    <hyperlink ref="M2" r:id="rId24" display="https://northyorkshirepolice.tal.net/vx/lang-en-GB/mobile-0/appcentre-3/brand-3/user-2/xf-145b2ce64396/wid-1/candidate/so/pm/6/pl/1/opp/1245-Driver-Police-Support-Volunteers/en-GB/posting/1626"/>
    <hyperlink ref="O2" r:id="rId25" display="https://recruitment.cornerstone.org.uk/index.php?q=recruitment/vacancy/2A949FC7-04E9-4060-901F-8647470C877B"/>
  </hyperlinks>
  <printOptions/>
  <pageMargins left="0.7" right="0.7" top="0.75" bottom="0.75" header="0.3" footer="0.3"/>
  <pageSetup orientation="portrait" paperSize="9"/>
  <tableParts>
    <tablePart r:id="rId27"/>
    <tablePart r:id="rId28"/>
    <tablePart r:id="rId33"/>
    <tablePart r:id="rId31"/>
    <tablePart r:id="rId30"/>
    <tablePart r:id="rId29"/>
    <tablePart r:id="rId26"/>
    <tablePart r:id="rId32"/>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564A531A-0198-4179-B795-F15BAE6513E2}">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2019-04-24T23:23:05Z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